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mc:AlternateContent xmlns:mc="http://schemas.openxmlformats.org/markup-compatibility/2006">
    <mc:Choice Requires="x15">
      <x15ac:absPath xmlns:x15ac="http://schemas.microsoft.com/office/spreadsheetml/2010/11/ac" url="https://icfonline.sharepoint.com/sites/ihd-dhs/DHS8Qredesign/Shared Documents/16_DHS-8 changes/French/"/>
    </mc:Choice>
  </mc:AlternateContent>
  <xr:revisionPtr revIDLastSave="666" documentId="8_{B8A9F460-902E-4700-A459-BBEB214B26C1}" xr6:coauthVersionLast="47" xr6:coauthVersionMax="47" xr10:uidLastSave="{25CC8025-713A-4CED-9B70-7C749D58EEFB}"/>
  <bookViews>
    <workbookView xWindow="-110" yWindow="-110" windowWidth="19420" windowHeight="10420" tabRatio="823" xr2:uid="{00000000-000D-0000-FFFF-FFFF00000000}"/>
  </bookViews>
  <sheets>
    <sheet name="Cover" sheetId="2" r:id="rId1"/>
    <sheet name="1" sheetId="3" r:id="rId2"/>
    <sheet name="2-1" sheetId="21" r:id="rId3"/>
    <sheet name="2-2" sheetId="62" r:id="rId4"/>
    <sheet name="2-3" sheetId="63" r:id="rId5"/>
    <sheet name="3-1" sheetId="24" r:id="rId6"/>
    <sheet name="3-2" sheetId="45" r:id="rId7"/>
    <sheet name="3-3 (PAPIER)" sheetId="27" r:id="rId8"/>
    <sheet name="3-3 (CAPI)" sheetId="28" r:id="rId9"/>
    <sheet name="3-4" sheetId="29" r:id="rId10"/>
    <sheet name="3 FN" sheetId="25" r:id="rId11"/>
    <sheet name="4" sheetId="61" r:id="rId12"/>
    <sheet name="5" sheetId="11" r:id="rId13"/>
    <sheet name="5 FN" sheetId="68" r:id="rId14"/>
    <sheet name="6-1" sheetId="7" r:id="rId15"/>
    <sheet name="6-2" sheetId="64" r:id="rId16"/>
    <sheet name="6 FN" sheetId="9" r:id="rId17"/>
    <sheet name="7" sheetId="55" r:id="rId18"/>
    <sheet name="8" sheetId="31" r:id="rId19"/>
    <sheet name="9" sheetId="36" r:id="rId20"/>
    <sheet name="10" sheetId="60" r:id="rId21"/>
    <sheet name="11" sheetId="13" r:id="rId22"/>
    <sheet name="Calendar" sheetId="37" r:id="rId23"/>
    <sheet name="Int.Obs." sheetId="30" r:id="rId24"/>
    <sheet name="translations" sheetId="43" r:id="rId25"/>
    <sheet name="reference dates" sheetId="44" r:id="rId26"/>
  </sheets>
  <externalReferences>
    <externalReference r:id="rId27"/>
  </externalReferences>
  <definedNames>
    <definedName name="CHILD_OVER_5_YRS">'reference dates'!$B$3</definedName>
    <definedName name="CHILD_UNDER_16_YRS">'reference dates'!$B$6</definedName>
    <definedName name="CHILD_UNDER_3_YRS">'reference dates'!$B$5</definedName>
    <definedName name="CHILD_UNDER_4_YRS">'reference dates'!$B$4</definedName>
    <definedName name="FIVE_YRS_BEFORE_SRVY">'reference dates'!$B$2</definedName>
    <definedName name="FW_YR">'reference dates'!$B$1</definedName>
    <definedName name="Language_Options">translations!$1:$1</definedName>
    <definedName name="Language_Selected">Cover!$H$54</definedName>
    <definedName name="Language_Translations">translations!$1:$1048576</definedName>
    <definedName name="_xlnm.Print_Area" localSheetId="1">'1'!$A$1:$AQ$218</definedName>
    <definedName name="_xlnm.Print_Area" localSheetId="20">'10'!$A$1:$AQ$408</definedName>
    <definedName name="_xlnm.Print_Area" localSheetId="21">'11'!$A$1:$AQ$149</definedName>
    <definedName name="_xlnm.Print_Area" localSheetId="2">'2-1'!$A$1:$AQ$89</definedName>
    <definedName name="_xlnm.Print_Area" localSheetId="3">'2-2'!$A$1:$EO$95</definedName>
    <definedName name="_xlnm.Print_Area" localSheetId="4">'2-3'!$A$1:$AQ$143</definedName>
    <definedName name="_xlnm.Print_Area" localSheetId="10">'3 FN'!$A$1:$AO$23</definedName>
    <definedName name="_xlnm.Print_Area" localSheetId="5">'3-1'!$A$1:$AP$89</definedName>
    <definedName name="_xlnm.Print_Area" localSheetId="6">'3-2'!$A$1:$AQ$146</definedName>
    <definedName name="_xlnm.Print_Area" localSheetId="8">'3-3 (CAPI)'!$A$1:$AQ$79</definedName>
    <definedName name="_xlnm.Print_Area" localSheetId="7">'3-3 (PAPIER)'!$A$1:$AP$51</definedName>
    <definedName name="_xlnm.Print_Area" localSheetId="9">'3-4'!$A$1:$AQ$203</definedName>
    <definedName name="_xlnm.Print_Area" localSheetId="11">'4'!$A$1:$AQ$942</definedName>
    <definedName name="_xlnm.Print_Area" localSheetId="12">'5'!$A$1:$AQ$276</definedName>
    <definedName name="_xlnm.Print_Area" localSheetId="13">'5 FN'!$A$1:$AO$26</definedName>
    <definedName name="_xlnm.Print_Area" localSheetId="16">'6 FN'!$A$1:$AO$31</definedName>
    <definedName name="_xlnm.Print_Area" localSheetId="14">'6-1'!$A$1:$AQ$366</definedName>
    <definedName name="_xlnm.Print_Area" localSheetId="15">'6-2'!$A$1:$AQ$460</definedName>
    <definedName name="_xlnm.Print_Area" localSheetId="17">'7'!$A$1:$AQ$308</definedName>
    <definedName name="_xlnm.Print_Area" localSheetId="18">'8'!$A$1:$AQ$222</definedName>
    <definedName name="_xlnm.Print_Area" localSheetId="19">'9'!$A$1:$AQ$247</definedName>
    <definedName name="_xlnm.Print_Area" localSheetId="22">Calendar!$A$1:$AI$78</definedName>
    <definedName name="_xlnm.Print_Area" localSheetId="0">Cover!$A$1:$AP$71</definedName>
    <definedName name="_xlnm.Print_Area" localSheetId="23">'Int.Obs.'!$A$1:$AO$58</definedName>
    <definedName name="_xlnm.Print_Titles" localSheetId="1">'1'!$26:$28</definedName>
    <definedName name="_xlnm.Print_Titles" localSheetId="20">'10'!$1:$3</definedName>
    <definedName name="_xlnm.Print_Titles" localSheetId="21">'11'!$1:$3</definedName>
    <definedName name="_xlnm.Print_Titles" localSheetId="2">'2-1'!$1:$3</definedName>
    <definedName name="_xlnm.Print_Titles" localSheetId="4">'2-3'!$1:$3</definedName>
    <definedName name="_xlnm.Print_Titles" localSheetId="5">'3-1'!$1:$2</definedName>
    <definedName name="_xlnm.Print_Titles" localSheetId="6">'3-2'!$1:$3</definedName>
    <definedName name="_xlnm.Print_Titles" localSheetId="7">'3-3 (PAPIER)'!$1:$1</definedName>
    <definedName name="_xlnm.Print_Titles" localSheetId="9">'3-4'!$1:$3</definedName>
    <definedName name="_xlnm.Print_Titles" localSheetId="11">'4'!$87:$92</definedName>
    <definedName name="_xlnm.Print_Titles" localSheetId="12">'5'!$58:$64</definedName>
    <definedName name="_xlnm.Print_Titles" localSheetId="14">'6-1'!$66:$71</definedName>
    <definedName name="_xlnm.Print_Titles" localSheetId="15">'6-2'!$1:$3</definedName>
    <definedName name="_xlnm.Print_Titles" localSheetId="17">'7'!$1:$3</definedName>
    <definedName name="_xlnm.Print_Titles" localSheetId="18">'8'!$1:$3</definedName>
    <definedName name="_xlnm.Print_Titles" localSheetId="19">'9'!$1:$3</definedName>
    <definedName name="_xlnm.Print_Titles" localSheetId="24">translations!#REF!,translations!$1:$1</definedName>
    <definedName name="test">[1]translations!$1:$1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6" i="64" l="1"/>
  <c r="E20" i="55"/>
  <c r="F114" i="64"/>
  <c r="F108" i="64"/>
  <c r="E218" i="36"/>
  <c r="E208" i="36"/>
  <c r="F120" i="64"/>
  <c r="E25" i="55"/>
  <c r="F48" i="64"/>
  <c r="F55" i="64"/>
  <c r="F419" i="64"/>
  <c r="F44" i="64"/>
  <c r="E213" i="36"/>
  <c r="F229" i="64"/>
  <c r="F405" i="64"/>
  <c r="E22" i="27" l="1"/>
  <c r="H20" i="63"/>
  <c r="AJ56" i="2"/>
  <c r="AJ55" i="2"/>
  <c r="AC56" i="2"/>
  <c r="AC55" i="2"/>
  <c r="V56" i="2"/>
  <c r="V55" i="2"/>
  <c r="F409" i="64"/>
  <c r="F443" i="64"/>
  <c r="K14" i="62"/>
  <c r="E76" i="21"/>
  <c r="F357" i="64"/>
  <c r="G4" i="62"/>
  <c r="F212" i="64"/>
  <c r="F203" i="64"/>
  <c r="F446" i="64"/>
  <c r="K22" i="62"/>
  <c r="K81" i="62"/>
  <c r="F33" i="64"/>
  <c r="F241" i="64"/>
  <c r="E205" i="31"/>
  <c r="E90" i="64"/>
  <c r="F53" i="7"/>
  <c r="B14" i="62"/>
  <c r="F51" i="7"/>
  <c r="F448" i="64"/>
  <c r="BO14" i="62"/>
  <c r="F55" i="7"/>
  <c r="F238" i="64"/>
  <c r="AR25" i="62"/>
  <c r="E94" i="61"/>
  <c r="F437" i="64"/>
  <c r="F75" i="64"/>
  <c r="F83" i="64"/>
  <c r="F52" i="64"/>
  <c r="F426" i="64"/>
  <c r="E5" i="29"/>
  <c r="F87" i="64"/>
  <c r="F392" i="64"/>
  <c r="F434" i="64"/>
  <c r="F235" i="64"/>
  <c r="F439" i="64"/>
  <c r="Z6" i="27" l="1"/>
  <c r="F220" i="64"/>
  <c r="F332" i="61"/>
  <c r="K44" i="27"/>
  <c r="F383" i="61"/>
  <c r="E95" i="29"/>
  <c r="N669" i="61"/>
  <c r="N353" i="61"/>
  <c r="F353" i="61"/>
  <c r="F456" i="61"/>
  <c r="F841" i="61"/>
  <c r="N456" i="61"/>
  <c r="N383" i="61"/>
  <c r="F669" i="61"/>
  <c r="N332" i="61"/>
  <c r="B67" i="37" l="1"/>
  <c r="Z7" i="28" l="1"/>
  <c r="N61" i="63"/>
  <c r="F27" i="7"/>
  <c r="F61" i="63"/>
  <c r="F26" i="7"/>
  <c r="E36" i="3"/>
  <c r="A87" i="61" l="1"/>
  <c r="A58" i="11"/>
  <c r="AK2" i="2"/>
  <c r="Z70" i="37"/>
  <c r="AH70" i="37" s="1"/>
  <c r="Z57" i="37"/>
  <c r="AH57" i="37" s="1"/>
  <c r="Z44" i="37"/>
  <c r="AH44" i="37" s="1"/>
  <c r="Z31" i="37"/>
  <c r="AH31" i="37" s="1"/>
  <c r="Z18" i="37"/>
  <c r="AH18" i="37" s="1"/>
  <c r="Z5" i="37"/>
  <c r="AH5" i="37" s="1"/>
  <c r="B6" i="44"/>
  <c r="B5" i="44"/>
  <c r="B4" i="44"/>
  <c r="B3" i="44"/>
  <c r="B2" i="44"/>
  <c r="AC9" i="28" s="1"/>
  <c r="AL2" i="2"/>
  <c r="J51" i="2"/>
  <c r="A66" i="7"/>
  <c r="H14" i="63" l="1"/>
  <c r="H22" i="28"/>
  <c r="AA8" i="27"/>
  <c r="J6" i="27"/>
  <c r="J7" i="28"/>
  <c r="E37" i="36"/>
  <c r="E19" i="36"/>
  <c r="E23" i="21"/>
  <c r="E222" i="61"/>
  <c r="E129" i="11"/>
  <c r="E257" i="64"/>
  <c r="K33" i="27"/>
  <c r="E179" i="11"/>
  <c r="F47" i="21"/>
  <c r="F78" i="7"/>
  <c r="F191" i="61"/>
  <c r="E81" i="29"/>
  <c r="E136" i="61"/>
  <c r="F172" i="31"/>
  <c r="E17" i="45"/>
  <c r="E348" i="7"/>
  <c r="E23" i="7"/>
  <c r="E138" i="60"/>
  <c r="E122" i="45"/>
  <c r="F159" i="31"/>
  <c r="F312" i="60"/>
  <c r="E541" i="61"/>
  <c r="E68" i="21"/>
  <c r="F330" i="60"/>
  <c r="F30" i="21"/>
  <c r="E138" i="3"/>
  <c r="F77" i="61"/>
  <c r="F825" i="61"/>
  <c r="CX14" i="62"/>
  <c r="E153" i="60"/>
  <c r="E159" i="55"/>
  <c r="E45" i="28"/>
  <c r="F73" i="64"/>
  <c r="E42" i="11"/>
  <c r="E69" i="63"/>
  <c r="E35" i="21"/>
  <c r="E290" i="7"/>
  <c r="E11" i="21"/>
  <c r="E51" i="36"/>
  <c r="E278" i="64"/>
  <c r="E779" i="61"/>
  <c r="E273" i="60"/>
  <c r="E76" i="3"/>
  <c r="E235" i="36"/>
  <c r="F182" i="64"/>
  <c r="E82" i="60"/>
  <c r="F317" i="64"/>
  <c r="E76" i="13"/>
  <c r="E60" i="45"/>
  <c r="E63" i="13"/>
  <c r="E203" i="7"/>
  <c r="EC14" i="62"/>
  <c r="E92" i="55"/>
  <c r="E28" i="63"/>
  <c r="W14" i="62"/>
  <c r="E291" i="64"/>
  <c r="E155" i="7"/>
  <c r="E635" i="61"/>
  <c r="F827" i="61"/>
  <c r="E59" i="3"/>
  <c r="E278" i="55"/>
  <c r="E235" i="60"/>
  <c r="E81" i="3"/>
  <c r="F28" i="21"/>
  <c r="F141" i="64"/>
  <c r="F18" i="21"/>
  <c r="E47" i="7"/>
  <c r="E143" i="60"/>
  <c r="E70" i="3"/>
  <c r="F169" i="7"/>
  <c r="AC14" i="62"/>
  <c r="F190" i="61"/>
  <c r="F157" i="31"/>
  <c r="F349" i="64"/>
  <c r="E19" i="27"/>
  <c r="E5" i="13"/>
  <c r="E255" i="60"/>
  <c r="E73" i="28"/>
  <c r="E508" i="61"/>
  <c r="E179" i="3"/>
  <c r="E470" i="61"/>
  <c r="F310" i="64"/>
  <c r="E145" i="31"/>
  <c r="F375" i="64"/>
  <c r="N82" i="55"/>
  <c r="E95" i="36"/>
  <c r="E94" i="63"/>
  <c r="F184" i="61"/>
  <c r="E156" i="3"/>
  <c r="E68" i="45"/>
  <c r="E126" i="13"/>
  <c r="E83" i="13"/>
  <c r="E403" i="61"/>
  <c r="F238" i="36"/>
  <c r="E222" i="11"/>
  <c r="BC14" i="62"/>
  <c r="E52" i="63"/>
  <c r="E746" i="61"/>
  <c r="F400" i="64"/>
  <c r="E110" i="55"/>
  <c r="F362" i="64"/>
  <c r="E489" i="61"/>
  <c r="F818" i="61"/>
  <c r="E86" i="29"/>
  <c r="E35" i="45"/>
  <c r="E203" i="36"/>
  <c r="F169" i="31"/>
  <c r="E17" i="60"/>
  <c r="F38" i="64"/>
  <c r="E43" i="45"/>
  <c r="E15" i="55"/>
  <c r="E172" i="60"/>
  <c r="F339" i="64"/>
  <c r="E90" i="36"/>
  <c r="E174" i="61"/>
  <c r="F16" i="21"/>
  <c r="E227" i="11"/>
  <c r="E44" i="55"/>
  <c r="E32" i="13"/>
  <c r="E111" i="7"/>
  <c r="E184" i="11"/>
  <c r="E121" i="31"/>
  <c r="E41" i="28"/>
  <c r="E278" i="60"/>
  <c r="F814" i="61"/>
  <c r="N187" i="7"/>
  <c r="E150" i="36"/>
  <c r="E107" i="13"/>
  <c r="F174" i="64"/>
  <c r="E208" i="7"/>
  <c r="F117" i="13"/>
  <c r="E236" i="55"/>
  <c r="E296" i="61"/>
  <c r="E54" i="55"/>
  <c r="F115" i="13"/>
  <c r="E301" i="61"/>
  <c r="F164" i="7"/>
  <c r="E24" i="11"/>
  <c r="F817" i="61"/>
  <c r="E183" i="60"/>
  <c r="E166" i="61"/>
  <c r="E63" i="24"/>
  <c r="E182" i="36"/>
  <c r="E42" i="13"/>
  <c r="E29" i="24"/>
  <c r="E557" i="61"/>
  <c r="E42" i="7"/>
  <c r="E368" i="60"/>
  <c r="E108" i="63"/>
  <c r="E13" i="11"/>
  <c r="E5" i="21"/>
  <c r="E10" i="55"/>
  <c r="E42" i="61"/>
  <c r="N131" i="31"/>
  <c r="E756" i="61"/>
  <c r="F813" i="61"/>
  <c r="E42" i="3"/>
  <c r="E891" i="61"/>
  <c r="E203" i="3"/>
  <c r="E200" i="29"/>
  <c r="N35" i="31"/>
  <c r="E622" i="61"/>
  <c r="N77" i="61"/>
  <c r="E246" i="7"/>
  <c r="F166" i="7"/>
  <c r="E125" i="63"/>
  <c r="E160" i="7"/>
  <c r="N178" i="7"/>
  <c r="E35" i="24"/>
  <c r="E190" i="31"/>
  <c r="E187" i="55"/>
  <c r="E174" i="11"/>
  <c r="F354" i="64"/>
  <c r="F186" i="61"/>
  <c r="E123" i="36"/>
  <c r="F369" i="64"/>
  <c r="E171" i="3"/>
  <c r="F188" i="61"/>
  <c r="E35" i="7"/>
  <c r="F156" i="64"/>
  <c r="E46" i="3"/>
  <c r="F198" i="64"/>
  <c r="E158" i="36"/>
  <c r="F45" i="21"/>
  <c r="E64" i="36"/>
  <c r="F243" i="36"/>
  <c r="E194" i="11"/>
  <c r="E128" i="60"/>
  <c r="E166" i="3"/>
  <c r="E213" i="7"/>
  <c r="F77" i="31"/>
  <c r="E153" i="31"/>
  <c r="F65" i="64"/>
  <c r="E168" i="60"/>
  <c r="E229" i="7"/>
  <c r="E66" i="55"/>
  <c r="F383" i="64"/>
  <c r="E142" i="36"/>
  <c r="E479" i="61"/>
  <c r="E5" i="60"/>
  <c r="E92" i="3"/>
  <c r="E177" i="29"/>
  <c r="E74" i="24"/>
  <c r="E39" i="55"/>
  <c r="F187" i="61"/>
  <c r="E23" i="31"/>
  <c r="E54" i="13"/>
  <c r="E910" i="61"/>
  <c r="E241" i="61"/>
  <c r="E83" i="45"/>
  <c r="E47" i="60"/>
  <c r="E24" i="24"/>
  <c r="E606" i="61"/>
  <c r="E906" i="61"/>
  <c r="E209" i="11"/>
  <c r="E15" i="36"/>
  <c r="E59" i="21"/>
  <c r="E43" i="60"/>
  <c r="E871" i="61"/>
  <c r="F59" i="64"/>
  <c r="E53" i="60"/>
  <c r="E120" i="3"/>
  <c r="E301" i="7"/>
  <c r="E32" i="11"/>
  <c r="F233" i="61"/>
  <c r="E107" i="7"/>
  <c r="E547" i="61"/>
  <c r="E248" i="60"/>
  <c r="F309" i="60"/>
  <c r="E318" i="61"/>
  <c r="E273" i="55"/>
  <c r="E190" i="3"/>
  <c r="E32" i="36"/>
  <c r="F35" i="31"/>
  <c r="E76" i="36"/>
  <c r="F318" i="60"/>
  <c r="E218" i="7"/>
  <c r="N330" i="60"/>
  <c r="E98" i="7"/>
  <c r="E398" i="61"/>
  <c r="F241" i="36"/>
  <c r="E288" i="61"/>
  <c r="E5" i="55"/>
  <c r="E166" i="55"/>
  <c r="E92" i="45"/>
  <c r="E131" i="36"/>
  <c r="E809" i="61"/>
  <c r="E122" i="13"/>
  <c r="E12" i="7"/>
  <c r="E38" i="60"/>
  <c r="E123" i="61"/>
  <c r="E23" i="60"/>
  <c r="E206" i="61"/>
  <c r="AK14" i="62"/>
  <c r="F161" i="64"/>
  <c r="E425" i="61"/>
  <c r="E13" i="24"/>
  <c r="E196" i="55"/>
  <c r="DM14" i="62"/>
  <c r="E25" i="36"/>
  <c r="F187" i="7"/>
  <c r="F306" i="60"/>
  <c r="E387" i="60"/>
  <c r="E33" i="63"/>
  <c r="E528" i="61"/>
  <c r="E181" i="29"/>
  <c r="E19" i="29"/>
  <c r="E183" i="55"/>
  <c r="E183" i="3"/>
  <c r="F378" i="64"/>
  <c r="E103" i="3"/>
  <c r="K47" i="27"/>
  <c r="E166" i="36"/>
  <c r="E264" i="60"/>
  <c r="E392" i="60"/>
  <c r="F166" i="64"/>
  <c r="E269" i="60"/>
  <c r="E112" i="29"/>
  <c r="N78" i="7"/>
  <c r="E50" i="24"/>
  <c r="F163" i="31"/>
  <c r="E56" i="24"/>
  <c r="N77" i="31"/>
  <c r="E58" i="60"/>
  <c r="E295" i="7"/>
  <c r="F177" i="64"/>
  <c r="K31" i="27"/>
  <c r="F130" i="64"/>
  <c r="F166" i="31"/>
  <c r="E231" i="11"/>
  <c r="E134" i="29"/>
  <c r="E247" i="55"/>
  <c r="F170" i="7"/>
  <c r="E173" i="29"/>
  <c r="F225" i="64"/>
  <c r="E28" i="60"/>
  <c r="E272" i="64"/>
  <c r="E151" i="11"/>
  <c r="E72" i="36"/>
  <c r="E42" i="29"/>
  <c r="N233" i="61"/>
  <c r="E196" i="3"/>
  <c r="E8" i="60"/>
  <c r="E697" i="61"/>
  <c r="E350" i="60"/>
  <c r="F815" i="61"/>
  <c r="E74" i="45"/>
  <c r="E687" i="61"/>
  <c r="E47" i="13"/>
  <c r="E242" i="7"/>
  <c r="E180" i="61"/>
  <c r="E881" i="61"/>
  <c r="E266" i="64"/>
  <c r="E11" i="36"/>
  <c r="E297" i="60"/>
  <c r="K30" i="27"/>
  <c r="E766" i="61"/>
  <c r="F178" i="7"/>
  <c r="E257" i="55"/>
  <c r="E71" i="55"/>
  <c r="E20" i="28"/>
  <c r="E518" i="61"/>
  <c r="E120" i="63"/>
  <c r="E612" i="61"/>
  <c r="E18" i="24"/>
  <c r="E252" i="55"/>
  <c r="E125" i="3"/>
  <c r="E85" i="36"/>
  <c r="F329" i="64"/>
  <c r="E175" i="3"/>
  <c r="E169" i="11"/>
  <c r="E8" i="24"/>
  <c r="F859" i="61"/>
  <c r="E570" i="61"/>
  <c r="E217" i="61"/>
  <c r="E17" i="31"/>
  <c r="E58" i="13"/>
  <c r="E375" i="60"/>
  <c r="F239" i="36"/>
  <c r="F415" i="64"/>
  <c r="E309" i="61"/>
  <c r="E87" i="60"/>
  <c r="E157" i="11"/>
  <c r="F68" i="64"/>
  <c r="E417" i="61"/>
  <c r="F240" i="36"/>
  <c r="F137" i="64"/>
  <c r="E408" i="61"/>
  <c r="F207" i="64"/>
  <c r="E710" i="61"/>
  <c r="E132" i="55"/>
  <c r="F387" i="64"/>
  <c r="E33" i="60"/>
  <c r="E17" i="64"/>
  <c r="E199" i="31"/>
  <c r="E4" i="24"/>
  <c r="F82" i="55"/>
  <c r="E98" i="61"/>
  <c r="E61" i="7"/>
  <c r="F826" i="61"/>
  <c r="F161" i="31"/>
  <c r="E69" i="24"/>
  <c r="E822" i="61"/>
  <c r="F321" i="64"/>
  <c r="E218" i="11"/>
  <c r="E178" i="31"/>
  <c r="E116" i="3"/>
  <c r="F155" i="31"/>
  <c r="F26" i="64"/>
  <c r="E91" i="29"/>
  <c r="F149" i="64"/>
  <c r="E268" i="55"/>
  <c r="E177" i="36"/>
  <c r="F315" i="60"/>
  <c r="E301" i="60"/>
  <c r="N859" i="61"/>
  <c r="E42" i="36"/>
  <c r="E249" i="61"/>
  <c r="N190" i="29"/>
  <c r="E357" i="60"/>
  <c r="E40" i="24"/>
  <c r="F78" i="64"/>
  <c r="F114" i="13"/>
  <c r="E113" i="61"/>
  <c r="F190" i="29"/>
  <c r="E137" i="63"/>
  <c r="F344" i="64"/>
  <c r="E60" i="28"/>
  <c r="E363" i="60"/>
  <c r="E157" i="60"/>
  <c r="E79" i="24"/>
  <c r="E224" i="60"/>
  <c r="E201" i="61"/>
  <c r="E35" i="28"/>
  <c r="F29" i="64"/>
  <c r="F189" i="64"/>
  <c r="E11" i="45"/>
  <c r="E188" i="11"/>
  <c r="E27" i="13"/>
  <c r="E198" i="36"/>
  <c r="E187" i="36"/>
  <c r="E163" i="11"/>
  <c r="F131" i="31"/>
  <c r="E204" i="11"/>
  <c r="E96" i="13"/>
  <c r="E430" i="61"/>
  <c r="E109" i="3"/>
  <c r="E161" i="3"/>
  <c r="E11" i="13"/>
  <c r="F81" i="64"/>
  <c r="E223" i="7"/>
  <c r="E228" i="60"/>
  <c r="E306" i="7"/>
  <c r="F185" i="61"/>
  <c r="E200" i="11"/>
  <c r="F195" i="64"/>
  <c r="N841" i="61"/>
  <c r="E59" i="55"/>
  <c r="F119" i="13"/>
  <c r="E114" i="63"/>
  <c r="E314" i="61"/>
  <c r="E218" i="31"/>
  <c r="E289" i="60"/>
  <c r="E55" i="36"/>
  <c r="E128" i="45"/>
  <c r="E123" i="55"/>
  <c r="E144" i="55"/>
  <c r="E213" i="11"/>
  <c r="E114" i="36"/>
  <c r="DE14" i="62"/>
  <c r="E45" i="24"/>
  <c r="E289" i="55"/>
</calcChain>
</file>

<file path=xl/sharedStrings.xml><?xml version="1.0" encoding="utf-8"?>
<sst xmlns="http://schemas.openxmlformats.org/spreadsheetml/2006/main" count="7656" uniqueCount="2420">
  <si>
    <t>FORMATTING DATE:</t>
  </si>
  <si>
    <t>ENQUÊTE DÉMOGRAPHIQUE ET DE SANTÉ</t>
  </si>
  <si>
    <t>QUESTIONNAIRE STANDARD FEMME</t>
  </si>
  <si>
    <t>[NOM DU PAYS]</t>
  </si>
  <si>
    <t>[NOM DE L'ORGANISATION]</t>
  </si>
  <si>
    <t>IDENTIFICATION (1)</t>
  </si>
  <si>
    <t>NOM DE LA LOCALITÉ</t>
  </si>
  <si>
    <t>NOM DU CHEF DE MÉNAGE</t>
  </si>
  <si>
    <t>NUMÉRO DE GRAPPE</t>
  </si>
  <si>
    <t xml:space="preserve">. </t>
  </si>
  <si>
    <t>NUMÉRO DE MÉNAGE</t>
  </si>
  <si>
    <t>NOM ET NUMÉRO DE LIGNE DE LA FEMME</t>
  </si>
  <si>
    <t>VISITES D'ENQUÊTRICES</t>
  </si>
  <si>
    <t>VISITE FINALE</t>
  </si>
  <si>
    <t>DATE</t>
  </si>
  <si>
    <t>JOUR</t>
  </si>
  <si>
    <t>MOIS</t>
  </si>
  <si>
    <t>ANNÉE</t>
  </si>
  <si>
    <t xml:space="preserve">NOM DE </t>
  </si>
  <si>
    <r>
      <t>N</t>
    </r>
    <r>
      <rPr>
        <sz val="8"/>
        <rFont val="Calibri"/>
        <family val="2"/>
      </rPr>
      <t>°</t>
    </r>
  </si>
  <si>
    <t>L'ENQUÊTRICE</t>
  </si>
  <si>
    <t>ENQUÊTÉE</t>
  </si>
  <si>
    <t>RÉSULTAT*</t>
  </si>
  <si>
    <t>PROCHAINE</t>
  </si>
  <si>
    <t>VISITE</t>
  </si>
  <si>
    <t>NOMBRE TOTAL</t>
  </si>
  <si>
    <t>HEURE</t>
  </si>
  <si>
    <t>DE VISITES</t>
  </si>
  <si>
    <t>*CODES RÉSULTAT :</t>
  </si>
  <si>
    <t>1 COMPLÉTÉ</t>
  </si>
  <si>
    <t>4 REFUSÉ</t>
  </si>
  <si>
    <t>2 PAS À LA MAISON</t>
  </si>
  <si>
    <t>5 PARTIELLEMENT COMPLÉTÉ</t>
  </si>
  <si>
    <t>7 AUTRE</t>
  </si>
  <si>
    <t>3 DIFFÉRÉ</t>
  </si>
  <si>
    <t>6 INCAPACITÉ</t>
  </si>
  <si>
    <t>PRÉCISEZ</t>
  </si>
  <si>
    <t>LANGUE DU</t>
  </si>
  <si>
    <t>LANGUE DE</t>
  </si>
  <si>
    <t>LANGUE MATERNELLE</t>
  </si>
  <si>
    <t>INTERPRÈTE</t>
  </si>
  <si>
    <t>QUESTIONNAIRE**</t>
  </si>
  <si>
    <t>L'INTERVIEW**</t>
  </si>
  <si>
    <t>DE L'ENQUÊTÉE**</t>
  </si>
  <si>
    <t>(OUI = 1, NON = 2)</t>
  </si>
  <si>
    <t>FRANÇAIS</t>
  </si>
  <si>
    <t>**CODES LANGUES :</t>
  </si>
  <si>
    <t>ÉQUIPE</t>
  </si>
  <si>
    <t>CHEF D'ÉQUIPE</t>
  </si>
  <si>
    <t>CONTRÔLEUR CAPI (2)</t>
  </si>
  <si>
    <t>NUMÉRO</t>
  </si>
  <si>
    <t>NOM</t>
  </si>
  <si>
    <t>(1) Cette section doit être adaptée selon le plan de l'enquête spécifique au pays.</t>
  </si>
  <si>
    <t>(2) Supprimer la section pour enregistrer le nom et le numéro d'identification du contrôleur de CAPI si l'enquête n'a pas de contrôleurs de CAPI différents des chefs d'équipes.</t>
  </si>
  <si>
    <t>Note: Les questions surlignées dans la colonne du numéro des questions peuvent être supprimées dans certaines circonstances  (voir notes de bas de page). Les crochets [ ] indiquent les éléments qui doivent être adaptés sur la base de chaque pays.</t>
  </si>
  <si>
    <t>f)</t>
  </si>
  <si>
    <t>PRÉSENTATION ET DEMANDE DE CONSENTEMENT</t>
  </si>
  <si>
    <t>(1)</t>
  </si>
  <si>
    <t>SIGNATURE DE L'ENQUÊTRICE :</t>
  </si>
  <si>
    <t xml:space="preserve">L'ENQUÊTÉE ACCEPTE </t>
  </si>
  <si>
    <t>L'ENQUÊTÉE REFUSE D'ÊTRE</t>
  </si>
  <si>
    <t>D'ÊTRE INTERVIEWÉE</t>
  </si>
  <si>
    <t>INTERVIEWÉE</t>
  </si>
  <si>
    <t>FIN</t>
  </si>
  <si>
    <t>SECTION 1. CARACTÉRISTIQUES SOCIODÉMOGRAPHIQUES DE L'ENQUÊTÉE</t>
  </si>
  <si>
    <t>QUESTIONS ET FILTRES</t>
  </si>
  <si>
    <t>CODES</t>
  </si>
  <si>
    <t xml:space="preserve">ALLEZ À </t>
  </si>
  <si>
    <t>INSCRIVEZ L'HEURE.</t>
  </si>
  <si>
    <t>HEURES</t>
  </si>
  <si>
    <t>MINUTES</t>
  </si>
  <si>
    <t xml:space="preserve">[PROVINCE/RÉGION/ÉTAT] </t>
  </si>
  <si>
    <t>01</t>
  </si>
  <si>
    <t>02</t>
  </si>
  <si>
    <t>03</t>
  </si>
  <si>
    <t>À L'EXTERIEUR DU  [PAYS]</t>
  </si>
  <si>
    <t>96</t>
  </si>
  <si>
    <t>PAYS</t>
  </si>
  <si>
    <t>ANNÉES</t>
  </si>
  <si>
    <t>DEPUIS TOUJOURS</t>
  </si>
  <si>
    <t>95</t>
  </si>
  <si>
    <t>SI MOINS D'UNE ANNÉE, INSCRIVEZ ‘00’ ANNÉE.</t>
  </si>
  <si>
    <t>VISITEUR</t>
  </si>
  <si>
    <t>VÉRIFIEZ 104 :</t>
  </si>
  <si>
    <t>00 - 04 ANS</t>
  </si>
  <si>
    <t>05 ANS</t>
  </si>
  <si>
    <t>OU PLUS</t>
  </si>
  <si>
    <t>NE CONNAÎT PAS LE MOIS</t>
  </si>
  <si>
    <t>98</t>
  </si>
  <si>
    <t>NE CONNAÎT PAS L'ANNÉE</t>
  </si>
  <si>
    <t>9998</t>
  </si>
  <si>
    <t>EN DEHORS DU [PAYS]</t>
  </si>
  <si>
    <t>VILLE</t>
  </si>
  <si>
    <t>1</t>
  </si>
  <si>
    <t>PETITE VILLE</t>
  </si>
  <si>
    <t>2</t>
  </si>
  <si>
    <t>ZONE RURALE</t>
  </si>
  <si>
    <t>3</t>
  </si>
  <si>
    <t>EMPLOI</t>
  </si>
  <si>
    <t>(2)</t>
  </si>
  <si>
    <t>ÉDUCATION/FORMATION</t>
  </si>
  <si>
    <t xml:space="preserve">RÉUNIFICATION FAMILIALE/AUTRE </t>
  </si>
  <si>
    <t>RAISON FAMILIALE</t>
  </si>
  <si>
    <t>04</t>
  </si>
  <si>
    <t>DÉPLACEMENT FORCÉ</t>
  </si>
  <si>
    <t>05</t>
  </si>
  <si>
    <t>AUTRE</t>
  </si>
  <si>
    <t>(PRÉCISEZ)</t>
  </si>
  <si>
    <t>ÂGE EN ANNÉES RÉVOLUES</t>
  </si>
  <si>
    <t>COMPAREZ ET CORRIGEZ 110 ET/OU111
SI INCOHÉRENT.
IF INCONSISTENT.</t>
  </si>
  <si>
    <t>TRÈS BON</t>
  </si>
  <si>
    <t>BON</t>
  </si>
  <si>
    <t>MOYENNEMENT BON</t>
  </si>
  <si>
    <t>MAUVAIS</t>
  </si>
  <si>
    <t>4</t>
  </si>
  <si>
    <t>TRÈS MAUVAIS</t>
  </si>
  <si>
    <t>5</t>
  </si>
  <si>
    <t>OUI</t>
  </si>
  <si>
    <t>NON</t>
  </si>
  <si>
    <t>PRIMAIRE</t>
  </si>
  <si>
    <t>(3)</t>
  </si>
  <si>
    <t>SECONDAIRE</t>
  </si>
  <si>
    <t>SUPÉRIEUR</t>
  </si>
  <si>
    <t>[ANNÉE/CLASSE]</t>
  </si>
  <si>
    <t>SI MOINS D'UNE ANNÉE A ÉTÉ ACHEVÉE À CE NIVEAU, INSCRIVEZ  '00'.</t>
  </si>
  <si>
    <t>VÉRIFIEZ 114 :</t>
  </si>
  <si>
    <t>PRIMAIRE OU</t>
  </si>
  <si>
    <t>NE PEUT PAS LIRE DU TOUT</t>
  </si>
  <si>
    <t>(4)</t>
  </si>
  <si>
    <t>PEUT SEULEMENT LIRE UNE PARTIE</t>
  </si>
  <si>
    <t>DE LA PHRASE</t>
  </si>
  <si>
    <t>PEUT LIRE TOUTE LA PHRASE</t>
  </si>
  <si>
    <t>PAS DE CARTE DANS LA LANGUE</t>
  </si>
  <si>
    <t>DEMANDÉE</t>
  </si>
  <si>
    <t>(PRÉCISEZ LA LANGUE)</t>
  </si>
  <si>
    <t>AVEUGLE/PROBLÈMES DE VUE</t>
  </si>
  <si>
    <t>VÉRIFIEZ 117:</t>
  </si>
  <si>
    <t xml:space="preserve">CODE '2', '3' </t>
  </si>
  <si>
    <t>CODE '1' OU '5'</t>
  </si>
  <si>
    <t>OU '4'</t>
  </si>
  <si>
    <t>ENCERCLÉ</t>
  </si>
  <si>
    <t>AU MOINS UNE FOIS PAR SEMAINE</t>
  </si>
  <si>
    <t>MOINS D'UNE FOIS PAR SEMAINE</t>
  </si>
  <si>
    <t>PAS DU TOUT</t>
  </si>
  <si>
    <t>SI NÉCESSAIRE, INSISTEZ POUR L'UTILISATION À PARTIR DE N'IMPORTE QUEL ENDROIT AVEC N'IMPORTE QUEL APPAREIL.</t>
  </si>
  <si>
    <t>PRESQUE CHAQUE JOUR</t>
  </si>
  <si>
    <t>[RELIGION]</t>
  </si>
  <si>
    <t xml:space="preserve">AUTRE </t>
  </si>
  <si>
    <t>[GROUPE ETHNIQUE]</t>
  </si>
  <si>
    <t>(1) Augmenter le temps d'interview donné à l'enquêtée si des modules ont été ajoutés au questionnaire.</t>
  </si>
  <si>
    <t>(2) Adaptez la liste des codes pour inclure d'autres raisons expliquant la migration qui sont spécifiques au pays comme les rapatriations, les retours post-conflit au lieu de résidence précédent, une catastrophe environnementale, un désastre naturel ou nomade/éleveur.</t>
  </si>
  <si>
    <t>(3) À adapter en fonction du système éducatif local.</t>
  </si>
  <si>
    <t>(4) Chaque carte devra comporter quatre phrases simples appropriées au pays  (ex : "les parents aiment leurs enfants.", "Travailler la terre est un dur travail.", "L'enfant lit un livre.", "Les enfants travaillent dur à l'école."). Les cartes doivent être préparées dans toutes les langues dans lesquelles les enquêtées ont pu être alphabétisées.</t>
  </si>
  <si>
    <t>SECTION 2. REPRODUCTION</t>
  </si>
  <si>
    <t>N°</t>
  </si>
  <si>
    <t>a)</t>
  </si>
  <si>
    <t>FILS À LA MAISON</t>
  </si>
  <si>
    <t>b)</t>
  </si>
  <si>
    <t>FILLES À LA MAISON</t>
  </si>
  <si>
    <t>SI AUCUN, INSCRIVEZ '00'.</t>
  </si>
  <si>
    <t>FILS AILLEURS</t>
  </si>
  <si>
    <t>FILLES AILLEURS</t>
  </si>
  <si>
    <t>GARÇONS DÉCÉDÉS</t>
  </si>
  <si>
    <t>FILLES DÉCÉDÉES</t>
  </si>
  <si>
    <t>FAITES LA SOMME DES RÉPONSES À 203, 205, ET 207, ET INSCRIVEZ LE TOTAL. SI AUCUN, INSCRIVEZ '00'.</t>
  </si>
  <si>
    <t>TOTAL NAISSANCES</t>
  </si>
  <si>
    <t>VÉRIFIEZ 208 :</t>
  </si>
  <si>
    <t>INSISTEZ ET CORRIGEZ  201-208 COMME IL SE DOIT.</t>
  </si>
  <si>
    <t xml:space="preserve">PERTES </t>
  </si>
  <si>
    <t>DE GROSSESSE</t>
  </si>
  <si>
    <t>FAITES LA SOMME DE 208 ET 211 ET INSCRIVEZ LE TOTAL. SI AUCUNE, INSCRIVEZ  '00'.</t>
  </si>
  <si>
    <t xml:space="preserve">TOTAL DU RÉSULTAT </t>
  </si>
  <si>
    <t>DES GROSSESSES</t>
  </si>
  <si>
    <t>VÉRIFIEZ 212:</t>
  </si>
  <si>
    <t>UNE GROSSESSE PASSÉE</t>
  </si>
  <si>
    <t>AUCUNE GROSSESSE</t>
  </si>
  <si>
    <t>PASSÉE</t>
  </si>
  <si>
    <t>SI NÉ VIVANT ET ENCORE EN VIE:</t>
  </si>
  <si>
    <t>SI NÉ VIVANT ET MAINTENANT DÉCÉDÉ:</t>
  </si>
  <si>
    <t>VÉRIFIEZ 216 ET 217: TYPE DE RÉSULTAT DE GROSSESSE.
NOTE: SI 217=1, ALORS LE RÉSULTAT DE LA GROSSESSE  = NÉ VIVANT.</t>
  </si>
  <si>
    <t>INSCRIVEZ  LE N° DE LIGNE DE L'ENFANT DU TABLEAU MÉNAGE. INSCRIVEZ '00' SI L'ENFANT N'EST PAS LISTÉ DANS LE MÉNAGE.</t>
  </si>
  <si>
    <t>ENREGISTRER EN SEMAINES OU MOIS RÉVOLUS.</t>
  </si>
  <si>
    <t>NUMÉRO DE LIGNE DE L'HISTO-RIQUE DE LA GROS-SESSE</t>
  </si>
  <si>
    <t>INSCRIVEZ LE NOM.</t>
  </si>
  <si>
    <t>INSCRI- VEZ L'ÂGE EN ANNÉE RÉVO-LUE.</t>
  </si>
  <si>
    <t>INSCRIVEZ EN JOURS SI L'ENFANT A MOINS D'1 MOIS; EN MOIS, SI L'ENFANT A MOINS DE 2 ANS; OU EN ANNÉES.</t>
  </si>
  <si>
    <t>NÉ VIVANT</t>
  </si>
  <si>
    <t>SEMAINE</t>
  </si>
  <si>
    <t>ÂGE EN</t>
  </si>
  <si>
    <t>N° LIGNE</t>
  </si>
  <si>
    <t>SIMPLE</t>
  </si>
  <si>
    <t>(ALLEZ À 218)</t>
  </si>
  <si>
    <t>GAR.</t>
  </si>
  <si>
    <t>DU MÉNAGE</t>
  </si>
  <si>
    <t>MORT NÉ</t>
  </si>
  <si>
    <t>FILLE</t>
  </si>
  <si>
    <t>MORT-NÉ</t>
  </si>
  <si>
    <t>FAUSSE-COUCHE</t>
  </si>
  <si>
    <t>(ALLEZ À  228)</t>
  </si>
  <si>
    <t>(ALLEZ À 220)</t>
  </si>
  <si>
    <t>(ALLEZ À 223 LIGNE SUIVANTE)</t>
  </si>
  <si>
    <t>AVORTEMENT</t>
  </si>
  <si>
    <t>(ALLEZ À 223 LIGNE SUIV.)</t>
  </si>
  <si>
    <t>(AJOUTEZ GROSSESSE)</t>
  </si>
  <si>
    <t>(AJOUTEZ
 GROSSESSE)</t>
  </si>
  <si>
    <t>COMPAREZ 212 AVEC NOMBRE DE RÉSULTATS DE GROSSESSE DANS L'HISTORIQUE DE LA GROSSESSE</t>
  </si>
  <si>
    <t>NOMBRE DANS 
HISTORIQUE GROSSESSE EST INFÉRIEUR À 212</t>
  </si>
  <si>
    <t>NOMBRE DANS HISTORIQUE 
 GROSSESSE EST PLUS GRAND OU
ÉGAL À 212</t>
  </si>
  <si>
    <t>(INSISTEZ ET CORRIGEZ)</t>
  </si>
  <si>
    <t>C</t>
  </si>
  <si>
    <t>SI LA DURÉE DE LA GROSSESSE A ÉTÉ DÉCLARÉE EN SEMAINES, MULTIPLIEZ LE NOMBRE DE SEMAINES PAR 0,23 POUR CONVERTIR LE NOMBRE EN MOIS. ARRONDISSEZ AU NOMBRE ENTIER LE PLUS PROCHE POUR OBTENIR LE NOMBRE DE MOIS RÉVOLUS.</t>
  </si>
  <si>
    <t>PAS SÛRE</t>
  </si>
  <si>
    <t>8</t>
  </si>
  <si>
    <t>SEMAINES</t>
  </si>
  <si>
    <t>ENEGISTREZ LE NOMBRE DE SEMAINES OU DE MOIS RÉVOLUS.</t>
  </si>
  <si>
    <t xml:space="preserve">INSCRIVEZ 'G' DANS LE CALENDRIER, EN  COMMENÇANT PAR LE MOIS DE L'ENQUÊTE ET POUR LE NOMBRE TOTAL DE MOIS RÉVOLUS.
</t>
  </si>
  <si>
    <t>VÉRIFIEZ 208 : NOMBRE TOTAL DE NAISSANCES VIVANTES</t>
  </si>
  <si>
    <t>UNE OU PLUS</t>
  </si>
  <si>
    <t>AUCUNE</t>
  </si>
  <si>
    <t>PLUS TARD</t>
  </si>
  <si>
    <t>PLUS/AUCUN</t>
  </si>
  <si>
    <t>IL Y A JOURS</t>
  </si>
  <si>
    <t>IL Y A SEMAINES</t>
  </si>
  <si>
    <t>IL Y A MOIS</t>
  </si>
  <si>
    <t>(DATE, SI DONNÉE)</t>
  </si>
  <si>
    <t>IL Y A ANNÉES</t>
  </si>
  <si>
    <t>EN MÉNOPAUSE/</t>
  </si>
  <si>
    <t>A EU UNE HYSTÉRECTOMIE</t>
  </si>
  <si>
    <t>994</t>
  </si>
  <si>
    <t>995</t>
  </si>
  <si>
    <t>JAMAIS EU DE RÈGLES</t>
  </si>
  <si>
    <t>996</t>
  </si>
  <si>
    <t>VÉRIFIEZ 236 : EST-CE QUE LES DERNIÈRES RÈGLES ONT EU LIEU AU COURS DE LA DERNIÈRE ANNÉE ?</t>
  </si>
  <si>
    <t>OUI,</t>
  </si>
  <si>
    <t>NON,</t>
  </si>
  <si>
    <t>AU COURS DE</t>
  </si>
  <si>
    <t>UNE ANNÉE</t>
  </si>
  <si>
    <t>LA DERNIÈRE ANNÉE</t>
  </si>
  <si>
    <t>SERVIETTES HYGIÈNIQUES RÉUTILISABLES . . . .</t>
  </si>
  <si>
    <t>A</t>
  </si>
  <si>
    <t>SERVIETTES HYGÍÈNIQUES JETABLES</t>
  </si>
  <si>
    <t>B</t>
  </si>
  <si>
    <t>TAMPONS</t>
  </si>
  <si>
    <t>COUPE MENSTRUELLE</t>
  </si>
  <si>
    <t>D</t>
  </si>
  <si>
    <t>TISSU</t>
  </si>
  <si>
    <t>E</t>
  </si>
  <si>
    <t>PAPIER TOILETTE</t>
  </si>
  <si>
    <t>F</t>
  </si>
  <si>
    <t xml:space="preserve">COTON </t>
  </si>
  <si>
    <t>G</t>
  </si>
  <si>
    <t>SOUS-VÊTEMENT SEULEMENT</t>
  </si>
  <si>
    <t>H</t>
  </si>
  <si>
    <t>X</t>
  </si>
  <si>
    <t>RIEN</t>
  </si>
  <si>
    <t>Y</t>
  </si>
  <si>
    <t xml:space="preserve">LOIN DE LA MAISON PENDANT </t>
  </si>
  <si>
    <t>SES DERNIÈRES RÈGLES</t>
  </si>
  <si>
    <t>ÂGE</t>
  </si>
  <si>
    <t>NE SAIT PAS</t>
  </si>
  <si>
    <t>JUSTE AVANT QUE LES RÈGLES NE</t>
  </si>
  <si>
    <t>COMMENCENT</t>
  </si>
  <si>
    <t>PENDANT LES RÈGLES</t>
  </si>
  <si>
    <t>JUSTE APRÈS LA FIN DES RÈGLES</t>
  </si>
  <si>
    <t xml:space="preserve">AU MILIEU, ENTRE </t>
  </si>
  <si>
    <t>DEUX PÉRIODES DE RÈGLES</t>
  </si>
  <si>
    <t>6</t>
  </si>
  <si>
    <t>(1) Adaptez localement les catégories de réponse, si nécessaire.</t>
  </si>
  <si>
    <t>SECTION 3. CONTRACEPTION</t>
  </si>
  <si>
    <t>06</t>
  </si>
  <si>
    <t>07</t>
  </si>
  <si>
    <t>08</t>
  </si>
  <si>
    <t>09</t>
  </si>
  <si>
    <t>10</t>
  </si>
  <si>
    <t>11</t>
  </si>
  <si>
    <t>12</t>
  </si>
  <si>
    <t>13</t>
  </si>
  <si>
    <t>14</t>
  </si>
  <si>
    <t>OUI, MÉTHODE MODERNE</t>
  </si>
  <si>
    <t>OUI, MÉTHODE TRADITIONNELLE</t>
  </si>
  <si>
    <t>VÉRIFIEZ 232 :</t>
  </si>
  <si>
    <t>PAS ENCEINTE</t>
  </si>
  <si>
    <t>ENCEINTE</t>
  </si>
  <si>
    <t>OU PAS SÛRE</t>
  </si>
  <si>
    <t>OUI, ENQUÊTÉE STÉRILISÉE SEULEMENT</t>
  </si>
  <si>
    <t>OUI, PARTENAIRE STÉRILISÉ SEULEMENT</t>
  </si>
  <si>
    <t>OUI, LES DEUX STÉRILISÉS</t>
  </si>
  <si>
    <t>NON, NI L'UN, NI L'AUTRE STÉRILISÉ</t>
  </si>
  <si>
    <t>VÉRIFIEZ 304:</t>
  </si>
  <si>
    <t xml:space="preserve">ENQUÊTÉE </t>
  </si>
  <si>
    <t>PARTENAIRE</t>
  </si>
  <si>
    <t>LES DEUX</t>
  </si>
  <si>
    <t>STÉRILISÉE SEULEMENT</t>
  </si>
  <si>
    <t>STÉRILISÉ SEULEMENT</t>
  </si>
  <si>
    <t>STÉRILISÉS</t>
  </si>
  <si>
    <t>PASSEZ À 307. ENCERCLEZ CODE 'A' 
ET SUIVEZ L'INSTRUCTION DE PASSAGE.</t>
  </si>
  <si>
    <t>PASSEZ À 307. ENCERCLEZ CODE 'B' 
ET SUIVEZ L'INSTRUCTION DE PASSAGE.</t>
  </si>
  <si>
    <t>PASSEZ À 307. ENCERCLEZ  CODE 'A' ET CODE 'B' 
ET SUIVEZ L'INSTRUCTION DE PASSAGE.</t>
  </si>
  <si>
    <t>STÉRILISATION FÉMININE</t>
  </si>
  <si>
    <t>(5)</t>
  </si>
  <si>
    <t>STÉRILISATION MASCULINE</t>
  </si>
  <si>
    <t>DIU</t>
  </si>
  <si>
    <t>ENREGISTREZ TOUT CE QUI EST MENTIONNÉ.
SI PLUS D'UNE MÉTHODE EST MENTIONNÉE, SUIVEZ LES INSTRUCTIONS DE PASSAGE DE LA PREMIÈRE MÉTHODE DE LA LISTE.</t>
  </si>
  <si>
    <t>INJECTABLES</t>
  </si>
  <si>
    <t>IMPLANTS</t>
  </si>
  <si>
    <t>PILULE</t>
  </si>
  <si>
    <t>CONDOM</t>
  </si>
  <si>
    <t>CONDOM FÉMININ</t>
  </si>
  <si>
    <t>CONTRACEPTION D'URGENCE</t>
  </si>
  <si>
    <t>I</t>
  </si>
  <si>
    <t>MÉTHODE DES JOURS FIXES</t>
  </si>
  <si>
    <t>J</t>
  </si>
  <si>
    <t>MAMA</t>
  </si>
  <si>
    <t>K</t>
  </si>
  <si>
    <t>MÉTHODE DU RYTHME</t>
  </si>
  <si>
    <t>L</t>
  </si>
  <si>
    <t>RETRAIT</t>
  </si>
  <si>
    <t>M</t>
  </si>
  <si>
    <t>AUTRE MÉTHODE MODERNE</t>
  </si>
  <si>
    <t>AUTRE MÉTHODE TRADITIONNELLE</t>
  </si>
  <si>
    <t>DMPA-SC/SAYANA PRESS</t>
  </si>
  <si>
    <t>(6)</t>
  </si>
  <si>
    <t>AIGUILLE ET SERINGUE</t>
  </si>
  <si>
    <t>MONTREZ DES PHOTOS DE SAYANA PRESS ET D'UNE SERINGUE NORMALE.</t>
  </si>
  <si>
    <t>AUTO-INJECTION</t>
  </si>
  <si>
    <t xml:space="preserve">INJECTION FAITE PAR </t>
  </si>
  <si>
    <t>PRESTATAIRE  DE SANTÉ</t>
  </si>
  <si>
    <t>MARQUE A</t>
  </si>
  <si>
    <t>MARQUE B</t>
  </si>
  <si>
    <t>MARQUE C</t>
  </si>
  <si>
    <t>SI LA MARQUE N'EST PAS CONNUE, DEMANDEZ À VOIR LA BOITE.</t>
  </si>
  <si>
    <t>SECTEUR PUBLIC</t>
  </si>
  <si>
    <t>(7)</t>
  </si>
  <si>
    <t>HÔPITAL DU GOUVERNEMENT</t>
  </si>
  <si>
    <t>CENTRE DE SANTÉ DU GOUVERNEMENT</t>
  </si>
  <si>
    <t>INSISTEZ POUR DÉTERMINEZ LE TYPE D'ENDROIT.
SI VOUS NE POUVEZ DÉTERMINER SI L'ENDROIT EST DU SECTEUR PUBLIC, PRIVÉ, OU UNE ONG, ENREGISTREZ '96' ET ÉCRIVEZ LE NOM DE L'ENDROIT .</t>
  </si>
  <si>
    <t>CLINIQUE PLANIFICATION FAMILIALE</t>
  </si>
  <si>
    <t>CLINIQUE MOBILE</t>
  </si>
  <si>
    <t>AUTRE SECTEUR</t>
  </si>
  <si>
    <t>PUBLIC</t>
  </si>
  <si>
    <t>16</t>
  </si>
  <si>
    <t>SECTEUR MÉDICAL PRIVÉ</t>
  </si>
  <si>
    <t>HÔPITAL PRIVÉ</t>
  </si>
  <si>
    <t>21</t>
  </si>
  <si>
    <t>CLINIQUE PRIVÉE</t>
  </si>
  <si>
    <t>22</t>
  </si>
  <si>
    <t>CABINET MÉDICAL PRIVÉ</t>
  </si>
  <si>
    <t>23</t>
  </si>
  <si>
    <t>24</t>
  </si>
  <si>
    <t>AUTRE SECTEUR MÉDICAL</t>
  </si>
  <si>
    <t>PRIVÉ</t>
  </si>
  <si>
    <t>26</t>
  </si>
  <si>
    <t xml:space="preserve"> SECTEUR MÉDICAL ONG </t>
  </si>
  <si>
    <t>HÔPITAL ONG</t>
  </si>
  <si>
    <t>31</t>
  </si>
  <si>
    <t>CLINIQUE ONG</t>
  </si>
  <si>
    <t>32</t>
  </si>
  <si>
    <t>ONG</t>
  </si>
  <si>
    <t>36</t>
  </si>
  <si>
    <t>VÉRIFIEZ 313 ET 314, ET 220 : UNE NAISSANCE VIVANTE, UN MORT-NÉ, UNE FAUSSE-COUCHE OU UN AVORTEMENT APRÈS MOIS ET ANNÉE DE DÉBUT D'UTILISATION DE LA CONTRACEPTION À 313 OU 314?</t>
  </si>
  <si>
    <t>RETOURNEZ À 313 OU 314, INSISTEZ ET INSCRIVEZ LE MOIS ET L'ANNÉE DE DÉBUT D'UTILISATION CONTINUE DE LA MÉTHODE  ACTUELLE (QUI DOIT SE SITUER APRÈS LA DERNIÈRE NAISSANCE OU LA FIN DE LA DERNIÈRE GROSSESSE).</t>
  </si>
  <si>
    <r>
      <t>SECTION 3. CONTRACEPTION</t>
    </r>
    <r>
      <rPr>
        <sz val="8"/>
        <rFont val="Arial"/>
        <family val="2"/>
      </rPr>
      <t xml:space="preserve"> (OPTION PAPIER) </t>
    </r>
    <r>
      <rPr>
        <b/>
        <sz val="8"/>
        <rFont val="Arial"/>
        <family val="2"/>
      </rPr>
      <t>(8)</t>
    </r>
  </si>
  <si>
    <t>VÉRIFIEZ 313 ET 314 :</t>
  </si>
  <si>
    <t>(9)</t>
  </si>
  <si>
    <t>PUIS CONTINUEZ</t>
  </si>
  <si>
    <t>PUIS</t>
  </si>
  <si>
    <t>(ALLEZ À 329)</t>
  </si>
  <si>
    <t>QUESTIONS ILLUSTRATIVES:</t>
  </si>
  <si>
    <t>c)</t>
  </si>
  <si>
    <r>
      <t xml:space="preserve">À LA </t>
    </r>
    <r>
      <rPr>
        <b/>
        <sz val="8"/>
        <rFont val="Arial"/>
        <family val="2"/>
      </rPr>
      <t>COLONNE 2</t>
    </r>
    <r>
      <rPr>
        <sz val="8"/>
        <rFont val="Arial"/>
        <family val="2"/>
      </rPr>
      <t>, INSCRIVEZ LES CODES POUR LA DISCONTINUATION À CÔTÉ DU DERNIER MOIS D'UTILISATION. LES NOMBRES DE CODES À LA COLONNE 2 DOIVENT ÊTRE LES MÊMES QUE LES NOMBRES D'INTERRUPTIONS D'UTILISATION DE LA MÉTHODE À LA COLONNE 1. 
DEMANDEZ POURQUOI ELLE A ARRÊTÉ D'UTILISER LA MÉTHODE. SI UNE GROSSESSE A SUIVI, DEMANDEZ SI ELLE EST TOMBÉE ENCEINTE SANS LE VOULOIR EN UTILISANT LA MÉTHODE OU SI ELLE A DÉLIBÉRÉMENT ARRÊTÉ LA MÉTHODE POUR TOMBER ENCEINTE.</t>
    </r>
  </si>
  <si>
    <t>QUESTIONS ILLUSTRATIVES :</t>
  </si>
  <si>
    <t>d)</t>
  </si>
  <si>
    <t>e)</t>
  </si>
  <si>
    <r>
      <t>SECTION 3. CONTRACEPTION</t>
    </r>
    <r>
      <rPr>
        <sz val="8"/>
        <rFont val="Arial"/>
        <family val="2"/>
      </rPr>
      <t xml:space="preserve"> (OPTION CAPI)</t>
    </r>
    <r>
      <rPr>
        <b/>
        <sz val="8"/>
        <rFont val="Arial"/>
        <family val="2"/>
      </rPr>
      <t xml:space="preserve"> (8)</t>
    </r>
  </si>
  <si>
    <t>INSCRIVEZ DANS LE CALENDRIER LE CODE POUR LA MÉTHODE UTILISÉE LE MOIS DE L'INTERVIEW  ET POUR CHAQUE MOIS JUSQU'À LA DATE DE DÉBUT D'UTILISATION.</t>
  </si>
  <si>
    <t>ENSUITE CONTINUEZ</t>
  </si>
  <si>
    <t>ENSUITE</t>
  </si>
  <si>
    <t>317A</t>
  </si>
  <si>
    <t>MOIS ET ANNÉE DU DÉBUT DE L'INTERVALLE D'UTILISATION OU DE NON UTILISATION.</t>
  </si>
  <si>
    <t>317B</t>
  </si>
  <si>
    <t>317I</t>
  </si>
  <si>
    <t>317C</t>
  </si>
  <si>
    <t>CODE MÉTHODE</t>
  </si>
  <si>
    <t>317D</t>
  </si>
  <si>
    <t>IMMÉDIATEMENT</t>
  </si>
  <si>
    <t>00</t>
  </si>
  <si>
    <t>317F</t>
  </si>
  <si>
    <t>ENCERCLEZ '95' SI L'ENQUÊTÉE DONNE LA DATE DE DÉBUT D'UTILISATION DE LA MÉTHODE.</t>
  </si>
  <si>
    <t>DATE DONNÉE</t>
  </si>
  <si>
    <t>317E</t>
  </si>
  <si>
    <t>INSCRIVEZ LE MOIS ET L'ANNÉE OÙ L'ENQUÊTÉE A COMMENCÉ À UTILISER LA MÉTHODE.</t>
  </si>
  <si>
    <t>317H</t>
  </si>
  <si>
    <t>ENCERCLEZ '95' SI L'ENQUÊTÉE DONNE LA DATE DE FIN D'UTILISATION DE LA MÉTHODE.</t>
  </si>
  <si>
    <t>317G</t>
  </si>
  <si>
    <t>INSCRIVEZ LE MOIS ET L'ANNÉE OÙ L'ENQUÊTÉE A ARRÊTÉ D'UTILISER LA MÉTHODE.</t>
  </si>
  <si>
    <t>RAISON POUR AVOIR ARRÊTÉ</t>
  </si>
  <si>
    <t>RETOURNEZ À 317A POUR INTERRUPTION SUIVANTE; OU, SI PLUS D'INTERRUPTION, ALLEZ À 318.</t>
  </si>
  <si>
    <t>VÉRIFIEZ LE CALENDRIER POUR L'UTILISATION D'UNE MÉTHODE CONTRACEPTIVE À N'IMPORTE QUEL MOIS</t>
  </si>
  <si>
    <t>AUCUNE MÉTHODE UTILISÉE</t>
  </si>
  <si>
    <t>UNE MÉTHODE UTILISÉE</t>
  </si>
  <si>
    <t>VÉRIFIEZ 307 :
ENCERCLEZ LE CODE DE LA MÉTHODE:
SI PLUS D'UN CODE MÉTHODE ENCERCLÉ À 307, ENCERCLEZ LE CODE DE LA PREMIÈRE MÉTHODE DE LA LISTE.</t>
  </si>
  <si>
    <t>PAS DE CODE ENCERCLÉ</t>
  </si>
  <si>
    <t>AGENT DE SANTÉ COMMUNAUTAIRE/</t>
  </si>
  <si>
    <t>AGENT DE TERRAIN</t>
  </si>
  <si>
    <t>15</t>
  </si>
  <si>
    <t>INSISTEZ POUR DÉTERMINER LE TYPE D'ENDROIT.
SI VOUS NE POUVEZ DÉTERMINER SI L'ENDROIT EST DU SECTEUR PUBLIC, PRIVÉ, OU UNE ONG, ENREGISTREZ '96' ET ÉCRIVEZ LE NOM DE L'ENDROIT.</t>
  </si>
  <si>
    <t>PHARMACIE</t>
  </si>
  <si>
    <t>MÉDECIN PRIVÉ</t>
  </si>
  <si>
    <t>25</t>
  </si>
  <si>
    <t>27</t>
  </si>
  <si>
    <t>SECTEUR MÉDICAL ONG</t>
  </si>
  <si>
    <t>AUTRE SOURCE</t>
  </si>
  <si>
    <t>BOUTIQUE</t>
  </si>
  <si>
    <t>41</t>
  </si>
  <si>
    <t>INSTITUTION RELIGIEUSE</t>
  </si>
  <si>
    <t>42</t>
  </si>
  <si>
    <t>AMIS/PARENTS</t>
  </si>
  <si>
    <t>43</t>
  </si>
  <si>
    <t>VÉRIFIEZ 307 : 
ENCERCLEZ LE CODE DE LA MÉTHODE :
SI PLUS D'UN CODE MÉTHODE EST ENCERCLÉ À 307, ENCERCLEZ LE CODE DE LA PREMIÈRE MÉTHODE DE LA LISTE.</t>
  </si>
  <si>
    <t>VÉRIFIEZ 307 : 
ENCERCLEZ LE CODE DE LA MÉTHODE :
SI PLUS D'UN CODE MÉTHODE ENCERCLÉ À 307, ENCERCLEZ LE CODE DE LA PREMIÈRE MÉTHODE DE LA LISTE.</t>
  </si>
  <si>
    <t>(10)</t>
  </si>
  <si>
    <t>VÉRIFIEZ 202 : ENFANTS VIVANT AVEC L'ENQUÊTÉE ?</t>
  </si>
  <si>
    <t>SECTION 3. NOTES</t>
  </si>
  <si>
    <t>(1)  Des études ont montré que la contraception d'urgence peut être efficace pendant 5 jours. Vérifiez les recommandations du programme en vigueur dans le pays et modifiez la formulation si c'est nécessaire.</t>
  </si>
  <si>
    <t>(2) la Méthode des Jours Fixes (MJF) doit être supprimée dans les pays ne disposant pas de programme pour la MJF. Dans ces pays, la MJF doit aussi être supprimée des catégories de code aux Qs. 307, 321, 327, 329, 726 et, à la Colonne 1, du Calendrier.</t>
  </si>
  <si>
    <t>(3) La méthode de la MAMA doit être supprimée dans les pays ne disposant pas de programme pour la MAMA. Dans ces pays, la MAMA doit aussi être supprimée des catégories de code aux  Qs. 307, 321, 327, 329, 726 et, à la Colonne 1, du Calendrier.</t>
  </si>
  <si>
    <t xml:space="preserve">(4) Peut être supprimée dans les pays où le recours à la stérilisation est faible. </t>
  </si>
  <si>
    <t>(5) D'autres méthodes couramment utilisées peuvent être ajoutées à la liste, comme le patch contraceptif, l'anneau vaginal contraceptif ou l'éponge contraceptive. Les codes ajoutés à  Q. 307 doivent aussi être ajoutés aux Qs. 321, 327, 329, 726 et, à la Colonne 1, du Calendrier. Ces méthodes ne doivent pas être ajoutées à Q. 301.</t>
  </si>
  <si>
    <t>(7) Les catégories de code doivent être développées localement ; cependant, les grandes catégories doivent être maintenues.</t>
  </si>
  <si>
    <t xml:space="preserve">(8) Si l'enquête est réalisée au moyen de questionnaires en papier,supprimez 316-317I dans L'OPTION CAPI. Si l'enquête est réalisée en utilisant CAPI, supprimez 316-317 de L'OPTION PAPIER. </t>
  </si>
  <si>
    <t>(9) On suppose que l'année de la collecte est 2020. Pour la collecte commençant en 2021, toutes les références aux années de calendrier doivent être augmentées d'une année; par exemple, 2014 doit être changé en 2015, 2015 doit être changé en 2016, 2016 en 2017 et ainsi de suite pour toutes les années dans tout le questionnaire.</t>
  </si>
  <si>
    <t>(10) Dans les pays sans programme national d'agent de santé incluant la planification familiale, Qs. 332 et 333 doivent être supprimées.</t>
  </si>
  <si>
    <t>SECTION 4. GROSSESSE ET SOINS POSTNATALS</t>
  </si>
  <si>
    <t>VÉRIFIEZ 220 ET 225 :</t>
  </si>
  <si>
    <t>UN RÉSULTAT OU PLUS DE GROSSESSE 
0-35 MOIS AVANT L'ENQUÊTE</t>
  </si>
  <si>
    <t>AUCUN RÉSULTAT DE GROSSESSE 0-35 MOIS AVANT L'ENQUÊTE</t>
  </si>
  <si>
    <t>VÉRIFIEZ 220. LISTE DU NUMÉRO DE L'HISTORIQUE DE LA GROSSESSE À 215 POUR CHAQUE RÉSULTAT DE GROSSESSE 0-35 MOIS AVANT L'ENQUÊTE, EN COMMENÇANT PAR LA DERNIÈRE. CLASSER CHAQUE RÉSULTAT DE GROSSESSE PAR TYPE EN UTILISANT 223 ET L'ORDRE DES RÉSULTATS DANS L'HISTORIQUE DE LA GROSSESSE.</t>
  </si>
  <si>
    <t>TYPE DE RÉSULTAT DE GROSSESSE</t>
  </si>
  <si>
    <t>NAISSANCE VIVANTE LA PLUS RÉCENTE</t>
  </si>
  <si>
    <t>NAISSANCE VIVANTE PRÉCÉDENTE</t>
  </si>
  <si>
    <t>MORT-NÉ LE PLUS RÉCENT</t>
  </si>
  <si>
    <t>MORT-NÉ PRÉCÉDENT</t>
  </si>
  <si>
    <t>AVORTEMENT OU FAUSSE-COUCHE</t>
  </si>
  <si>
    <t>NUMÉRO HISTORIQUE GROSSESSE</t>
  </si>
  <si>
    <t>NUMÉRO DE L'HISTORIQUE DE LA GROSSESSE DE 402.</t>
  </si>
  <si>
    <t>NUMÉRO DE L'HISTORIQUE</t>
  </si>
  <si>
    <t>DE LA GROSSESSE</t>
  </si>
  <si>
    <t>TYPE DE RÉSULTAT DE LA GROSSESSE DE 402.</t>
  </si>
  <si>
    <t>FAUSSE-COUCHE/AVORTEMENT</t>
  </si>
  <si>
    <t>ENREGISTREZ LA DATE DE LA GROSSESSE QUI S'EST TERMINÉE À 220.</t>
  </si>
  <si>
    <t>ENREGISTREZ NOM DE 218.</t>
  </si>
  <si>
    <t>VÉRIFIEZ 405 :</t>
  </si>
  <si>
    <t>TYPE GROSSESSE</t>
  </si>
  <si>
    <t>1 OU 2</t>
  </si>
  <si>
    <t>3, 4, OU 5</t>
  </si>
  <si>
    <t>NOM OU DATE</t>
  </si>
  <si>
    <t>PAS D'ENFANT DU TOUT</t>
  </si>
  <si>
    <t>. . . . . . . . . . . . . . . . . . .</t>
  </si>
  <si>
    <t>998</t>
  </si>
  <si>
    <t>VÉRIFIEZ 405 : TYPE DE RÉSULTAT DE GROSSESSE</t>
  </si>
  <si>
    <t xml:space="preserve">VÉRIFIEZ 405 : TYPE RÉSULTAT DE GROSSESSE </t>
  </si>
  <si>
    <t>(PASSEZ À 420)</t>
  </si>
  <si>
    <t>LE PLUS RÉCENT</t>
  </si>
  <si>
    <t>PROF. DE LA SANTÉ</t>
  </si>
  <si>
    <t>MÉDECIN</t>
  </si>
  <si>
    <t>INFIRMIÈRE/SAGE-FEMME</t>
  </si>
  <si>
    <t>SAGE-FEMME AUXILIAIRE</t>
  </si>
  <si>
    <t>INSISTEZ POUR DÉTERMINER CHAQUE TYPE DE PERSONNE ET ENREGISTREZ TOUT CE QUI EST MENTIONNÉ.</t>
  </si>
  <si>
    <t>AUTRE PERSONNEL</t>
  </si>
  <si>
    <t>ACCOUCHEUSE TRADITIONNELLE</t>
  </si>
  <si>
    <t>MAISON</t>
  </si>
  <si>
    <t>SA MAISON</t>
  </si>
  <si>
    <t>AUTRE MAISON</t>
  </si>
  <si>
    <t>INSISTEZ POUR DÉTERMINER LE TYPE D'ENDROIT.</t>
  </si>
  <si>
    <t>POSTE DE SANTÉ DU GOUVERNEMENT</t>
  </si>
  <si>
    <t>SI VOUS NE POUVEZ DÉTERMINER SI L'ENDROIT EST DU SECTEUR PUBLIC, PRIVÉ, OU UNE ONG , ENREGISTREZ 'X' ET ÉCRIVEZ LE NOM DE L'ENDROIT.</t>
  </si>
  <si>
    <t xml:space="preserve"> SECTEUR MÉDICAL ONG</t>
  </si>
  <si>
    <t>NOMBRE DE FOIS</t>
  </si>
  <si>
    <t>NSP</t>
  </si>
  <si>
    <t>PRESSION ARTÉRIELLE</t>
  </si>
  <si>
    <t>URINE</t>
  </si>
  <si>
    <t>SANG</t>
  </si>
  <si>
    <t>BATTEMENTS CARDIAQUES</t>
  </si>
  <si>
    <t>ALIMENTS</t>
  </si>
  <si>
    <t>ALLAITEMENT</t>
  </si>
  <si>
    <t>g)</t>
  </si>
  <si>
    <t>SAIGNEMENTS</t>
  </si>
  <si>
    <t>VÉRIFIEZ 405 : TYPE RÉSULTAT GROSSESSE</t>
  </si>
  <si>
    <t>NAISSANCE VIVANTE</t>
  </si>
  <si>
    <t>LA PLUS RÉCENTE</t>
  </si>
  <si>
    <t>VÉRIFIEZ 421 :</t>
  </si>
  <si>
    <t>UNE FOIS OU NSP</t>
  </si>
  <si>
    <t>DEUX FOIS OU PLUS</t>
  </si>
  <si>
    <t>SI 7 FOIS OU PLUS ENREGISTREZ '7'.</t>
  </si>
  <si>
    <t>VÉRIFIEZ 424 :</t>
  </si>
  <si>
    <t>SEULE-MENT UNE FOIS</t>
  </si>
  <si>
    <t xml:space="preserve">IL Y A ANNÉES </t>
  </si>
  <si>
    <t>MONTREZ LES COMPRIMÉS/SIROP/ SUPPLÉMENTS MICRONUTRIMENTS MULTIPLES.</t>
  </si>
  <si>
    <t>INSISTEZ POUR DÉTERMINER LE TYPE DE SOURCE.</t>
  </si>
  <si>
    <t>SI VOUS NE POUVEZ DÉTERMINER SI L'ENDROIT EST DU SECTEUR PUBLIC, PRIVÉ OU UNE ONG, ENREGISTREZ 'X' ET ÉCRIVEZ LE NOM DE/DES ENDROIT.</t>
  </si>
  <si>
    <t>N</t>
  </si>
  <si>
    <t>O</t>
  </si>
  <si>
    <t>P</t>
  </si>
  <si>
    <t xml:space="preserve">. . . . . . . . . . . . . . . . . . . . . . . . . . . </t>
  </si>
  <si>
    <t>Q</t>
  </si>
  <si>
    <t>MARCHÉ</t>
  </si>
  <si>
    <t>R</t>
  </si>
  <si>
    <t xml:space="preserve">[CAMPAGNE DISTRIBUTION DE MASSE] </t>
  </si>
  <si>
    <t>S</t>
  </si>
  <si>
    <t>JOURS</t>
  </si>
  <si>
    <t>DANS LE CAS D'UNE RÉPONSE NON NUMÉRIQUE, INSISTEZ POUR OBTENIR UN NOMBRE APPROXIMATIF DE JOURS.</t>
  </si>
  <si>
    <t>(8)</t>
  </si>
  <si>
    <t>(7)(8)</t>
  </si>
  <si>
    <t>VISITE PRÉNATALE</t>
  </si>
  <si>
    <t>AUTRE VISITE DANS ÉTABLIS. DE SANTÉ</t>
  </si>
  <si>
    <t>AILLEURS</t>
  </si>
  <si>
    <t>SI PLUS D'UNE SOURCE, INSCRIVEZ LA PREMIÈRE SOURCE DE LA LISTE.</t>
  </si>
  <si>
    <t>VÉRIFIEZ 405:</t>
  </si>
  <si>
    <t>3 OU 4</t>
  </si>
  <si>
    <t>INSISTEZ POUR LE/LES TYPES DE PERSONNE ET ENREGISTREZ TOUT CE QUI EST MENTIONNÉ.</t>
  </si>
  <si>
    <t>PERSONNE N'A ASSISTÉ</t>
  </si>
  <si>
    <t>SI L'ENQUÊTÉE DÉCLARE QUE PERSONNE N'A ASSISTÉ L'ACCOUCHEMENT, INSISTEZ POUR DÉTERMINER SI DES ADULTES ÉTAIENT PRÉSENTS À L'ACCOUCHEMENT.</t>
  </si>
  <si>
    <t>SI VOUS NE POUVEZ DÉTERMINER SI L'ENDROIT EST DU SECTEUR PUBLIC, PRIVÉ OU UNE ONG, ENREGISTREZ  '96' ET ÉCRIVEZ LE NOM DE L'ENDROIT.</t>
  </si>
  <si>
    <t>46</t>
  </si>
  <si>
    <t>VÉRIFIEZ 405 : TYPE DE RÉSULTAT DE LA GROSSESSE</t>
  </si>
  <si>
    <t>000</t>
  </si>
  <si>
    <t>TRÈS GROS</t>
  </si>
  <si>
    <t>PLUS GROS QUE LA MOYENNE</t>
  </si>
  <si>
    <t>MOYEN</t>
  </si>
  <si>
    <t>PLUS PETIT QUE LA MOYENNE</t>
  </si>
  <si>
    <t>TRÈS PETIT</t>
  </si>
  <si>
    <t>KG DU CARNET</t>
  </si>
  <si>
    <t>.</t>
  </si>
  <si>
    <t>INSCRIVEZ LE POIDS EN KILOGRAMMES À PARTIR DU CARNET DE SANTÉ, SI DISPONIBLE.</t>
  </si>
  <si>
    <t>KG DE MÉMOIRE</t>
  </si>
  <si>
    <t>99998</t>
  </si>
  <si>
    <t>VÉRIFIEZ 405 : TYPE RÉSULTAT DE GROSSESSE</t>
  </si>
  <si>
    <t xml:space="preserve">NAISSANCE VIVANTE </t>
  </si>
  <si>
    <t>PRÉCÉDENTE</t>
  </si>
  <si>
    <t>VÉRIFIEZ 435 : LIEU D’ACCOUCHEMENT</t>
  </si>
  <si>
    <t>NAISSANCE ÉTABLISSEMENT:</t>
  </si>
  <si>
    <t>CODE 11, 12, OU 96</t>
  </si>
  <si>
    <t xml:space="preserve"> UN CODE 21 À 46 ENCERCLÉ</t>
  </si>
  <si>
    <t>SI MOINS D'UN JOUR, INSCRIVEZ EN HEURES; 
SI MOINS D'UNE SEMAINE, INSCRIVEZ EN JOURS.</t>
  </si>
  <si>
    <t xml:space="preserve">SI MOINS D'UN JOUR, INSCRIVEZ EN HEURES;
SI MOINS D'UNE SEMAINE, INSCRIVEZ EN JOURS.
</t>
  </si>
  <si>
    <t>INSISTEZ POUR OBTENIR LA PERSONNE LA PLUS QUALIFIÉEE.</t>
  </si>
  <si>
    <t>INSISTEZ POUR OBTENIR LA PERSONNE LA PLUS QUALIFIÉE.</t>
  </si>
  <si>
    <t>SI VOUS NE POUVEZ DÉTERMINER SI L'ENDROIT EST DU SECTEUR PUBLIC, PRIVÉ OU UNE ONG, ENREGISTREZ '96' ET ÉCRIVEZ LE NOM DE L'ENDROIT.</t>
  </si>
  <si>
    <t xml:space="preserve">SI MOINS D'UN JOUR,INSCRIVEZ EN HEURES;
SI MOINS D'UNE SEMAINE,INSCRIVEZ EN JOURS.
</t>
  </si>
  <si>
    <t>SI VOUS NE POUVEZ DÉTERMINER SI L'ENDROIT EST DU SECTEUR PUBLIC, PRIVÉ, OU UNE ONG, ENREGISTREZ '96' ET ÉCRIVEZ LE NOM DE L'ENDROIT.</t>
  </si>
  <si>
    <t xml:space="preserve">SI MOINS D'UN JOUR,INSCRIVEZ EN HEURES;
SI MOINS D'UNE SEMAINE, INSCRIVEZ EN JOURS.
</t>
  </si>
  <si>
    <t>CORDON</t>
  </si>
  <si>
    <t>TEMP.</t>
  </si>
  <si>
    <t>ATTENTION MÉDICALE</t>
  </si>
  <si>
    <t>PARLÉ ALLAITEMENT</t>
  </si>
  <si>
    <t>OBSERVÉ ALLAITEMENT</t>
  </si>
  <si>
    <t>PLANIFICATION FAMILIALE</t>
  </si>
  <si>
    <t>VÉRIFIEZ 215 : CETTE GROSSESSE EST-ELLE LA DERNIÈRE GROSSESSE DE LA FEMME ?</t>
  </si>
  <si>
    <t>GROSSESSE</t>
  </si>
  <si>
    <t>TYPE 1</t>
  </si>
  <si>
    <t xml:space="preserve"> TYPE 3 OU 5</t>
  </si>
  <si>
    <t>VÉRIFIEZ 232 : L'ENQUÊTÉE EST-ELLE ENCEINTE ?</t>
  </si>
  <si>
    <t>VÉRIFIEZ  224 POUR L'ENFANT:</t>
  </si>
  <si>
    <t>VIVANT</t>
  </si>
  <si>
    <t>DÉCÉDÉ</t>
  </si>
  <si>
    <t>SI MOINS D'1 HEURE, INSCRIVEZ ‘00' HEURE;
SI MOINS DE 24 HEURES,INSCRIVEZ EN HEURES;
SINON, INSCRIVEZ EN JOURS.</t>
  </si>
  <si>
    <t>VÉRIFIEZ 224 POUR L'ENFANT :</t>
  </si>
  <si>
    <t>VÉRIFIEZ 402 : PAS D'AUTRES RÉSULTATS DE GROSSESSE  0-35 MOIS AVANT L'ENQUÊTE ?</t>
  </si>
  <si>
    <t>AUTRES RÉSULTATS DE GROSSESSE 
 0-35 MOIS AVANT L'ENQUÊTE</t>
  </si>
  <si>
    <t>PAS D'AUTRES RÉSULTATS DE GROSSESSE 0-35 MOIS AVANT L'ENQUÊTE</t>
  </si>
  <si>
    <t>(ALLEZ À 404 POUR LE PROCHAIN RÉSULTAT DE GROSSESSE)</t>
  </si>
  <si>
    <t xml:space="preserve">(1) Les catégories de code doivent être développées localement ; cependant, les grandes catégories doivent être maintenues. </t>
  </si>
  <si>
    <t>(2) Les pratiques vaccinales peuvent varier; cette question doit spécifier l'endroit où l'injection a été effectuée, par ex. le bras ou l'épaule.</t>
  </si>
  <si>
    <t>(3) À cette question, vous devez prendre en compte tous les types de suppléments contenant du fer, y compris, par exemple, les suppléments de miconutriments multiples dans les pays où ces types de suppléments contenant du fer sont disponibles. Adaptez la formulation de la question pour qu'elle englobe tous les types de suppléments contenant du fer disponibles dans le pays.</t>
  </si>
  <si>
    <t xml:space="preserve">(4) Dans les pays où il est important de connaître le nombre de comprimés de fer pris par jour, il faudra ajouter une question appropriée . </t>
  </si>
  <si>
    <t>(5)  La question doit être supprimée dans les pays où il n'y a pas de programme de déparasitage.</t>
  </si>
  <si>
    <t>(7) La question doit être supprimée dans les pays où il n'y a pas de programme de traitement préventif intermittent contre le paludisme pendant la grossesse.</t>
  </si>
  <si>
    <t>(8) Fansidar est une marque pour le médicament antipaludique &lt;SP&gt;. Il y a plusieurs autres marques pour la SP. Si Fansidar n'est pas une marque bien connue au pays, changer &lt;Fansidar&gt; pour la marque la plus connue pour la SP, comme &lt;SP/[NOUVELLE MARQUE]&gt;. Sinon, vous pouvez seulement supprimer &lt;Fansidar&gt; et laisser &lt;la SP&gt; toute seule.</t>
  </si>
  <si>
    <t>SECTION 5. VACCINATION DES ENFANTS</t>
  </si>
  <si>
    <t>VÉRIFIEZ 220, 224 ET 225 DANS HISTORIQUE DES GROSSESSES : Y A-T-IL UN ENFANT SURVIVANT NÉ 0-35 MOIS AVANT L'ENQUÊTE?</t>
  </si>
  <si>
    <t>UN ENFANT SURVIVANT OU PLUS NÉ 0-35 MOIS AVANT L'ENQUÊTE</t>
  </si>
  <si>
    <t>AUCUN ENFANT SURVIVANT NÉ 0-35 MOIS AVANT L'ENQUÊTE</t>
  </si>
  <si>
    <t>ENREGISTREZ LE NOM ET LE NUMÉRO DE L'HISTORIQUE DE LA GROSSESSE DE 215 ET 218 DE L'ENFANT SURVIVANT NÉ 0-35 MOIS AVANT L'ENQUÊTE, EN COMMENÇANT PAR LE DERNIER.</t>
  </si>
  <si>
    <t>NOM DE L'ENFANT</t>
  </si>
  <si>
    <t>OUI, A SEULEMENT UN CARNET</t>
  </si>
  <si>
    <t>OUI, A SEULEMENT UN AUTRE DOCUMENT</t>
  </si>
  <si>
    <t xml:space="preserve">OUI, A UN CARNET </t>
  </si>
  <si>
    <t>ET UN AUTRE DOCUMENT</t>
  </si>
  <si>
    <t>NON, PAS DE CARNET ET PAS</t>
  </si>
  <si>
    <t>D'AUTRE DOCUMENT</t>
  </si>
  <si>
    <t>VÉRIFIEZ 504 :</t>
  </si>
  <si>
    <t>CODE '2' ENCERCLÉ</t>
  </si>
  <si>
    <t>CODE '4' ENCERCLÉ</t>
  </si>
  <si>
    <t>OUI, SEULEMENT CARNET VU</t>
  </si>
  <si>
    <t>OUI, SEULEMENT AUTRE DOCUMENT VU</t>
  </si>
  <si>
    <t>OUI, CARNET ET AUTRE DOCUMENT VUS</t>
  </si>
  <si>
    <t xml:space="preserve">NI CARNET NI AUTRE DOCUMENT VUS </t>
  </si>
  <si>
    <t>ENREGISTREZ LA DATE DE NAISSANCE DE (NOM) DU CARNET DE VACCINATION OU D'UN AUTRE DOCUMENT.</t>
  </si>
  <si>
    <t>PAS DE DATE DE NAISSANCE SUR CARNET</t>
  </si>
  <si>
    <t>ALLEZ À</t>
  </si>
  <si>
    <t xml:space="preserve">NOM DE LA </t>
  </si>
  <si>
    <t>RECOPIEZ LES DATES DES VACCINATIONS DU CARNET DE (NOM).</t>
  </si>
  <si>
    <t>INSCRIVEZ ‘44' DANS LA COLONNE ‘JOUR' SI LE CARNET MONTRE QU'UNE DOSE A ÉTÉ DONNÉE MAIS QUE LA DATE N'A PAS ÉTÉ ENREGISTRÉE. INSCRIVEZ '00' DANS LA COLONNE 'JOUR' SI LA CARTE EST VIDE POUR LA DOSE.</t>
  </si>
  <si>
    <t>BCG</t>
  </si>
  <si>
    <t>HÉPATITE B À LA NAISSANCE</t>
  </si>
  <si>
    <t>VACCIN POLIO ORAL 0 (DOSE NAISSANCE)</t>
  </si>
  <si>
    <t>VACCIN POLIO ORAL 1</t>
  </si>
  <si>
    <t>VACCIN POLIO ORAL  2</t>
  </si>
  <si>
    <t>VACCIN POLIO ORAL 3</t>
  </si>
  <si>
    <t>VACCIN POLIO INACTIVÉ (VPI)</t>
  </si>
  <si>
    <t>DTCoq-HEP.B-HIB (PENTAVALENT) 1</t>
  </si>
  <si>
    <t>DTCoq-HEP.B-HIB (PENTAVALENT) 2</t>
  </si>
  <si>
    <t>DTCoq-HEP.B-HIB (PENTAVALENT) 3</t>
  </si>
  <si>
    <t>DTCoq-HEP.B-HIB (PENTAVALENT) 4</t>
  </si>
  <si>
    <t>PNEUMOCOQUE 1</t>
  </si>
  <si>
    <t>PNEUMOCOQUE 2</t>
  </si>
  <si>
    <t>PNEUMOCOQUE 3</t>
  </si>
  <si>
    <t>ROTAVIRUS 1</t>
  </si>
  <si>
    <t>ROTAVIRUS 2</t>
  </si>
  <si>
    <t>ROTAVIRUS 3</t>
  </si>
  <si>
    <t>[VACCIN ANTIROUGEOLEUX] 1</t>
  </si>
  <si>
    <t>[VACCIN ANTIROUGEOLEUX] 2</t>
  </si>
  <si>
    <t>VITAMINE A (LA PLUS RÉCENTE)</t>
  </si>
  <si>
    <t>DEMANDEZ À L'ENQUÊTÉE LA PERMISSION DE PRENDRE UNE PHOTOGRAPHIE DU CARNET DE VACCINATION OU D'UN AUTRE DOCUMENT OÙ LES VACCINS SONT ENREGISTRÉS. SI LA PERMISSION EST ACCORDÉE, PHOTOGRAPHIEZ LE CARNET.</t>
  </si>
  <si>
    <t>PHOTOGRAPHIE PRISE</t>
  </si>
  <si>
    <t xml:space="preserve">PHOTOGRAPHIE NON PRISE, </t>
  </si>
  <si>
    <t>PERMISSION NON ACCORDÉE</t>
  </si>
  <si>
    <t>AUTRE RAISON</t>
  </si>
  <si>
    <t>VÉRIFIEZ 509 :  'BCG' À '[VACCIN ANTIROUGEOLEUX] 2' TOUS AVEC UNE DATE ENREGISTRÉE OU '44' ENREGISTRÉ DANS LA COLONNE 'JOUR' ?</t>
  </si>
  <si>
    <t>(UTLISEZ LA LISTE DANS CAPI POUR SELECTIONNER LES AUTRES VACCINATIONS DONNÉES. NOTEZ QUE CAPI CHANGERA LA RÉPONSE À 509 DANS LA COLONNE 'JOUR' DE '00' À '66' POUR LES VACCINATIONS SELECTIONNÉES)</t>
  </si>
  <si>
    <t>INSCRIVEZ 'OUI' SEULEMENT SI L'ENQUÊTÉE MENTIONNE AU MOINS UNE DES VACCINATIONS À 509 QUI N'A PAS ÉTÉ ENREGISTRÉE COMME AYANT ÉTÉ DONNÉE.</t>
  </si>
  <si>
    <t>(PASSEZ ENSUITE À 529)</t>
  </si>
  <si>
    <t>512A</t>
  </si>
  <si>
    <t>VÉRIFIEZ 509: AUCUNE VACCINATION ENREGISTRÉE SUR LE CARNET ?</t>
  </si>
  <si>
    <t>PASSEZ À 529</t>
  </si>
  <si>
    <t>DEUX PREMIÈRES SEMAINES</t>
  </si>
  <si>
    <t>(11)</t>
  </si>
  <si>
    <t>(7) (12)</t>
  </si>
  <si>
    <t>(13)</t>
  </si>
  <si>
    <t>[CAMPAGNE VACCINATION]</t>
  </si>
  <si>
    <t>VÉRIFIEZ 220 ET 224 DANS HISTORIQUE DES GROSSESSES : Y A-T-IL D'AUTRES ENFANTS SURVIVANTS NÉS 0-35 MOIS AVANT L'ENQUÊTE ?</t>
  </si>
  <si>
    <t>D'AUTRES ENFANTS SURVIVANTS NÉS 0-35 MOIS AVANT L'ENQUÊTE</t>
  </si>
  <si>
    <t>PAS D'AUTRE ENFANT SURVIVANT NÉ 0-35 MOIS AVANT L'ENQUÊTE</t>
  </si>
  <si>
    <t>(ALLEZ À 503 POUR ENFANT SURVIVANT SUIVANT)</t>
  </si>
  <si>
    <t>SECTION 5. NOTES</t>
  </si>
  <si>
    <t>(1)  Remplacez le mot ‘carte’ par le terme utilisé localement pour l'enregistrement officiel des vaccinations de l'enfant, comme " carnet de la mère et de l'enfant ".</t>
  </si>
  <si>
    <t>(2) Le questionnaire doit être adapté au carnet de vaccination du pays. Vous devez obtenir les carnets de vaccination actuels ou récents du programme de vaccination national. Ajoutez la fièvre jaune, rubéole, ou n'importe quel autre vaccin recommandé dans le pays pour les enfants de moins de 3 ans. supprimez certains de ces vaccins qui ne sont pas inclus dans le calendrier vaccinal du pays. Vérifiez avec le PEV du pays pour être sûr que le questionnaire reflète de manière correcte le carnet de vaccination.</t>
  </si>
  <si>
    <t xml:space="preserve">(3) À supprimer dans les pays où la polio 0 (polio à la naissance) ne fait pas partie du calendrier vaccinal. </t>
  </si>
  <si>
    <t>(4) À supprimer dans les pays où le VPI ne fait pas partie du calendrier vaccinal.</t>
  </si>
  <si>
    <t>(5) Adaptez les questions au pays pour suivre la calendrier vaccinal national. Si le DTCoq, Hep. B et Hib sont donnés séparément, prévoyez des entrées séparées pour le nombre recommandé de doses pour chaque vaccin.</t>
  </si>
  <si>
    <t>(6) Si, dans le calendrier vaccinal, seulement deux doses sont utilisées, supprimez la troisième entrée.</t>
  </si>
  <si>
    <t xml:space="preserve">(7) Adaptez la question au pays quand vous utilisez le nom du vaccin contre la rougeole contenant du virus atténué utilisé dans le pays: rougeole, ROR, ou RR. </t>
  </si>
  <si>
    <t>(8) Si dans le calendrier vaccinal, seulement une dose est utilisée, supprimez la deuxième entrée.</t>
  </si>
  <si>
    <t>(9) Le filtre doit refléter la liste des vaccins sur le carnet (sauf pour la vitamine A qui n'est pas un vaccin).</t>
  </si>
  <si>
    <t>(10) Modifiez la formulation de la question pour qu'elle tienne compte des noms utilisés pour désigner les activités supplémentaires en matière de vaccination dans le pays.</t>
  </si>
  <si>
    <t>(11) À adapter localement après avoir déterminé le lieu d'injection le plus courant. Par exemple, le Pentavalent peut être donné sur la partie gauche externe de la cuisse et le vaccin contre le pneumocoque sur la partie droite externe.</t>
  </si>
  <si>
    <t>(12) Supprimez la question dans les pays où le calendrier vaccinal inclut seulement une dose de vaccin contre la rougeole.</t>
  </si>
  <si>
    <t>(13) Les catégories de code doivent être développées localement ; cependant, les grandes catégories doivent être maintenues. Insérez le/les nom(s) des campagnes de vaccination récentes ou supprimez l'option 41 à la question si le pays n'a pas organisé de campagnes de vaccination.</t>
  </si>
  <si>
    <t>SECTION 6. SANTÉ DE L'ENFANT ET NUTRITION</t>
  </si>
  <si>
    <t>VÉRIFIEZ 220, 224, ET 225 DANS L'HISTORIQUE DES GROSSESSES : Y A-T-IL UN ENFANT SURVIVANT NÉ 0-59 MOIS AVANT L'ENQUÊTE ?</t>
  </si>
  <si>
    <t>UN ENFANT SURVIVANT OU PLUS NÉ 0-59 MOIS AVANT L'ENQUÊTE</t>
  </si>
  <si>
    <t>PAS D'ENFANT SURVIVANT NÉ 0-59 MOIS AVANT L'ENQUÊTE</t>
  </si>
  <si>
    <t>ENREGISTREZ LE NOM DE 218 ET LE NUMÉRO DE L'HISTORIQUE DES GROSSESSES DE 215 DE L'ENFANT SURVIVANT NÉ 0-59 MOIS AVANT L'ENQUÊTE, EN COMMENÇANT PAR LE DERNIER.</t>
  </si>
  <si>
    <t>COMPRIMÉS/SIROP</t>
  </si>
  <si>
    <t xml:space="preserve">. . . . . . . . </t>
  </si>
  <si>
    <t xml:space="preserve">[MICRONUTRIMENTS </t>
  </si>
  <si>
    <t xml:space="preserve">MULTIPLES SOUS FORME </t>
  </si>
  <si>
    <t>DE POUDRE]</t>
  </si>
  <si>
    <t>MONTREZ DES TYPES COURANTS DE COMPRIMÉS/SIROPS/ MICRONUTRIMENTS MULTIPLES SOUS FORME DE POUDRE.</t>
  </si>
  <si>
    <t>MONTREZ DES MODÈLES COURANTS AMPOULES/GÉLULES/SIROP.</t>
  </si>
  <si>
    <t xml:space="preserve">NON </t>
  </si>
  <si>
    <t>POIDS</t>
  </si>
  <si>
    <t>LONGUEUR/TAILLE</t>
  </si>
  <si>
    <t xml:space="preserve"> BRAS</t>
  </si>
  <si>
    <t xml:space="preserve">NOM DE LA NAISSANCE </t>
  </si>
  <si>
    <t>VIVANTE</t>
  </si>
  <si>
    <t>VÉRIFIEZ 485 : ALLAITÉ ACTUELLEMENT ?</t>
  </si>
  <si>
    <t>NON/
PAS POSÉ</t>
  </si>
  <si>
    <t>BEAUCOUP MOINS</t>
  </si>
  <si>
    <t>UN PEU MOINS</t>
  </si>
  <si>
    <t>ENVIRON LA MÊME QUANTITÉ</t>
  </si>
  <si>
    <t>PLUS</t>
  </si>
  <si>
    <t>RIEN À BOIRE</t>
  </si>
  <si>
    <t>A STOPPÉ LA NOURRITURE</t>
  </si>
  <si>
    <t>N'A JAMAIS DONNÉ À MANGER</t>
  </si>
  <si>
    <t>SI VOUS NE POUVEZ DÉTERMINER SI L'ENDROIT EST DU SECTEUR PUBLIC, PRIVÉ, OU UNE ONG, ENREGISTREZ 'X'  ET ÉCRIVEZ LE NOM DE L'ENDROIT.</t>
  </si>
  <si>
    <t>PRATICIEN TRADITIONNEL</t>
  </si>
  <si>
    <t>VENDEUR ITINÉRANT DE MÉDICAMENTS</t>
  </si>
  <si>
    <t>T</t>
  </si>
  <si>
    <t>VÉRIFIEZ 612 :</t>
  </si>
  <si>
    <t>DEUX CODES</t>
  </si>
  <si>
    <t>SEULEMENT UN</t>
  </si>
  <si>
    <t>OU PLUS ENCERCLÉS</t>
  </si>
  <si>
    <t>CODE ENCERCLÉ</t>
  </si>
  <si>
    <t>PREMIER ENDROIT</t>
  </si>
  <si>
    <t>UTILISEZ LES CODES LETTRES DE 612.</t>
  </si>
  <si>
    <t>LIQUIDE SACHET SRO</t>
  </si>
  <si>
    <t>LIQUIDE SRO</t>
  </si>
  <si>
    <t>ZINC</t>
  </si>
  <si>
    <t>LIQUIDE MAISON</t>
  </si>
  <si>
    <t>VÉRIFIEZ 615 :</t>
  </si>
  <si>
    <t>UN 'OUI'</t>
  </si>
  <si>
    <t>TOUT 'NON'</t>
  </si>
  <si>
    <t>OU 'NSP'</t>
  </si>
  <si>
    <t>COMPRIMÉ OU SIROP</t>
  </si>
  <si>
    <t>ANTIBIOTIQUE</t>
  </si>
  <si>
    <t>ANTIMOTILITÉ</t>
  </si>
  <si>
    <t>OU  'NSP'</t>
  </si>
  <si>
    <t>AUTRE (NON ANTIBIOTIQUE</t>
  </si>
  <si>
    <t>OU ANTIMOTILITÉ)</t>
  </si>
  <si>
    <t>COMPRIMÉ OU SIROP INCONNU</t>
  </si>
  <si>
    <t>INJECTION</t>
  </si>
  <si>
    <t>NON-ANTIBIOTIQUE</t>
  </si>
  <si>
    <t>ENREGISTREZ TOUS LES TRAITEMENTS DONNÉS.</t>
  </si>
  <si>
    <t>INJECTION INCONNUE</t>
  </si>
  <si>
    <t>(IV) INTRAVEINEUSE</t>
  </si>
  <si>
    <t>REMÈDE MAISON/HERBES MÉDICINALES</t>
  </si>
  <si>
    <t>BRONCHE SEULEMENT</t>
  </si>
  <si>
    <t>NEZ SEULEMENT</t>
  </si>
  <si>
    <t>VÉRIFIEZ 618 : A EU DE LA FIÈVRE?</t>
  </si>
  <si>
    <t>NON OU</t>
  </si>
  <si>
    <t>VÉRIFIEZ 626 :</t>
  </si>
  <si>
    <t>UTILISEZ LES CODES LETTRES DE 626.</t>
  </si>
  <si>
    <t>SI MÊME JOUR, INSCRIRE ‘00’.</t>
  </si>
  <si>
    <t>ANTIPALUDIQUES</t>
  </si>
  <si>
    <t>COMBINAISON THÉRAPEUTIQUE</t>
  </si>
  <si>
    <t>À BASE D'ARTÉMISININE (CTA)</t>
  </si>
  <si>
    <t>SP/FANSIDAR</t>
  </si>
  <si>
    <t>CHLOROQUINE</t>
  </si>
  <si>
    <t>INSCRIVEZ TOUT CE QUI EST MENTIONNÉ.
SI LE MÉDICAMENT N'EST PAS CONNU, DEMANDEZ À VOIR LA BOITE OU L'ORDONNANCE.</t>
  </si>
  <si>
    <t>AMODIAQUINE</t>
  </si>
  <si>
    <t>QUININE</t>
  </si>
  <si>
    <t>COMPRIMÉS</t>
  </si>
  <si>
    <t>INJECTION/IV</t>
  </si>
  <si>
    <t>ARTESUNATE</t>
  </si>
  <si>
    <t>VOIE RECTALE</t>
  </si>
  <si>
    <t>ANTIPALUDIQUE</t>
  </si>
  <si>
    <t>ANTIBIOTIQUES</t>
  </si>
  <si>
    <t>AMOXICILLIN</t>
  </si>
  <si>
    <t>COTRIMOXAZOLE</t>
  </si>
  <si>
    <t>AUTRE COMPRIMÉ/SIROP</t>
  </si>
  <si>
    <t>AUTRE INJECTION/IV</t>
  </si>
  <si>
    <t>AUTRES MÉDICAMENTS</t>
  </si>
  <si>
    <t>ASPIRINE</t>
  </si>
  <si>
    <t>PARACÉTAMOL/PANADOL/</t>
  </si>
  <si>
    <t>ACÉTAMINOPHÈNE</t>
  </si>
  <si>
    <t>IBUPROFÈNE</t>
  </si>
  <si>
    <t>Z</t>
  </si>
  <si>
    <t>VÉRIFIEZ 631: COMBINAISON THÉRAPEUTIQUE À BASE D'ARTÉMISININE ('A') DONNÉE</t>
  </si>
  <si>
    <t>CODE 'A'</t>
  </si>
  <si>
    <t>MÊME JOUR</t>
  </si>
  <si>
    <t>0</t>
  </si>
  <si>
    <t>JOUR SUIVANT</t>
  </si>
  <si>
    <t>DEUX JOURS APRÈS LA FIÈVRE</t>
  </si>
  <si>
    <t>TROIS JOURS OU PLUS APRÉS LA FIÈVRE</t>
  </si>
  <si>
    <t>VÉRIFIEZ 220, 224 ET 225 DANS HISTORIQUE DES GROSSESSES :  Y A-T-IL UN ENFANT SURVIVANT NÉ 0-59 MOIS AVANT L'ENQUÊTE ?</t>
  </si>
  <si>
    <t>D'AUTRES ENFANTS SURVIVANTS NÉS  0-59 MOIS AVANT L'ENQUÊTE</t>
  </si>
  <si>
    <t>PAS D'AUTRE ENFANT SURVIVANT NÉ
0-59 MOIS AVANT 
L'ENQUÊTE</t>
  </si>
  <si>
    <t>(ALLEZ À 603 POUR L'ENFANT SURVIVANT SUIVANT)</t>
  </si>
  <si>
    <t>VÉRIFIEZ 220, 225 ET 226, TOUTES LIGNES : NOMBRE D'ENFANTS NÉS 0-23 MOIS AVANT L'ENQUÊTE VIVANT AVEC L'ENQUÊTÉE</t>
  </si>
  <si>
    <t>UN OU PLUS</t>
  </si>
  <si>
    <t>AUCUN</t>
  </si>
  <si>
    <t>(NOM DU PLUS JEUNE ENFANT VIVANT AVEC ELLE)</t>
  </si>
  <si>
    <t>NOMBRE DE FOIS QU'IL/ELLE A BU DU LAIT EN POUDRE</t>
  </si>
  <si>
    <t>SI 7 FOIS OU PLUS, INSCRIVEZ '7'.</t>
  </si>
  <si>
    <t xml:space="preserve">NOMBRE DE FOIS QU'IL/ELLE A BU DU LAIT </t>
  </si>
  <si>
    <t>SUCRÉ/</t>
  </si>
  <si>
    <t xml:space="preserve">AROMATISÉ . . . . </t>
  </si>
  <si>
    <t>h)</t>
  </si>
  <si>
    <t>i)</t>
  </si>
  <si>
    <t>SUCRÉE</t>
  </si>
  <si>
    <t>j)</t>
  </si>
  <si>
    <t>k)</t>
  </si>
  <si>
    <t>AUTRE(S)</t>
  </si>
  <si>
    <t>BOISSON(S)</t>
  </si>
  <si>
    <t>SI 7 FOIS OU PLUS , ENREGISTREZ '7'.</t>
  </si>
  <si>
    <t>l)</t>
  </si>
  <si>
    <t>m)</t>
  </si>
  <si>
    <t>n)</t>
  </si>
  <si>
    <t>o)</t>
  </si>
  <si>
    <t>p)</t>
  </si>
  <si>
    <t>q)</t>
  </si>
  <si>
    <t>r)</t>
  </si>
  <si>
    <t>s)</t>
  </si>
  <si>
    <t>t)</t>
  </si>
  <si>
    <t>u)</t>
  </si>
  <si>
    <t xml:space="preserve">AUTRE(S) </t>
  </si>
  <si>
    <t>ALIMENT(S)</t>
  </si>
  <si>
    <t>INDIQUEZ LE GROUPE D'ALIMENTS APPROPRIÉ POUR CHAQUE ALIMENT SUPPLÉMENTAIRE, SI LE GROUPE N'EST PAS ENCORE CODÉ &lt;OUI&gt;. 
S'IL EST IMPOSSIBLE DE DÉTERMINER À QUEL GROUPE UN ALIMENT SUPPLÉMENTAIRE APPARTIENT, INSCRIVEZ LE NOM DE L'ALIMENT.</t>
  </si>
  <si>
    <t>PAS UN SEUL 'OUI'</t>
  </si>
  <si>
    <t>AU MOINS UN 'OUI'</t>
  </si>
  <si>
    <t>(RETOURNEZ À 637 POUR INSCRIRE LES ALIMENTS CONSOMMÉS HIER)</t>
  </si>
  <si>
    <t>(PUIS CONTINUEZ AVEC 640)</t>
  </si>
  <si>
    <t>SI 7 FOIS OU PLUS, INSCRIVEZ ‘7'.</t>
  </si>
  <si>
    <t>ENFANT A UTILISÉ TOILETTES OU LATRINES</t>
  </si>
  <si>
    <t>JETÉES/RINSÉES</t>
  </si>
  <si>
    <t>DANS TOILETTES OU LATRINES</t>
  </si>
  <si>
    <t xml:space="preserve">JETÉES/RINSÉES </t>
  </si>
  <si>
    <t>DANS ÉGOUT OU CANIVEAU</t>
  </si>
  <si>
    <t>JETÉES AUX ORDURES</t>
  </si>
  <si>
    <t>ENTERRÉES</t>
  </si>
  <si>
    <t>LAISSÉES À L'AIR LIBRE</t>
  </si>
  <si>
    <t>v)</t>
  </si>
  <si>
    <t>w)</t>
  </si>
  <si>
    <t>x)</t>
  </si>
  <si>
    <t>SECTION 6. NOTES</t>
  </si>
  <si>
    <t>(1) N'inclure le produit que si (a) le pays a un programme national pour les comprimés/sirop, et si (b) le pays a un programme national pour les micronutriments multiples en poudre (MNP). Si un pays a les deux types de suppléments dans son programme national, conservez les deux produits. Supprimez cette question dans les pays n'ayant pas de programme national pour la supplémentation en fer pour les enfants.</t>
  </si>
  <si>
    <t>(4) Les termes utilisés pour la diarrhée doivent englober les expressions utilisées pour toutes les formes de diarrhée, y compris les selles avec du sang (pouvant signifier une dysenterie), des selles liquides, etc.</t>
  </si>
  <si>
    <t xml:space="preserve">(5) Les catégories de code doivent être développées localement; cependant, les grandes catégories doivent être maintenues. </t>
  </si>
  <si>
    <t>(6) Inclure dans la question, les noms/marques courants pour les liquides SRO préconditionnés. Si les liquides SRO préconditionnés ne sont pas disponibles dans le pays, cet élément doit être supprimé.</t>
  </si>
  <si>
    <t>(8) La question doit être supprimée dans les pays qui ne sont pas affectés par le paludisme.</t>
  </si>
  <si>
    <t>(9) Les catégories doivent être développées localement et révisées sur la base du prétest. Tous les antipaludiques couramment utilisés dans le pays doivent être pris en compte dans les catégories de réponse. Des marques courantes de médicaments, telles que Bayer, Tylenol ou Paracetamol, doivent être ajoutées aux catégories de réponse pour l'aspirine, l'acetaminophène, le Paracétamol, ou Ibuprofen, de manière appropriée.</t>
  </si>
  <si>
    <t>SECTION 7. MARIAGE ET ACTIVITÉ SEXUELLE</t>
  </si>
  <si>
    <t>OUI, ACTUELLEMENT MARIÉE</t>
  </si>
  <si>
    <t>OUI, VIT AVEC UN HOMME</t>
  </si>
  <si>
    <t>NON, PAS EN UNION</t>
  </si>
  <si>
    <t>OUI, A ÉTÉ MARIÉE</t>
  </si>
  <si>
    <t>OUI, A VÉCU AVEC UN HOMME</t>
  </si>
  <si>
    <t>VEUVE</t>
  </si>
  <si>
    <t>DIVORCÉE</t>
  </si>
  <si>
    <t>SÉPARÉE</t>
  </si>
  <si>
    <t>VÉRIFIEZ 701 :</t>
  </si>
  <si>
    <t>ACTUELLEMENT</t>
  </si>
  <si>
    <t>PAS EN UNION</t>
  </si>
  <si>
    <t>MARIÉE</t>
  </si>
  <si>
    <t>VIT AVEC ELLE</t>
  </si>
  <si>
    <t>VIT AILLEURS</t>
  </si>
  <si>
    <r>
      <t>ENREGISTREZ LE NOM ET N</t>
    </r>
    <r>
      <rPr>
        <sz val="8"/>
        <rFont val="Calibri"/>
        <family val="2"/>
      </rPr>
      <t>°</t>
    </r>
    <r>
      <rPr>
        <sz val="8"/>
        <rFont val="Arial"/>
        <family val="2"/>
      </rPr>
      <t xml:space="preserve"> DE LIGNE DU MARI/PARTENAIRE DU QUESTIONNAIRE MÉNAGE. S'IL N'EST PAS LISTÉ DANS LE QUESTIONNAIRE MÉNAGE, INSCRIVEZ '00'.</t>
    </r>
  </si>
  <si>
    <t>DE LIGNE</t>
  </si>
  <si>
    <t xml:space="preserve">NOMBRE TOTAL D'ÉPOUSES ET DE </t>
  </si>
  <si>
    <t>FEMMES AVEC QUI IL VIT</t>
  </si>
  <si>
    <t>COMME MARIÉ</t>
  </si>
  <si>
    <t>RANG</t>
  </si>
  <si>
    <t>SEULEMENT UNE FOIS</t>
  </si>
  <si>
    <t>PLUS D'UNE FOIS</t>
  </si>
  <si>
    <t>VÉRIFIEZ 714 :</t>
  </si>
  <si>
    <t>MARIÉE/A VÉCU</t>
  </si>
  <si>
    <t xml:space="preserve"> AVEC UN HOMME</t>
  </si>
  <si>
    <t xml:space="preserve"> AVEC UN</t>
  </si>
  <si>
    <t xml:space="preserve"> SEULEMENT</t>
  </si>
  <si>
    <t>HOMME PLUS</t>
  </si>
  <si>
    <t>UNE FOIS</t>
  </si>
  <si>
    <t>D'UNE FOIS</t>
  </si>
  <si>
    <t>MARIÉE/A VÉCU AVEC</t>
  </si>
  <si>
    <t xml:space="preserve">UN HOMME PLUS </t>
  </si>
  <si>
    <t xml:space="preserve">UN HOMME SEULEMENT </t>
  </si>
  <si>
    <t>VIT AVEC</t>
  </si>
  <si>
    <t>UN HOMME</t>
  </si>
  <si>
    <t>VÉRIFIEZ LA PRÉSENCE D'AUTRES PERSONNES. AVANT DE CONTINUER, FAITES TOUT VOTRE POSSIBLE POUR VOUS TROUVER EN PRIVÉ.</t>
  </si>
  <si>
    <t xml:space="preserve">N'A JAMAIS EU DE RAPPORTS </t>
  </si>
  <si>
    <t>SEXUELS</t>
  </si>
  <si>
    <t>ÂGE EN ANNÉES</t>
  </si>
  <si>
    <t>IL Y A DES JOURS</t>
  </si>
  <si>
    <t>SI MOINS DE 12 MOIS, LA RÉPONSE DOIT ÊTRE ENREGISTRÉE EN JOURS, SEMAINES OU MOIS. SI 12 MOIS (UNE ANNÉE) OU PLUS, LA RÉPONSE DOIT ÊTRE ENREGISTRÉE EN ANNÉES.</t>
  </si>
  <si>
    <t>IL Y A DES SEMAINES</t>
  </si>
  <si>
    <t>IL Y A DES MOIS</t>
  </si>
  <si>
    <t>IL Y A DES ANNÉES</t>
  </si>
  <si>
    <t xml:space="preserve">ENREGISTREZ TOUT CE QUI EST MENTIONNÉ. 
SI LES CODES 'G' OU 'H' SONT ENCERCLÉS, ALLEZ À  728 MÊME SI UNE AUTRE MÉTHODE A ÉTÉ AUSSI UTILISÉE. </t>
  </si>
  <si>
    <t>MARI</t>
  </si>
  <si>
    <t>PARTENAIRE VIVANT AVEC L'ENQUÊTÉE</t>
  </si>
  <si>
    <t>PETIT AMI NE VIVANT PAS</t>
  </si>
  <si>
    <t>AVEC L'ENQUÊTÉE</t>
  </si>
  <si>
    <t>RENCONTRE OCCASIONNELLE</t>
  </si>
  <si>
    <t>CLIENT / TRAVAILLEUR DU SEXE</t>
  </si>
  <si>
    <t>NOMBRE DE PARTENAIRES</t>
  </si>
  <si>
    <t>DANS LA VIE</t>
  </si>
  <si>
    <t>DANS LE CAS D'UNE RÉPONSE NON NUMÉRIQUE, INSISTEZ POUR OBTENIR UNE ESTIMATION. SI LE NOMBRE DE PARTENAIRES EST 95 OU PLUS, INSCRIVEZ '95'.</t>
  </si>
  <si>
    <t>PRÉSENCE D'AUTRES PERSONNES DANS CETTE SECTION</t>
  </si>
  <si>
    <t>ENFANTS &lt;10</t>
  </si>
  <si>
    <t>HOMMES ADULTES</t>
  </si>
  <si>
    <t>FEMMES ADULTES</t>
  </si>
  <si>
    <t>(1) La question doit être supprimée dans les pays où la polygamie n'est pas pratiquée.</t>
  </si>
  <si>
    <t>(2) Dans les pays qui ont un programme actif pour le condom féminin, la formulation de la question doit être modifiée pour prendre en compte le condom masculin et féminin.</t>
  </si>
  <si>
    <t>(3) Les catégories de code doivent être développées localement; cependant, les grandes catégories doivent être maintenues.</t>
  </si>
  <si>
    <t>SECTION 8. PRÉFÉRENCES EN MATIÈRE DE FÉCONDITÉ</t>
  </si>
  <si>
    <t>VÉRIFIEZ 307 :</t>
  </si>
  <si>
    <t>NON POSÉE</t>
  </si>
  <si>
    <t xml:space="preserve">NI LUI, NI ELLE  </t>
  </si>
  <si>
    <t>IL OU ELLE</t>
  </si>
  <si>
    <t>STÉRILISÉ</t>
  </si>
  <si>
    <t>AVOIR UN AUTRE ENFANT</t>
  </si>
  <si>
    <t>N'EN VEUT PAS D'AUTRE</t>
  </si>
  <si>
    <t>INDÉCISE/NE SAIT PAS</t>
  </si>
  <si>
    <t>AVOIR (UN/UN AUTRE) ENFANT</t>
  </si>
  <si>
    <t>PAS D'AUTRE/AUCUN</t>
  </si>
  <si>
    <t xml:space="preserve">DIT QU'ELLE NE PEUT PAS </t>
  </si>
  <si>
    <t>TOMBER ENCEINTE</t>
  </si>
  <si>
    <t>BIENTÔT/MAINTENANT</t>
  </si>
  <si>
    <t>993</t>
  </si>
  <si>
    <t>APRÈS LE MARIAGE</t>
  </si>
  <si>
    <t>PAS ENCEINTE OU PAS SÛRE</t>
  </si>
  <si>
    <t>VÉRIFIEZ 307 : UTILISE ACTUELLEMENT UNE MÉTHODE CONTRACEPTIVE ?</t>
  </si>
  <si>
    <t>UTILISE</t>
  </si>
  <si>
    <t>POSÉE</t>
  </si>
  <si>
    <t>VÉRIFIEZ 805 :</t>
  </si>
  <si>
    <t>'24' MOIS OU PLUS</t>
  </si>
  <si>
    <t>'00-23' MOIS</t>
  </si>
  <si>
    <t>OU '02' ANNÉES OU PLUS</t>
  </si>
  <si>
    <t>OU '00-01' ANNÉE</t>
  </si>
  <si>
    <t>VÉRIFIEZ 723 :</t>
  </si>
  <si>
    <t xml:space="preserve">IL Y A DES JOURS, </t>
  </si>
  <si>
    <t xml:space="preserve">IL Y A DES </t>
  </si>
  <si>
    <t>SEMAINES OU</t>
  </si>
  <si>
    <t>VÉRIFIEZ 804 :</t>
  </si>
  <si>
    <t>PAS MARIÉE</t>
  </si>
  <si>
    <t xml:space="preserve">VEUT AVOIR UN/    </t>
  </si>
  <si>
    <t>PAS D'AUTRE/</t>
  </si>
  <si>
    <t>RAISONS RELATIVES À LA FÉCONDITÉ</t>
  </si>
  <si>
    <t xml:space="preserve">UN AUTRE ENFANT    </t>
  </si>
  <si>
    <t>PAS DE RAPPORTS SEXUELS</t>
  </si>
  <si>
    <t>RAP. SEXUELS PEU FRÉQUENTS</t>
  </si>
  <si>
    <t>MÉNOPAUSEL/HYSTÉRECTOMIE</t>
  </si>
  <si>
    <t>NE PEUT PAS TOMBER ENCEINTE</t>
  </si>
  <si>
    <t xml:space="preserve">PAS DE RÈGLES DEPUIS </t>
  </si>
  <si>
    <t>DERNIÈRE NAISSANCE</t>
  </si>
  <si>
    <t>ALLAITE</t>
  </si>
  <si>
    <t>FATALISTE</t>
  </si>
  <si>
    <t>OPPOSITION À L'UTILISATION</t>
  </si>
  <si>
    <t>ENQUÊTÉE OPPOSÉE</t>
  </si>
  <si>
    <t>MARI/PARTENAIRE OPPOSÉ</t>
  </si>
  <si>
    <t>AUTRES OPPOSÉS</t>
  </si>
  <si>
    <t>INTERDITS RELIGIEUX</t>
  </si>
  <si>
    <t>MANQUE DE CONNAISSANCE</t>
  </si>
  <si>
    <t>NE CONNAÎT AUCUNE MÉTHODE</t>
  </si>
  <si>
    <t>ENREGISTREZ TOUTES LES RAISONS MENTIONNÉES.</t>
  </si>
  <si>
    <t>NE CONNAÎT AUCUN ENDROIT</t>
  </si>
  <si>
    <t>RAISONS LIÉES À LA MÉTHODE</t>
  </si>
  <si>
    <t>PAS PRATIQUE À UTILISER</t>
  </si>
  <si>
    <t>MODIFICATIONS MENSTRUELLES</t>
  </si>
  <si>
    <t>MÉTHODES PEUVENT RENDRE</t>
  </si>
  <si>
    <t>INFERTILES</t>
  </si>
  <si>
    <t xml:space="preserve">INTERFÈRE AVEC FONCTIONS </t>
  </si>
  <si>
    <t>NORMALES DU CORPS</t>
  </si>
  <si>
    <t>AUTRES EFFETS SECONDAIRES</t>
  </si>
  <si>
    <t>COÛT/ACCÈS/DISPONIBILITÉ</t>
  </si>
  <si>
    <t>MANQUE D'ACCÈS/TROP ÉLOIGNÉ</t>
  </si>
  <si>
    <t>COÛT TROP ÉLEVÉ</t>
  </si>
  <si>
    <t>U</t>
  </si>
  <si>
    <t>MÉTHODE PRÉFERRÉE</t>
  </si>
  <si>
    <t>NON DISPONIBLE</t>
  </si>
  <si>
    <t>V</t>
  </si>
  <si>
    <t>AUCUNE MÉTHODE DISPONIBLE</t>
  </si>
  <si>
    <t>W</t>
  </si>
  <si>
    <t>UTILISE ACTUELLEMENT</t>
  </si>
  <si>
    <t>VÉRIFIEZ 224 :</t>
  </si>
  <si>
    <t>A DES ENFANTS</t>
  </si>
  <si>
    <t>AUCUN ENFANT</t>
  </si>
  <si>
    <t>VIVANTS</t>
  </si>
  <si>
    <t>NOMBRE</t>
  </si>
  <si>
    <t>INSISTEZ POUR OBTENIR UNE RÉPONSE NUMÉRIQUE.</t>
  </si>
  <si>
    <t>GARÇONS</t>
  </si>
  <si>
    <t>FILLES</t>
  </si>
  <si>
    <t>PEU IMPORTE</t>
  </si>
  <si>
    <t>RADIO</t>
  </si>
  <si>
    <t>TÉLÉVISION</t>
  </si>
  <si>
    <t>JOURNAL OU MAGAZINE</t>
  </si>
  <si>
    <t>TÉLÉPHONE PORTABLE</t>
  </si>
  <si>
    <t>FACEBOOK/TWITTER/</t>
  </si>
  <si>
    <t>INSTAGRAM</t>
  </si>
  <si>
    <t>POSTER/AFFICHE/BROCHURE</t>
  </si>
  <si>
    <t>AFFICHE/PANNEAU D'AFFICHAGE . . . .</t>
  </si>
  <si>
    <t>RÉUNIONS/ÉVÈNEMENTS</t>
  </si>
  <si>
    <t>MARI/PARTENAIRE</t>
  </si>
  <si>
    <t xml:space="preserve">ENQUÊTÉE ET MARI/PARTENAIRE </t>
  </si>
  <si>
    <t>ENSEMBLE</t>
  </si>
  <si>
    <t>QUELQU'UN D'AUTRE</t>
  </si>
  <si>
    <t>COMPTE DAVANTAGE</t>
  </si>
  <si>
    <t>COMPTE AUTANT</t>
  </si>
  <si>
    <t>COMPTE MOINS</t>
  </si>
  <si>
    <t>NI LUI, NI ELLE</t>
  </si>
  <si>
    <t xml:space="preserve">IL OU ELLE </t>
  </si>
  <si>
    <t>MÊME NOMBRE</t>
  </si>
  <si>
    <t>PLUS D'ENFANTS</t>
  </si>
  <si>
    <t>MOINS D'ENFANTS</t>
  </si>
  <si>
    <t>SECTION 9. CARACTÉRISTIQUES DU MARI ET TRAVAIL DE LA FEMME</t>
  </si>
  <si>
    <t>ACTUELLEMENT MARIÉE/</t>
  </si>
  <si>
    <t>PAS EN</t>
  </si>
  <si>
    <t>VIT AVEC UN HOMME</t>
  </si>
  <si>
    <t>UNION</t>
  </si>
  <si>
    <t>[CLASSE/ANNÉE]</t>
  </si>
  <si>
    <t>SI LE NOMBRE D'ANNÉES ACHEVÉES EST INFÉRIEUR À 1 ANNÉE À CE NIVEAU, ENREGISTREZ '00'.</t>
  </si>
  <si>
    <t>MEMBRE DE LA FAMILLE</t>
  </si>
  <si>
    <t>À SON COMPTE</t>
  </si>
  <si>
    <t>TOUTE L'ANNÉE</t>
  </si>
  <si>
    <t>SAISONNIER/PARTIE DE L'ANNÉE</t>
  </si>
  <si>
    <t>DE TEMPS EN TEMPS</t>
  </si>
  <si>
    <t>ARGENT SEULEMENT</t>
  </si>
  <si>
    <t>ARGENT ET NATURE</t>
  </si>
  <si>
    <t>NATURE SEULEMENT</t>
  </si>
  <si>
    <t>PAS PAYÉE</t>
  </si>
  <si>
    <t>MARIÉE/VIT</t>
  </si>
  <si>
    <t>AVEC UN HOMME</t>
  </si>
  <si>
    <t>VÉRIFIEZ 916 :</t>
  </si>
  <si>
    <t>CODE '1' OU '2'</t>
  </si>
  <si>
    <t>CONJOINTEMENT ENQUÊTÉE</t>
  </si>
  <si>
    <t>ET MARI/PARTENAIRE</t>
  </si>
  <si>
    <t>PLUS QUE LUI</t>
  </si>
  <si>
    <t>MOINS QUE LUI</t>
  </si>
  <si>
    <t>À PEU PRÉS LA MÊME CHOSE</t>
  </si>
  <si>
    <t>MARI/PARTENAIRE N'A PAS</t>
  </si>
  <si>
    <t>DE REVENUS</t>
  </si>
  <si>
    <t xml:space="preserve"> </t>
  </si>
  <si>
    <t xml:space="preserve">SEULE SEULEMENT </t>
  </si>
  <si>
    <t>CONJOINTEMENT AVEC MARI/</t>
  </si>
  <si>
    <t>PARTENAIRE SEULEMENT</t>
  </si>
  <si>
    <t xml:space="preserve">CONJOINTEMENT AVEC QUELQU'UN </t>
  </si>
  <si>
    <t>D'AUTRE SEULEMENT</t>
  </si>
  <si>
    <t>CONJOINTEMENT AVEC MARI/PARTENAIRE</t>
  </si>
  <si>
    <t>ET QUELQU'UN D'AUTRE</t>
  </si>
  <si>
    <t>SEULE ET CONJOINTEMENT</t>
  </si>
  <si>
    <t>N'EN POSSÈDE PAS</t>
  </si>
  <si>
    <t>PRÉSENCE D'AUTRES PERSONNES À CE POINT DE L'INTERVIEW (PERSONNES PRÉSENTES ET QUI ÉCOUTENT, PRÉSENTES MAIS QUI N'ÉCOUTENT PAS OU PAS PRÉSENTES).</t>
  </si>
  <si>
    <t>PRES./</t>
  </si>
  <si>
    <t>N'ÉCOUTE</t>
  </si>
  <si>
    <t>PAS</t>
  </si>
  <si>
    <t>ÉCOUTE.</t>
  </si>
  <si>
    <t>PAS.</t>
  </si>
  <si>
    <t>PRES.</t>
  </si>
  <si>
    <t>ENFANTS &lt; 10</t>
  </si>
  <si>
    <t>AUTRES HOMMES</t>
  </si>
  <si>
    <t>AUTRES FEMMES</t>
  </si>
  <si>
    <t>SORT SANS LE LUI DIRE</t>
  </si>
  <si>
    <t>NÉGLIGE LES ENFANTS</t>
  </si>
  <si>
    <t>ARGUMENTE</t>
  </si>
  <si>
    <t xml:space="preserve">REFUSE </t>
  </si>
  <si>
    <t>RAP. SEXUELS</t>
  </si>
  <si>
    <t>BRÛLE NOURRITURE</t>
  </si>
  <si>
    <t>(1) à adapter selon le système éducatif local.</t>
  </si>
  <si>
    <t>SECTION 10. VIH/SIDA</t>
  </si>
  <si>
    <t>VÉRIFIEZ 111 : ÂGE</t>
  </si>
  <si>
    <t>15-24 ANS</t>
  </si>
  <si>
    <t>25 ANS</t>
  </si>
  <si>
    <t>(2)(3)</t>
  </si>
  <si>
    <t>NE SAIT PAS/PAS SÛRE/ÇA DÉPEND</t>
  </si>
  <si>
    <t>VÉRIFIEZ 220 ET 223 :</t>
  </si>
  <si>
    <t>AUCUNE NAISSANCE VIVANTE</t>
  </si>
  <si>
    <t>DERNIÈRE NAISSANCE VIVANTE 0-23 MOIS AVANT L'ENQUÊTE</t>
  </si>
  <si>
    <t>DERNIÈRE NAISSANCE VIVANTE 24 MOIS OU PLUS AVANT L'ENQUÊTE</t>
  </si>
  <si>
    <t>VÉRIFIEZ 412 POUR DERNIÈRE NAISSANCE VIVANTE ('TYPE 1'):</t>
  </si>
  <si>
    <t>A EU DES</t>
  </si>
  <si>
    <t>PAS DE</t>
  </si>
  <si>
    <t>SOINS</t>
  </si>
  <si>
    <t>PRÉNATALS</t>
  </si>
  <si>
    <t xml:space="preserve">VÉRIFIEZ LA PRÉSENCE D'AUTRES PERSONNES. AVANT DE CONTINUER, FAITES TOUS LES EFFORTS POSSIBLE POUR VOUS TROUVER EN PRIVÉ. </t>
  </si>
  <si>
    <t>CENTRE INDÉPENDANT DE TEST</t>
  </si>
  <si>
    <t>ET CONSEIL</t>
  </si>
  <si>
    <t>INSISTEZ POUR DÉTERMINER LE TYPE D'ENDROIT.
SI VOUS NE POUVEZ DÉTERMINER SI L'ENDROIT EST DU SECTEUR PUBLIC, PRIVÉ, OU UNE ONG, ENREGISTREZ '96' ET ÉCRIVEZ LE NOM DE l'ENDROIT.</t>
  </si>
  <si>
    <t>SERVICES MOBILES DE TEST</t>
  </si>
  <si>
    <t>LIEU DE TRAVAIL</t>
  </si>
  <si>
    <t>CENTRE DE DÉTENTION</t>
  </si>
  <si>
    <t>VÉRIFIEZ 435 POUR DERNIÈRE NAISSANCE VIVANTE ('TYPE 1') :</t>
  </si>
  <si>
    <t xml:space="preserve">UN CODE </t>
  </si>
  <si>
    <t>'21-46' ENCERCLÉ</t>
  </si>
  <si>
    <t>VÉRIFIEZ 1015 :</t>
  </si>
  <si>
    <t>PAS POSÉE</t>
  </si>
  <si>
    <t xml:space="preserve">. . . . . . . . . . . . . . . . . </t>
  </si>
  <si>
    <t xml:space="preserve">. . . . . . . . . . . . . . . . </t>
  </si>
  <si>
    <t>POSITIF</t>
  </si>
  <si>
    <t>NEGATIF</t>
  </si>
  <si>
    <t>INDÉTERMINÉ</t>
  </si>
  <si>
    <t>A REFUSÉ DE RÉPONDRE</t>
  </si>
  <si>
    <t xml:space="preserve">N'A PAS REÇU LE RÉSULTAT DU TEST </t>
  </si>
  <si>
    <t>MÊME DATE QUE LE DERNIER TEST DU VIH</t>
  </si>
  <si>
    <t>DANS LE CAS D'UNE RÉPONSE NON NUMÉRIQUE, INSISTEZ POUR OBTENIR UNE ESTIMATION; SI LE NOMBRE DE TESTS EST DE 95 OU PLUS, ENREGISTREZ '95'.</t>
  </si>
  <si>
    <t>NOMBRE DE TESTS DU VIH</t>
  </si>
  <si>
    <t>VÉRIFIEZ 1028 :</t>
  </si>
  <si>
    <t>CODE '1' ENCERCLÉ</t>
  </si>
  <si>
    <t>D'ACCORD</t>
  </si>
  <si>
    <t>PAS D'ACCORD</t>
  </si>
  <si>
    <t xml:space="preserve">GENS ONT MAL </t>
  </si>
  <si>
    <t>PARLÉ DE MOI</t>
  </si>
  <si>
    <t>RÉVÉLÉ MON STATUT</t>
  </si>
  <si>
    <t xml:space="preserve">INSULTÉ </t>
  </si>
  <si>
    <t>PERSONNEL DE SANTÉ A</t>
  </si>
  <si>
    <t>MAL PARLÉ DE MOI</t>
  </si>
  <si>
    <t xml:space="preserve">PERSONNEL DE SANTÉ </t>
  </si>
  <si>
    <t>VERBALEMENT AGRESSIF</t>
  </si>
  <si>
    <t>VÉRIFIEZ 1001 :</t>
  </si>
  <si>
    <t>A ENTENDU</t>
  </si>
  <si>
    <t>PAS ENTENDU</t>
  </si>
  <si>
    <t>PARLER DU VIH</t>
  </si>
  <si>
    <t>OU DU SIDA</t>
  </si>
  <si>
    <t>VÉRIFIEZ 722 :</t>
  </si>
  <si>
    <t>A EU DES RAPPORTS</t>
  </si>
  <si>
    <t>N'A JAMAIS EU DE</t>
  </si>
  <si>
    <t>RAPPORTS SEXUELS</t>
  </si>
  <si>
    <t>VÉRIFIEZ 1040 : A ENTENDU PARLER D'AUTRES MALADIES SEXUELLEMENT TRANSMISSIBLES ?</t>
  </si>
  <si>
    <t>ÇA DÉPEND/PAS SÛRE</t>
  </si>
  <si>
    <t>(2) PrEP désigne la propylaxie pré-exposition. Utilisez, le cas échéant, le terme local pour PrEP.</t>
  </si>
  <si>
    <t>(3) Supprimez ces questions si le pays n' a pas un programme national de PrEP.</t>
  </si>
  <si>
    <t xml:space="preserve">(4) On peut envisager de supprimer la question dans les pays où la prévalence du VIH est faible. </t>
  </si>
  <si>
    <t>(5) Les catégories de code doivent être développées localement; cependant, les grandes catégories doivent être maintenues.</t>
  </si>
  <si>
    <t>SECTION 11. AUTRES PROBLÈMES DE SANTÉ</t>
  </si>
  <si>
    <t>MOTORISÉ</t>
  </si>
  <si>
    <t>VOITURE/CAMION</t>
  </si>
  <si>
    <t>BUS PUBLIC</t>
  </si>
  <si>
    <t>SI PLUS D'UN MOYEN DE DÉPLACEMENT EST MENTIONNÉ, ENCERCLÉ LE PREMIER DE LA LISTE.</t>
  </si>
  <si>
    <t>MOTOCYCLETTE/SCOOTER</t>
  </si>
  <si>
    <t>BATEAU À MOTEUR</t>
  </si>
  <si>
    <t>NON MOTORISÉ</t>
  </si>
  <si>
    <t>CHARRETTE TIRÉE PAR UN ANIMAL</t>
  </si>
  <si>
    <t>BICYCLETTE</t>
  </si>
  <si>
    <t>BATEAU SANS MOTEUR</t>
  </si>
  <si>
    <t>EN MARCHANT</t>
  </si>
  <si>
    <t>CHAQUE JOUR</t>
  </si>
  <si>
    <t>CERTAINS JOURS</t>
  </si>
  <si>
    <t>NOMBRE DE CIGARETTES</t>
  </si>
  <si>
    <t>KRETEKS</t>
  </si>
  <si>
    <t>PIPES REMPLIES DE TABAC</t>
  </si>
  <si>
    <t>CIGARES, CHEROOTS, OU CIGARILLOS</t>
  </si>
  <si>
    <t>ENREGISTREZ TOUT CE QUI EST MENTIONNÉ.</t>
  </si>
  <si>
    <t>PIPE À EAU</t>
  </si>
  <si>
    <t>TABAC À CHIQUER</t>
  </si>
  <si>
    <t>SNUFF À PRISER</t>
  </si>
  <si>
    <t>TABAC À MÂCHER</t>
  </si>
  <si>
    <t xml:space="preserve">CHIQUE DE BETEL AVEC TABAC </t>
  </si>
  <si>
    <t>NOMBRE DE JOURS</t>
  </si>
  <si>
    <t xml:space="preserve">. . . . . . . . . . . . . . </t>
  </si>
  <si>
    <t>DANS LE CAS D'UNE RÉPONSE NON NUMÉRIQUE, INSISTEZ POUR OBTENIR UNE ESTIMATION. SI L'ENQUÊTÉE RÉPOND 'CHAQUE JOUR ' OU 'PRESQUE CHAQUE JOUR ,' ENCERCLEZ LE CODE'95'.</t>
  </si>
  <si>
    <t>CHAQUE JOUR/</t>
  </si>
  <si>
    <t>NOMBRE DE VERRES</t>
  </si>
  <si>
    <t>PAS UN</t>
  </si>
  <si>
    <t>PROBLÈME</t>
  </si>
  <si>
    <t>IMPORTANT</t>
  </si>
  <si>
    <t xml:space="preserve">PERMISSION </t>
  </si>
  <si>
    <t>OBTENIR L'ARGENT</t>
  </si>
  <si>
    <t>DISTANCE</t>
  </si>
  <si>
    <t>ALLER SEULE</t>
  </si>
  <si>
    <t>MUTUELLE DE SANTÉ/</t>
  </si>
  <si>
    <t xml:space="preserve">ASSURANCE SANTÉ </t>
  </si>
  <si>
    <t>COMMUNAUTAIRE</t>
  </si>
  <si>
    <t xml:space="preserve"> .</t>
  </si>
  <si>
    <t>ASSURANCE SANTÉ PAR</t>
  </si>
  <si>
    <t>L'EMPLOYEUR</t>
  </si>
  <si>
    <t>SÉCURITÉ SOCIALE</t>
  </si>
  <si>
    <t>AUTRE ASSURANCE PRIVÉE</t>
  </si>
  <si>
    <t>COMMERCIALE</t>
  </si>
  <si>
    <t>ENREGISTREZ L'HEURE.</t>
  </si>
  <si>
    <t xml:space="preserve">(1) Adaptez les noms des types d'établissements de santé au contexte local. </t>
  </si>
  <si>
    <t>(2) Ajoutez des termes locaux.</t>
  </si>
  <si>
    <t>(3)  Toutes les catégories de réponse doivent être adaptées au contexte du pays. Si un plan de services de santé prépayés ou d'autres types de plans sont disponibles dans le pays, ajoutez-les aux Qs. 1114 et 1115 et aux codes de réponse à Q. 1115.</t>
  </si>
  <si>
    <t>INSTRUCTIONS:</t>
  </si>
  <si>
    <t>COL. 1</t>
  </si>
  <si>
    <t>COL. 2</t>
  </si>
  <si>
    <t>UN SEUL CODE DOIT FIGURER DANS CHAQUE CASE.</t>
  </si>
  <si>
    <t>DEC</t>
  </si>
  <si>
    <t>UN CODE DOIT ÊTRE INSCRIT À CHAQUE MOIS À LA COLONNE 1.</t>
  </si>
  <si>
    <t>NOV</t>
  </si>
  <si>
    <t>OCT</t>
  </si>
  <si>
    <t>CODES À UTILISER POUR CHAQUE COLONNE</t>
  </si>
  <si>
    <t>SEP</t>
  </si>
  <si>
    <t>AOÛT</t>
  </si>
  <si>
    <t>COLONNE 1: NAISSANCES, GROSSESSES, UTILIS. CONTRACEP. (2)</t>
  </si>
  <si>
    <t>JUL</t>
  </si>
  <si>
    <t>JUIN</t>
  </si>
  <si>
    <t>NAISSANCES</t>
  </si>
  <si>
    <t>MAI</t>
  </si>
  <si>
    <t>GROSSESSES</t>
  </si>
  <si>
    <t>AVRIL</t>
  </si>
  <si>
    <t>FIN DE GROSSESSE</t>
  </si>
  <si>
    <t>MARS</t>
  </si>
  <si>
    <t>FEVRIER</t>
  </si>
  <si>
    <t>AUCUNE MÉTHODE</t>
  </si>
  <si>
    <t>JAN</t>
  </si>
  <si>
    <t>17</t>
  </si>
  <si>
    <t>18</t>
  </si>
  <si>
    <t>7</t>
  </si>
  <si>
    <t>19</t>
  </si>
  <si>
    <t>20</t>
  </si>
  <si>
    <t>9</t>
  </si>
  <si>
    <t xml:space="preserve">MÉTHODE DE L'AMÉNORRHÉE ET </t>
  </si>
  <si>
    <t>DE L'ALLAITEMENT MATERNEL</t>
  </si>
  <si>
    <t>28</t>
  </si>
  <si>
    <t>29</t>
  </si>
  <si>
    <t>COLONNE 2: DISCONTINUATION DE L'UTILISATION CONTRACEPTIVE</t>
  </si>
  <si>
    <t>30</t>
  </si>
  <si>
    <t>RAPPORTS SEX. PEU FRÉQUENTS/MARI ABSENT</t>
  </si>
  <si>
    <t>TOMBÉE ENCEINTE ALORS QU'ELLE UTILISAIT</t>
  </si>
  <si>
    <t>33</t>
  </si>
  <si>
    <t>SOUHAITAIT TOMBER ENCEINTE</t>
  </si>
  <si>
    <t>34</t>
  </si>
  <si>
    <t>MARI/PARTENAIRE DÉSAPPROUVE</t>
  </si>
  <si>
    <t>35</t>
  </si>
  <si>
    <t xml:space="preserve">VOULAIT MÉTHODE PLUS EFFICACE </t>
  </si>
  <si>
    <t>37</t>
  </si>
  <si>
    <t>AUTRES EFFETS SECONDAIRES/</t>
  </si>
  <si>
    <t>38</t>
  </si>
  <si>
    <t>SOUCIS CONCERNANT LA SANTÉ</t>
  </si>
  <si>
    <t>39</t>
  </si>
  <si>
    <t>MANQUE D'ACCESSIBILITÉ/TROP ÉLOIGNÉ</t>
  </si>
  <si>
    <t>40</t>
  </si>
  <si>
    <t>COÛTE TROP CHER</t>
  </si>
  <si>
    <t>DIFFICULTÉS POUR TOMBER ENCEINTE/MÉNOPAUSE</t>
  </si>
  <si>
    <t>44</t>
  </si>
  <si>
    <t>DISSOLUTION DU MARIAGE/SÉPARATION</t>
  </si>
  <si>
    <t>45</t>
  </si>
  <si>
    <t>47</t>
  </si>
  <si>
    <t>48</t>
  </si>
  <si>
    <t>49</t>
  </si>
  <si>
    <t>50</t>
  </si>
  <si>
    <t>51</t>
  </si>
  <si>
    <t>52</t>
  </si>
  <si>
    <t>53</t>
  </si>
  <si>
    <t>54</t>
  </si>
  <si>
    <t>55</t>
  </si>
  <si>
    <t>56</t>
  </si>
  <si>
    <t>57</t>
  </si>
  <si>
    <t>58</t>
  </si>
  <si>
    <t>59</t>
  </si>
  <si>
    <t>60</t>
  </si>
  <si>
    <t>61</t>
  </si>
  <si>
    <t>62</t>
  </si>
  <si>
    <t>63</t>
  </si>
  <si>
    <t>64</t>
  </si>
  <si>
    <t>65</t>
  </si>
  <si>
    <t>66</t>
  </si>
  <si>
    <t>(2) Des codes peuvent être ajoutés pour d'autres méthodes, comme  celles basées sur la connaissance de la fécondité.</t>
  </si>
  <si>
    <t>67</t>
  </si>
  <si>
    <t>68</t>
  </si>
  <si>
    <t>69</t>
  </si>
  <si>
    <t>70</t>
  </si>
  <si>
    <t>71</t>
  </si>
  <si>
    <t>72</t>
  </si>
  <si>
    <t>OBSERVATIONS DE L'ENQUÊTRICE</t>
  </si>
  <si>
    <t>À REMPLIR UNE FOIS L'INTERVIEW TERMINÉE</t>
  </si>
  <si>
    <t>COMMENTAIRES SUR L'INTERVIEW :</t>
  </si>
  <si>
    <t>COMMENTAIRES SUR DES QUESTIONS PARTICULIÈRES :</t>
  </si>
  <si>
    <t>AUTRES COMMENTAIRES :</t>
  </si>
  <si>
    <t>OBSERVATION DU CHEF D'ÉQUIPE</t>
  </si>
  <si>
    <t>ENGLISH</t>
  </si>
  <si>
    <t>LANGUAGE 2</t>
  </si>
  <si>
    <t>LANGUAGE 3</t>
  </si>
  <si>
    <t>LANGUAGE 4</t>
  </si>
  <si>
    <t>LANGUAGE 5</t>
  </si>
  <si>
    <t>LANGUAGE 6</t>
  </si>
  <si>
    <t>Translation Date</t>
  </si>
  <si>
    <t>Language Code</t>
  </si>
  <si>
    <t>INTRODUCTION AND CONSENT</t>
  </si>
  <si>
    <t>Hello. My name is _______________________________________. I am working with [NAME OF ORGANIZATION]. We are conducting a survey about health and other topics all over [NAME OF COUNTRY]. The information we collect will help the government to plan health services. Your household was selected for the survey. The questions usually take about 30 to 60 minutes. All of the answers you give will be confidential and will not be shared with anyone other than members of our survey team. You don't have to be in the survey, but we hope you will agree to answer the questions since your views are important. If I ask you any question you don't want to answer, just let me know and I will go on to the next question or you can stop the interview at any time.
In case you need more information about the survey, you may contact the person listed on the card that has already been given to your household.
Do you have any questions?
May I begin the interview now?</t>
  </si>
  <si>
    <t>What [PROVINCE/REGION/STATE] were you born in?</t>
  </si>
  <si>
    <t>What country were you born in?</t>
  </si>
  <si>
    <t>Dans quel pays êtes-vous née ?</t>
  </si>
  <si>
    <t>How long have you been living continuously in (NAME OF CURRENT CITY, TOWN OR VILLAGE OF RESIDENCE)?</t>
  </si>
  <si>
    <t>Depuis combien de temps vivez-vous de manière continue à (NOM DE LA VILLE, PETITE VILLE OU VILLAGE ACTUEL DE RÉSIDENCE) ?</t>
  </si>
  <si>
    <t>In what month and year did you move here?</t>
  </si>
  <si>
    <t>En quel mois et en quelle année avez-vous emménagé ici ?</t>
  </si>
  <si>
    <t>Just before you moved here, which [PROVINCE/REGION/STATE] did you live in?</t>
  </si>
  <si>
    <t>Juste avant d'emménager ici, dans quel/quelle [PROVINCE/RÉGION/ÉTAT] viviez-vous ?</t>
  </si>
  <si>
    <t>Just before you moved here, did you live in a city, in a town, or in a rural area?</t>
  </si>
  <si>
    <t>Juste avant d'emménager ici, est-ce que vous viviez dans une ville, une petite ville ou en zone rurale ?</t>
  </si>
  <si>
    <t>Why did you move to this place?</t>
  </si>
  <si>
    <t>Pourquoi avez-vous déménagé dans cet endroit ?</t>
  </si>
  <si>
    <t>In what month and year were you born?</t>
  </si>
  <si>
    <t>En quel mois et en quelle année êtes-vous née ?</t>
  </si>
  <si>
    <t>How old were you at your last birthday?</t>
  </si>
  <si>
    <t>Quel âge aviez-vous à votre dernier anniversaire ?</t>
  </si>
  <si>
    <t>In general, would you say your health is very good, good, moderate, bad, or very bad?</t>
  </si>
  <si>
    <t>Globalement, comment jugez-vous votre état de santé, très bon, bon, moyennement bon, mauvais ou très mauvais ?</t>
  </si>
  <si>
    <t>Have you ever attended school?</t>
  </si>
  <si>
    <t>Êtes-vous allée à l'école ?</t>
  </si>
  <si>
    <t>What is the highest level of school you attended: primary, secondary, or higher?</t>
  </si>
  <si>
    <t>Quel est le plus haut niveau d'études que vous avez atteint : primaire, secondaire ou supérieur ?</t>
  </si>
  <si>
    <t>What is the highest [GRADE/FORM/YEAR] you completed at that level?</t>
  </si>
  <si>
    <t>Quelle est [L'ANNÉE/CLASSE] la plus élevée que vous avez achevée à ce niveau ?</t>
  </si>
  <si>
    <t>Now I would like you to read this sentence to me.
SHOW CARD TO RESPONDENT.
IF RESPONDENT CANNOT READ WHOLE SENTENCE,
PROBE: Can you read any part of the sentence to me?</t>
  </si>
  <si>
    <t>Je voudrais maintenant que vous me lisiez cette phrase.
MONTREZ LA CARTE À L'ENQUÊTÉE.
SI L'ENQUÊTÉE NE PEUT LIRE TOUTE LA PHRASE,
INSISTEZ : Pouvez-vous lire une partie de la phrase ?</t>
  </si>
  <si>
    <t>Do you read a newspaper or magazine at least once a week, less than once a week or not at all?</t>
  </si>
  <si>
    <t>Lisez-vous un journal ou un magazine au moins une fois par semaine, moins d'une fois par semaine ou pas du tout ?</t>
  </si>
  <si>
    <t>Do you listen to the radio at least once a week, less than once a week or not at all?</t>
  </si>
  <si>
    <t>Écoutez-vous la radio au moins une fois par semaine, moins d'une fois par semaine ou pas du tout ?</t>
  </si>
  <si>
    <t>Do you watch television at least once a week, less than once a week or not at all?</t>
  </si>
  <si>
    <t>Regardez-vous la télévision au moins une fois par semaine, moins d'une fois par semaine ou pas du tout ?</t>
  </si>
  <si>
    <t>Do you own a mobile phone?</t>
  </si>
  <si>
    <t>Avez-vous un téléphone portable ?</t>
  </si>
  <si>
    <t>Is your mobile phone a smart phone?</t>
  </si>
  <si>
    <t xml:space="preserve">Est-ce que votre téléphone portable est un smart phone ? </t>
  </si>
  <si>
    <t xml:space="preserve">In the last 12 months, have you used a mobile phone to make financial transactions such as sending or receiving money, paying bills, purchasing goods or services, or receiving wages? </t>
  </si>
  <si>
    <t>Au cours des 12 derniers mois, avez-vous utilisé un téléphone portable pour faire des transactions financières comme envoyer ou recevoir de l'argent, payer des factures, acheter des biens ou des services ou recevoir un salaire ?</t>
  </si>
  <si>
    <t>Do you have an account in a bank or other financial institution that you yourself use?</t>
  </si>
  <si>
    <t>Avez-vous un compte dans une banque ou dans une autre institution financière que vous pouvez utiliser vous-même ?</t>
  </si>
  <si>
    <t>Did you yourself put money in or take money out of this account in the last 12 months?</t>
  </si>
  <si>
    <t>Au cours des 12 derniers mois, avez-vous déposé vous-même de l'argent dans ce compte ou en avez-vous retiré ?</t>
  </si>
  <si>
    <t xml:space="preserve">Have you ever used the Internet from any location on any device? </t>
  </si>
  <si>
    <t>Avez-vous déjà utilisé l'Internet depuis n'importe quel endroit ou n'importe quel appareil ?</t>
  </si>
  <si>
    <t>In the last 12 months, have you used the Internet?</t>
  </si>
  <si>
    <t>Au cours des 12 derniers mois, avez-vous utilisé l'Internet ?</t>
  </si>
  <si>
    <t>During the last one month, how often did you use the Internet: almost every day, at least once a week, less than once a week, or not at all?</t>
  </si>
  <si>
    <t>Au cours du dernier mois, combien de fois avez-vous utilisé l'Internet : presque chaque jour, au moins une fois par semaine, moins d'une fois par semaine ou pas du tout ?</t>
  </si>
  <si>
    <t>What is your religion?</t>
  </si>
  <si>
    <t>Quelle est votre religion ?</t>
  </si>
  <si>
    <t>What is your ethnic group?</t>
  </si>
  <si>
    <t>Quelle est votre ethnie ?</t>
  </si>
  <si>
    <t>Now I would like to ask about all the births you have had during your life. Have you ever given birth?</t>
  </si>
  <si>
    <t>Je voudrais maintenant vous poser des questions sur toutes les naissances que vous avez eues durant votre vie. Avez-vous déjà donné naissance à des enfants ?</t>
  </si>
  <si>
    <t>Do you have any sons or daughters to whom you have given birth who are now living with you?</t>
  </si>
  <si>
    <t>Avez-vous des fils ou des filles à qui vous avez donné naissance et qui vivent actuellement avec vous ?</t>
  </si>
  <si>
    <t>203a)</t>
  </si>
  <si>
    <t xml:space="preserve">How many sons live with you? </t>
  </si>
  <si>
    <t>Combien de fils vivent avec vous ?</t>
  </si>
  <si>
    <t>203b)</t>
  </si>
  <si>
    <t>And how many daughters live with you?</t>
  </si>
  <si>
    <t>Et combien de filles vivent avec vous ?</t>
  </si>
  <si>
    <t>Do you have any sons or daughters to whom you have given birth who are alive but do not live with you?</t>
  </si>
  <si>
    <t>Avez-vous des fils ou des filles à qui vous avez donné naissance qui sont toujours en vie mais qui ne vivent pas avec vous ?</t>
  </si>
  <si>
    <t>205a)</t>
  </si>
  <si>
    <t>How many sons are alive but do not live with you?</t>
  </si>
  <si>
    <t>Combien de fils sont vivants mais qui ne vivent pas avec vous ?</t>
  </si>
  <si>
    <t>205b)</t>
  </si>
  <si>
    <t>And how many daughters are alive but do not live with you?</t>
  </si>
  <si>
    <t>Et combien de filles sont vivantes mais qui ne vivent pas avec vous ?</t>
  </si>
  <si>
    <t>Have you ever given birth to a boy or girl who was born alive but later died?
IF NO, PROBE: Any baby who cried, who made any movement, sound, or effort to breathe, or who showed any other signs of life even if for a very short time?</t>
  </si>
  <si>
    <t>Avez-vous déjà donné naissance à un garçon ou à une fille qui est né vivant mais qui est décédé par la suite ?
SI NON, INSISTEZ : Aucun bébé qui a crié ou fait un mouvement, qui a émis un son ou essayé de respirer ou qui a montré d'autres signes de vie pendant un très court moment ?</t>
  </si>
  <si>
    <t>207a)</t>
  </si>
  <si>
    <t>How many boys have died?</t>
  </si>
  <si>
    <t>Combien de garçons sont décédés ?</t>
  </si>
  <si>
    <t>207b)</t>
  </si>
  <si>
    <t>And how many girls have died?</t>
  </si>
  <si>
    <t>Et combien de filles sont décédées ?</t>
  </si>
  <si>
    <t>Just to make sure that I have this right: you have had in TOTAL _____ births during your life. Is that correct?</t>
  </si>
  <si>
    <t>Je voudrais être sûre d'avoir bien compris : vous avez eu au TOTAL _____ naissances durant votre vie. Est-ce bien exact ?</t>
  </si>
  <si>
    <t xml:space="preserve">Women sometimes have a pregnancy that does not result in a live birth. For example, a pregnancy can end in a miscarriage, an abortion, or the child can be born dead. Have you ever had a pregnancy that did not end in a live birth?
</t>
  </si>
  <si>
    <t xml:space="preserve">Il arrive parfois que les femmes ont une grossesse qui ne se termine pas par une naissance vivante. Par exemple, une grossesse peut se terminer en fausse-couche, par un avortement ou l'enfant peut être mort-né. Avez-vous déjà eu une grossesse qui ne s'est pas terminée par une naissance vivante ? </t>
  </si>
  <si>
    <t>How many miscarriages, abortions, and stillbirths have you had?</t>
  </si>
  <si>
    <t>Combien de fausses couches, d'avortements et de morts-nés avez-vous eu ?</t>
  </si>
  <si>
    <t>Now I would like to record all your pregnancies including live births, stillbirths, miscarriages, and abortions, starting with your first pregnancy.</t>
  </si>
  <si>
    <t>Je voudrais maintenant enregistrer toutes vos grossesses comprenant les naissances vivantes, les morts-nés, les fausses-couches et les avortements, en commençant par votre première grossesse.</t>
  </si>
  <si>
    <t>Did the baby cry, move, or breathe?</t>
  </si>
  <si>
    <t>Est-ce que le bébé a crié, a bougé ou respiré ?</t>
  </si>
  <si>
    <t>What name was given to the baby?</t>
  </si>
  <si>
    <t xml:space="preserve">Quel nom a été donné au bébé ? </t>
  </si>
  <si>
    <t>Is (NAME) a boy or a girl?</t>
  </si>
  <si>
    <t>(NOM) est-il un garçon ou une fille ?</t>
  </si>
  <si>
    <t>IF BORN ALIVE, ASK: On what day, month, and year was (NAME) born?
IF BORN DEAD, A MISCARRIAGE, OR AN ABORTION, ASK: On what day, month, and year did this pregnancy end?</t>
  </si>
  <si>
    <t>How long did this pregnancy last in weeks or months?</t>
  </si>
  <si>
    <t>Is (NAME) still alive?</t>
  </si>
  <si>
    <t>(NOM) est-il/elle encore en vie ?</t>
  </si>
  <si>
    <t>Quel âge avait (NOM) à son dernier anniversaire ?</t>
  </si>
  <si>
    <t>Is (NAME) living with you?</t>
  </si>
  <si>
    <t>(NOM) vit-il/elle avec vous ?</t>
  </si>
  <si>
    <t>How old was (NAME) when (he/she) died?
IF '12 MONTHS' OR '1 YR', ASK: Did (NAME) have (his/her) first birthday?
THEN ASK: Exactly how many months old was (NAME) when (he/she) died?</t>
  </si>
  <si>
    <t>Quel âge avait (NOM) quand (il/elle) est décédé ?
SI '12 MOIS' OU '1 AN', DEMANDEZ: Est-ce que (NOM) avait eu son premier anniversaire ?
PUIS DEMANDEZ: Exactement combien de mois avait (NOM) quand (il/elle) est décédé ?</t>
  </si>
  <si>
    <t>Have you had any pregnancies that ended since the last pregnancy mentioned?</t>
  </si>
  <si>
    <t>Avez-vous eu une grossesse qui s'est terminée depuis la dernière grossesse que vous avez mentionnée ?</t>
  </si>
  <si>
    <t>Are you pregnant now?</t>
  </si>
  <si>
    <t>Êtes-vous actuellement enceinte ?</t>
  </si>
  <si>
    <t>How many weeks or months pregnant are you?</t>
  </si>
  <si>
    <t>De combien de semaines ou de mois êtes-vous enceinte ?</t>
  </si>
  <si>
    <t>When you got pregnant, did you want to get pregnant at that time?</t>
  </si>
  <si>
    <t>Quand vous êtes tombée enceinte, vouliez-vous être enceinte à ce moment-là ?</t>
  </si>
  <si>
    <t>235a)</t>
  </si>
  <si>
    <t>Did you want to have a baby later on or did you not want any more children?</t>
  </si>
  <si>
    <t>Est-ce que vous vouliez avoir un enfant plus tard ou est-ce que vous ne vouliez plus d'enfant ?</t>
  </si>
  <si>
    <t>235b)</t>
  </si>
  <si>
    <t>Did you want to have a baby later on or did you not want any children?</t>
  </si>
  <si>
    <t>Est-ce que vous vouliez avoir un enfant plus tard ou est-ce que vous ne vouliez pas avoir d'enfant ?</t>
  </si>
  <si>
    <t>When did your last menstrual period start?</t>
  </si>
  <si>
    <t>Quand vos dernières règles ont-elles commencé ?</t>
  </si>
  <si>
    <t>During your last menstrual period, what did you use to collect or absorb your menstrual blood?
Anything else?</t>
  </si>
  <si>
    <t>Durant vos dernières règles, qu'avez-vous utilisé pour recueillir ou absorber le sang des règles ?
Autre chose ?</t>
  </si>
  <si>
    <t>During your last menstrual period, were you able to wash and change in privacy while at home?</t>
  </si>
  <si>
    <t xml:space="preserve">Durant vos dernières règles, est-ce que vous avez pu vous laver et vous changer en privé chez vous ? </t>
  </si>
  <si>
    <t>How old were you when you had your first menstrual period?</t>
  </si>
  <si>
    <t>Quel âge aviez-vous quand vous avez eu vos premières règles ?</t>
  </si>
  <si>
    <t>From one menstrual period to the next, are there certain days when a woman is more likely to become pregnant?</t>
  </si>
  <si>
    <t>Entre la période des règles et les règles suivantes, est-ce qu'il y a une période où les femmes ont plus de chances de tomber enceintes ?</t>
  </si>
  <si>
    <t>Is this time just before her period begins, during her period, right after her period has ended, or halfway between two periods?</t>
  </si>
  <si>
    <t>Est-ce que cette période se situe juste avant que les règles ne commencent, pendant la période des règles, juste après que les règles soient terminées ou bien au milieu de deux périodes de règles ?</t>
  </si>
  <si>
    <t>After the birth of a child, can a woman become pregnant before her menstrual period has returned?</t>
  </si>
  <si>
    <t>Après la naissance d'un enfant, est-ce qu'une femme peut tomber enceinte avant que ses règles ne soient revenues ?</t>
  </si>
  <si>
    <t>Now I would like to talk about family planning - the various ways or methods that a couple can use to delay or avoid a pregnancy. Have you ever heard of (METHOD)?</t>
  </si>
  <si>
    <t>Je voudrais maintenant que nous parlions de planification familiale, c'est-à-dire les différents moyens ou méthodes qu'un couple peut utiliser pour retarder ou éviter une grossesse. Avez-vous déjà entendu parler d'une (MÉTHODE) ?</t>
  </si>
  <si>
    <t>301-01</t>
  </si>
  <si>
    <t>Female Sterilization.
PROBE: Women can have an operation to avoid having any more children.</t>
  </si>
  <si>
    <t>Stérilisation féminine.
INSISTEZ : Les femmes peuvent avoir une opération pour ne plus avoir d'enfants.</t>
  </si>
  <si>
    <t>301-02</t>
  </si>
  <si>
    <t>Male Sterilization.
PROBE: Men can have an operation to avoid having any more children.</t>
  </si>
  <si>
    <t>Stérilisation masculine.
INSISTEZ : Les hommes peuvent avoir une opération pour ne plus avoir d'enfants.</t>
  </si>
  <si>
    <t>301-03</t>
  </si>
  <si>
    <t>IUD.
PROBE: Women can have a loop or coil placed inside them by a doctor or a nurse which can prevent pregnancy for one or more years.</t>
  </si>
  <si>
    <t>DIU.
INSISTEZ : Les femmes peuvent avoir un stérilet qu'un médecin ou une infirmière leur place dans l'utérus pour leur éviter une grossesse pendant une année ou plus.</t>
  </si>
  <si>
    <t>301-04</t>
  </si>
  <si>
    <t>Injectables.
PROBE: Women can have an injection by a health provider that stops them from becoming pregnant for one or more months.</t>
  </si>
  <si>
    <t>Injectables.
INSISTEZ : Les femmes peuvent avoir une injection faite par du personnel de santé pour leur éviter une grossesse pendant un mois ou plus.</t>
  </si>
  <si>
    <t>301-05</t>
  </si>
  <si>
    <t>Implants.
PROBE: Women can have one or more small rods placed in their upper arm by a doctor or nurse which can prevent pregnancy for one or more years.</t>
  </si>
  <si>
    <t>Implants.
INSISTEZ : Les femmes peuvent se faire insérer par un médecin ou une infirmière un bâtonnet ou plus sous la peau du haut du bras pour leur éviter une grossesse, pendant une année ou plus.</t>
  </si>
  <si>
    <t>301-06</t>
  </si>
  <si>
    <t xml:space="preserve">Pill.
PROBE: Women can take a pill every day to avoid becoming pregnant. </t>
  </si>
  <si>
    <t>Pilule.
INSISTEZ : Les femmes peuvent prendre une pilule chaque jour pour éviter une grossesse.</t>
  </si>
  <si>
    <t>301-07</t>
  </si>
  <si>
    <t>Condom.
PROBE: Men can put a rubber sheath on their penis before sexual intercourse.</t>
  </si>
  <si>
    <t>Condom.
INSISTEZ : Les hommes peuvent mettre une capote en caoutchouc sur leur pénis avant les rapports sexuels.</t>
  </si>
  <si>
    <t>301-08</t>
  </si>
  <si>
    <t>Female Condom.
PROBE: Women can place a sheath in their vagina before sexual intercourse.</t>
  </si>
  <si>
    <t>Condom féminin.
INSISTEZ : Les femmes peuvent placer un fourreau dans leur vagin avant les rapports sexuels.</t>
  </si>
  <si>
    <t>301-09</t>
  </si>
  <si>
    <t>Emergency Contraception.
PROBE: As an emergency measure, within 3 days after they have unprotected sexual intercourse, women can take special pills to prevent pregnancy.</t>
  </si>
  <si>
    <t>301-10</t>
  </si>
  <si>
    <t>Standard Days Method.
PROBE: A woman uses a string of colored beads to know the days she can get pregnant. On the days she can get pregnant, she uses a condom or does not have sexual intercourse.</t>
  </si>
  <si>
    <t>Méthode des Jours Fixes (MJF).
INSISTEZ : Les femmes utilisent un collier de perles de couleur différente pour connaître les jours où elles peuvent tomber enceintes. Durant ces jours où elles peuvent tomber enceintes, elles utilisent un condom ou elles s'abstiennent de rapports sexuels.</t>
  </si>
  <si>
    <t>301-11</t>
  </si>
  <si>
    <t>Lactational Amenorrhea Method (LAM).
PROBE: Up to 6 months after childbirth, before the menstrual period has returned, women use a method requiring frequent breastfeeding day and night.</t>
  </si>
  <si>
    <t>Méthode de l'Aménorrhée et de l'allaitement Maternel (MAMA).
INSISTEZ : Pendant 6 mois après la naissance d'un enfant, avant que les règles ne soient revenues, les femmes utilisent une méthode qui demande d'allaiter fréquemment le jour et la nuit.</t>
  </si>
  <si>
    <t>301-12</t>
  </si>
  <si>
    <t>Rhythm Method.
PROBE: To avoid pregnancy, women do not have sexual intercourse on the days of the month they think they can get pregnant.</t>
  </si>
  <si>
    <t>Méthode du rythme.
INSISTEZ : Pour éviter une grossesse, les femmes n'ont pas de rapports sexuels les jours où elles pensent qu'elles peuvent tomber enceintes.</t>
  </si>
  <si>
    <t>301-13</t>
  </si>
  <si>
    <t>Withdrawal.
PROBE: Men can be careful and pull out before climax.</t>
  </si>
  <si>
    <t>Retrait.
INSISTEZ : Les hommes peuvent faire attention et se retirer avant l'éjaculation.</t>
  </si>
  <si>
    <t>301-14</t>
  </si>
  <si>
    <t>Have you heard of any other ways or methods that women or men can use to avoid pregnancy?</t>
  </si>
  <si>
    <t>Avez-vous entendu parler d'autres moyens ou méthodes qu'une femme ou un homme peut utiliser pour éviter une grossesse ?</t>
  </si>
  <si>
    <t>Are you or your partner currently doing something or using any method to delay or avoid getting pregnant?</t>
  </si>
  <si>
    <t>Est-ce que vous, ou votre partenaire, faites actuellement quelque chose ou est-ce que vous utilisez actuellement une méthode pour retarder ou éviter une grossesse ?</t>
  </si>
  <si>
    <t>Are you or your partner sterilized?
IF YES: Who is sterilized, you or your partner?</t>
  </si>
  <si>
    <t>Just to check, are you or your partner doing any of the following to avoid pregnancy: deliberately avoiding sex on certain days, using a condom, using withdrawal or using emergency contraception?</t>
  </si>
  <si>
    <t>Juste pour être sûre, est-ce que vous ou votre partenaire faites l'une des choses suivantes pour éviter une grossesse : éviter délibérément les rapports sexuels certains jours, utiliser un condom, pratiquer le retrait ou utiliser la contraception d'urgence ?</t>
  </si>
  <si>
    <t>Which method are you using?</t>
  </si>
  <si>
    <t>Quelle méthode utilisez-vous ?</t>
  </si>
  <si>
    <t>Now I'm going to show you two pictures. Please point to the picture that best matches what was used the last time you received your injectable.</t>
  </si>
  <si>
    <t>Je vais vous montrer maintenant deux photos. Montrez-moi sur la photo ce qui ressemble le plus à ce qui a été utilisé la dernière fois que vous avez reçu votre injectable.</t>
  </si>
  <si>
    <t>The last time you received your injectable, did you inject DMPA-SC/Sayana Press yourself or did a health care provider do it for you?</t>
  </si>
  <si>
    <t>La dernière fois que vous avez reçu votre injectable, est-ce que vous vous êtes injecté vous-même DMPA-SC/Sayana Press ou c'est un prestataire de santé qui l'a fait pour vous ?</t>
  </si>
  <si>
    <t>What is the brand name of the pills you are using?</t>
  </si>
  <si>
    <t>Quelle est la marque de pilule que vous utilisez actuellement ?</t>
  </si>
  <si>
    <t>What is the brand name of the condoms you are using?</t>
  </si>
  <si>
    <t>Quelle est la marque de condom que vous utilisez actuellement ?</t>
  </si>
  <si>
    <t>In what facility did the sterilization take place?</t>
  </si>
  <si>
    <t>Dans quel établissement a été effectuée la stérilisation ?</t>
  </si>
  <si>
    <t>In what month and year was the sterilization performed?</t>
  </si>
  <si>
    <t>En quel mois et en quelle année la stérilisation a-t-eIle été effectuée ?</t>
  </si>
  <si>
    <t>Since what month and year have you been using (CURRENT METHOD) without stopping?
PROBE: For how long have you been using (CURRENT METHOD) now without stopping?</t>
  </si>
  <si>
    <t>Depuis quel mois et quelle année utilisez-vous (MÉTHODE ACTUELLE) sans interruption ?
INSISTEZ : Depuis combien de temps utilisez-vous (MÉTHODE ACTUELLE) sans interruption ?</t>
  </si>
  <si>
    <t>I would like to ask you some questions about the times you or your partner may have used a method to avoid getting pregnant during the last few years.</t>
  </si>
  <si>
    <t>Je voudrais maintenant vous poser des questions sur les périodes où, durant ces dernières années, vous ou votre partenaire, avez utilisé une méthode pour éviter une grossesse.</t>
  </si>
  <si>
    <t>317a)</t>
  </si>
  <si>
    <t xml:space="preserve">When was the last time you used a method? Which method was that? </t>
  </si>
  <si>
    <t>Quand avez-vous utilisé une méthode pour la dernière fois? Quelle était cette méthode ?</t>
  </si>
  <si>
    <t>317b)</t>
  </si>
  <si>
    <t>When did you start using that method? How long after the birth of (NAME)?</t>
  </si>
  <si>
    <t>Quand avez-vous commencé à utiliser cette méthode? Combien de temps après la naissance de (NOM) ?</t>
  </si>
  <si>
    <t>317c)</t>
  </si>
  <si>
    <t>How long did you use the method then?</t>
  </si>
  <si>
    <t>Pendant combien de temps avez-vous ensuite utilisé cette méthode ?</t>
  </si>
  <si>
    <t>317d)</t>
  </si>
  <si>
    <t>Why did you stop using the (METHOD)? Did you become pregnant while using (METHOD), or did you stop to get pregnant, or did you stop for some other reason?</t>
  </si>
  <si>
    <t>Pourquoi avez-vous arrêté d'utiliser la (MÉTHODE) ? Êtes-vous tombée enceinte pendant que vous utilisiez la (MÉTHODE), ou avez-vous interrompu pour être enceinte, ou avez-vous arrêté pour d'autres raisons ?</t>
  </si>
  <si>
    <t>317e)</t>
  </si>
  <si>
    <t>IF DELIBERATELY STOPPED TO BECOME PREGNANT, ASK: How many months did it take you to get pregnant after you stopped using (METHOD)? AND ENTER ‘0’ IN EACH SUCH MONTH IN COLUMN 1.</t>
  </si>
  <si>
    <t>SI ELLE A DÉLIBÉRÉMENT ARRÊTÉ POUR ÊTRE ENCEINTE, DEMANDEZ : Combien de mois cela a-t-il pris pour que soyez enceinte après avoir arrêté d'utiliser (MÉTHODE) ? ET INSCRIVEZ ‘0’ À CHACUN DE CES MOIS À LA COLONNE 1.</t>
  </si>
  <si>
    <t>Between (EVENT) in (MONTH/YEAR) and (EVENT) in (MONTH/YEAR), did you or your partner use any method of contraception?</t>
  </si>
  <si>
    <t>Entre (ÉVÈNEMENT) en (MOIS/ANNÉE) et (ÉVÈNEMENT) en (MOIS/ANNÉE), avez-vous ou votre partenaire utilisé une méthode de contraception ?</t>
  </si>
  <si>
    <t>Which method was that?</t>
  </si>
  <si>
    <t>Quelle était cette méthode ?</t>
  </si>
  <si>
    <t>How many months after (EVENT) in (MONTH/YEAR) did you start to use (METHOD)?</t>
  </si>
  <si>
    <t>Combien de mois après (ÉVÈNEMENT) en (MOIS/ANNÉE) avez-vous commencé à utiliser (MÉTHODE) ?</t>
  </si>
  <si>
    <t>For how many months did you use (METHOD)?</t>
  </si>
  <si>
    <t>Pendant combien de mois avez-vous utilisé (MÉTHODE) ?</t>
  </si>
  <si>
    <t>Why did you stop using (METHOD)?</t>
  </si>
  <si>
    <t>Pourquoi avez-vous arrêté d'utiliser (MÉTHODE) ?</t>
  </si>
  <si>
    <t>Have you used emergency contraception in the last 12 months? That is, have you taken special pills within 3 days after having unprotected sexual intercourse to prevent pregnancy?</t>
  </si>
  <si>
    <t>Au cours des 12 derniers mois, avez-vous utilisé la contraception d'urgence ? Je veux dire est-ce que vous avez pris des pilules spéciales dans les 3 jours qui ont suivi des rapports sexuels non protégés pour éviter une grossesse ?</t>
  </si>
  <si>
    <t>Have you ever used anything or tried in any way to delay or avoid getting pregnant?</t>
  </si>
  <si>
    <t>Avez-vous déjà utilisé quelque chose ou essayé par divers moyens de retarder ou d'éviter une grossesse ?</t>
  </si>
  <si>
    <t>You first started using (CURRENT METHOD) in (DATE FROM 314). Where did you get it at that time?</t>
  </si>
  <si>
    <t>Vous avez commencé à utiliser (MÉTHODE ACTUELLE) en (DATE À 314). Où l'avez-vous obtenue à ce moment-là ?</t>
  </si>
  <si>
    <t>At  that time, were you told about side effects or problems you might have with the method?</t>
  </si>
  <si>
    <t>À ce moment-là, vous a-t-on parlé d'effets secondaires que vous pourriez avoir en utilisant cette méthode ?</t>
  </si>
  <si>
    <t>When you got sterilized, were you told about side effects or problems you might have with the method?</t>
  </si>
  <si>
    <t>Quand vous avez été stérilisée, vous a-t-on parlé d'effets secondaires ou de problèmes que vous pourriez avoir à cause de la méthode ?</t>
  </si>
  <si>
    <t>Were you told what to do if you experienced side effects or problems?</t>
  </si>
  <si>
    <t>Vous a-t-on dit ce qu'il fallait faire si vous ressentiez ces effets secondaires ou ces problèmes ?</t>
  </si>
  <si>
    <t>At that time, were you told about other methods of family planning that you could use?</t>
  </si>
  <si>
    <t>À ce moment-là, vous a-t-on parlé d'autres méthodes de planification familiale que vous pourriez utiliser ?</t>
  </si>
  <si>
    <t>At that time, were you told that you could switch to another method if you wanted to or needed to?</t>
  </si>
  <si>
    <t>À ce moment-là, est-ce qu'on vous a dit que vous pouviez changer pour une autre méthode si vous le souhaitiez ou parce que c'était nécessaire ?</t>
  </si>
  <si>
    <t>Where did you obtain (CURRENT METHOD) the last time?</t>
  </si>
  <si>
    <t>Où avez-vous obtenu (MÉTHODE ACTUELLE) la dernière fois ?</t>
  </si>
  <si>
    <t>Do you know of a place where you can obtain a method of family planning?</t>
  </si>
  <si>
    <t>Connaissez-vous un endroit où vous pouvez vous procurer une méthode de planification familiale ?</t>
  </si>
  <si>
    <t>In the last 12 months, were you visited by a fieldworker?</t>
  </si>
  <si>
    <t>Au cours des 12 derniers mois, est-ce que vous avez reçu la visite d'un agent de santé ?</t>
  </si>
  <si>
    <t>Did the fieldworker talk to you about family planning?</t>
  </si>
  <si>
    <t>Est-ce que l'agent de santé vous a parlé de planification familiale ?</t>
  </si>
  <si>
    <t>334a)</t>
  </si>
  <si>
    <t>In the last 12 months, have you visited a health facility for care for yourself or your children?</t>
  </si>
  <si>
    <t>Au cours des 12 derniers mois, êtes-vous allée dans un établissement de santé pour recevoir des soins pour vous-même ou pour vos enfants ?</t>
  </si>
  <si>
    <t>334b)</t>
  </si>
  <si>
    <t>In the last 12 months, have you visited a health facility for care for yourself?</t>
  </si>
  <si>
    <t>Au cours des 12 derniers mois, êtes-vous allée dans un établissement de santé pour recevoir des soins pour vous-même  ?</t>
  </si>
  <si>
    <t>Did any staff member at the health facility speak to you about family planning methods?</t>
  </si>
  <si>
    <t>Est-ce qu'un membre du personnel de l'établissement de santé vous a parlé de méthodes de planification familiale ?</t>
  </si>
  <si>
    <t>Now I would like to ask some questions about your pregnancies in the last 3 years. (We will talk about each separately, starting with the last one you had.)</t>
  </si>
  <si>
    <t>Je voudrais maintenant vous poser des questions sur vos grossesses qui ont eu lieu au cours des 3 dernières années. (Nous parlerons de chaque grossesse séparément, en commençant par la dernière).</t>
  </si>
  <si>
    <t>408a)</t>
  </si>
  <si>
    <t>When you got pregnant with (NAME), did you want to get pregnant at that time?</t>
  </si>
  <si>
    <t>Quand vous êtes tombée enceinte de (NOM), vouliez-vous être enceinte à ce moment-là ?</t>
  </si>
  <si>
    <t>408b)</t>
  </si>
  <si>
    <t>When you got pregnant with the pregnancy that ended in (DATE FROM 406), did you want to get pregnant at that time?</t>
  </si>
  <si>
    <t>Quand vous êtes tomber enceinte pendant la grossesse qui s'est terminée en (DATE DE 406), vouliez-vous être enceinte à ce moment-là ?</t>
  </si>
  <si>
    <t>Did you want to have a baby later on, or not at all?</t>
  </si>
  <si>
    <t>Est-ce que vous vouliez avoir un enfant plus tard, ou pas d'enfant du tout ?</t>
  </si>
  <si>
    <t>How much longer did you want to wait?</t>
  </si>
  <si>
    <t>Combien de temps de plus vouliez-vous attendre ?</t>
  </si>
  <si>
    <t>Did you see anyone for antenatal care for this pregnancy?</t>
  </si>
  <si>
    <t>Avez-vous vu quelqu'un pour des soins prénatals pour cette grossesse ?</t>
  </si>
  <si>
    <t>Whom did you see?
Anyone else?</t>
  </si>
  <si>
    <t>Qui avez-vous vu ?
Quelqu'un d'autre ?</t>
  </si>
  <si>
    <t>Where did you receive antenatal care for this pregnancy?
Anywhere else?</t>
  </si>
  <si>
    <t>Où avez-vous reçu les soins prénatals pour cette grossesse ?
Pas d'autre endroit ?</t>
  </si>
  <si>
    <t>How many weeks or months pregnant were you when you first received antenatal care for this pregnancy?</t>
  </si>
  <si>
    <t xml:space="preserve">De combien de semaines ou de mois étiez-vous enceinte quand vous avez reçu vos premiers soins prénatals pour cette grossesse ? </t>
  </si>
  <si>
    <t>How many times did you receive antenatal care during this pregnancy?</t>
  </si>
  <si>
    <t>Durant cette grossesse, combien de fois avez-vous reçu des soins prénatals ?</t>
  </si>
  <si>
    <t>As part of your antenatal care during this pregnancy, did a healthcare provider do any of the following:</t>
  </si>
  <si>
    <t>418a)</t>
  </si>
  <si>
    <t>Measure your blood pressure?</t>
  </si>
  <si>
    <t>Mesurer votre pression artérielle ?</t>
  </si>
  <si>
    <t>418b)</t>
  </si>
  <si>
    <t>Take a urine sample?</t>
  </si>
  <si>
    <t>Effectuer un prélèvement d'urine ?</t>
  </si>
  <si>
    <t>418c)</t>
  </si>
  <si>
    <t>Take a blood sample?</t>
  </si>
  <si>
    <t>Effectuer un prélèvement sanguin ?</t>
  </si>
  <si>
    <t>418d)</t>
  </si>
  <si>
    <t>Listen to the baby's heartbeat?</t>
  </si>
  <si>
    <t>Écouter les battements cardiaques du bébé ?</t>
  </si>
  <si>
    <t>418e)</t>
  </si>
  <si>
    <t>418f)</t>
  </si>
  <si>
    <t>Talk with you about breastfeeding?</t>
  </si>
  <si>
    <t>Parler avec vous de l'allaitement ?</t>
  </si>
  <si>
    <t>418g)</t>
  </si>
  <si>
    <t>Ask you if you had vaginal bleeding?</t>
  </si>
  <si>
    <t>Demander si vous aviez eu des saignements vaginaux ?</t>
  </si>
  <si>
    <t>During this pregnancy, were you given an injection in the arm to prevent the baby from getting tetanus after birth?</t>
  </si>
  <si>
    <t>Durant cette grossesse, est-ce que l'on vous a fait une injection dans le bras pour éviter au bébé de contracter le tétanos après la naissance ?</t>
  </si>
  <si>
    <t>During this pregnancy, how many times did you get a tetanus injection?</t>
  </si>
  <si>
    <t>Durant cette grossesse, combien de fois vous a-t-on fait une injection contre le tétanos ?</t>
  </si>
  <si>
    <t>At any time before this pregnancy, did you receive any tetanus injections?</t>
  </si>
  <si>
    <t>À n'importe quel moment avant cette grossesse, vous a-t-on fait des injections contre le tétanos ?</t>
  </si>
  <si>
    <t xml:space="preserve">Before this pregnancy, how many times did you receive a tetanus injection? </t>
  </si>
  <si>
    <t>Avant cette grossesse, combien de fois avez-vous eu une injection contre le tétanos ?</t>
  </si>
  <si>
    <t>425a)</t>
  </si>
  <si>
    <t>How many years ago did you receive that tetanus injection?</t>
  </si>
  <si>
    <t>Il y a combien d’années que vous avez reçu cette injection contre le tétanos ?</t>
  </si>
  <si>
    <t>425b)</t>
  </si>
  <si>
    <t>How many years ago did you receive the last tetanus injection prior to this pregnancy?</t>
  </si>
  <si>
    <t>Il y a combien d’années que vous avez reçu la dernière injection contre le tétanos avant cette grossesse ?</t>
  </si>
  <si>
    <t>During this pregnancy, were you given or did you buy any iron tablets or iron syrup?</t>
  </si>
  <si>
    <t>Durant cette grossesse, vous a-t-on donné ou avez-vous acheté des comprimés de fer ou du sirop contenant du fer ?</t>
  </si>
  <si>
    <t>Where did you get the iron tablets or syrup?
Anywhere else?</t>
  </si>
  <si>
    <t>Où avez-vous obtenu les comprimés de fer ou le sirop contenant du fer ?
Quelque part d'autre ?</t>
  </si>
  <si>
    <t>During the whole pregnancy, for how many days did you take the iron tablets or syrup?</t>
  </si>
  <si>
    <t xml:space="preserve">Pendant toute la grossesse, pendant combien de jours avez-vous pris des comprimés de fer ou du sirop contenant du fer ? </t>
  </si>
  <si>
    <t>During this pregnancy, did you take any medicine for intestinal worms?</t>
  </si>
  <si>
    <t>Durant cette grossesse, avez-vous pris des médicaments contre les vers intestinaux ?</t>
  </si>
  <si>
    <t>During this pregnancy, did you receive food or cash assistance through the [INSERT NAME OF  PROGRAM FOR CASH OR FOOD ASSISTANCE FOR PREGNANT WOMEN] program?</t>
  </si>
  <si>
    <t xml:space="preserve">Durant cette grossesse, avez-vous reçu une assistance sous forme de nourriture ou sous forme financière par le biais du programme [INSÉRER LE NOM DU PROGRAMME D'ASSISTANCE ALIMENTAIRE OU FINANCIÈRE POUR LES FEMMES ENCEINTES] ? </t>
  </si>
  <si>
    <t>During this pregnancy, did you take SP/Fansidar to keep you from getting malaria?</t>
  </si>
  <si>
    <t>Durant cette grossesse, avez-vous pris de la SP/Fansidar pour éviter le paludisme ?</t>
  </si>
  <si>
    <t xml:space="preserve">How many times did you take SP/Fansidar during this pregnancy? </t>
  </si>
  <si>
    <t>Durant cette grossesse, combien de fois avez-vous pris de la SP/Fansidar ?</t>
  </si>
  <si>
    <t>Did you get the SP/Fansidar during any antenatal care visit, during another visit to a health facility or from another source?</t>
  </si>
  <si>
    <t>Vous a-t-on donné la SP/Fansidar durant une visite prénatale, durant une autre visite dans un établissement de santé ou l'avez-vous obtenue ailleurs ?</t>
  </si>
  <si>
    <t>434a)</t>
  </si>
  <si>
    <t>Who assisted with the delivery of (NAME)?
Anyone else?</t>
  </si>
  <si>
    <t>Qui vous a assisté durant l'accouchement de (NOM) ?
Quelqu'un d'autre ?</t>
  </si>
  <si>
    <t>434b)</t>
  </si>
  <si>
    <t>Who assisted with the delivery of the stillbirth you had in (DATE FROM 406)?
Anyone else?</t>
  </si>
  <si>
    <t>Qui a assisté l'accouchement de l'enfant mort-né que vous avez eu en (DATE DE 406) ?</t>
  </si>
  <si>
    <t>435a)</t>
  </si>
  <si>
    <t>Where did you give birth to (NAME)?</t>
  </si>
  <si>
    <t>Où avez-vous accouché de (NOM) ?</t>
  </si>
  <si>
    <t>435b)</t>
  </si>
  <si>
    <t>Where did you deliver this stillbirth?</t>
  </si>
  <si>
    <t xml:space="preserve">Où a eu lieu l'accouchement de cet enfant mort-né ? </t>
  </si>
  <si>
    <t>436a)</t>
  </si>
  <si>
    <t>Was (NAME) delivered by caesarean, that is, did they cut your belly open to take the baby out?</t>
  </si>
  <si>
    <t>Avez-vous accouché de (NOM) par césarienne, c'est-à-dire que l'on vous a ouvert le ventre pour faire sortir le bébé ?</t>
  </si>
  <si>
    <t>436b)</t>
  </si>
  <si>
    <t>Was this stillbirth delivered by caesarean, that is, did they cut your belly open to take the baby out?</t>
  </si>
  <si>
    <t>Est-ce que l'accouchement de cet enfant mort-né a eu lieu par césarienne, c'est-à-dire qu'on a ouvert votre ventre pour sortir le bébé ?</t>
  </si>
  <si>
    <t>After the birth, was (NAME) put on your chest?</t>
  </si>
  <si>
    <t>Après la naissance, est-ce qu'on a posé (NOM) sur votre poitrine ?</t>
  </si>
  <si>
    <t>Was (NAME)'s bare skin touching your bare skin?</t>
  </si>
  <si>
    <t>Est-ce que la peau de (NOM) touchait votre peau ?</t>
  </si>
  <si>
    <t>How long after birth was (NAME) put on the bare skin of your chest?</t>
  </si>
  <si>
    <t>Combien de temps après la naissance, (NOM) a -t-il été posé peau contre peau sur votre poitrine ?</t>
  </si>
  <si>
    <t>When (NAME) was born, was (NAME) very large, larger than average, average, smaller than average, or very small?</t>
  </si>
  <si>
    <t>Quand (NOM) est né, était-il/elle très gros, plus gros que la moyenne, moyen, plus petit que la moyenne ou très petit ?</t>
  </si>
  <si>
    <t>Was (NAME) weighed at birth?</t>
  </si>
  <si>
    <t>(NOM) a t-il /elle été pesé (e) à la naissance ?</t>
  </si>
  <si>
    <t>How much did (NAME) weigh?</t>
  </si>
  <si>
    <t>Combien (NOM) pesait-il/elle ?</t>
  </si>
  <si>
    <t>447a)</t>
  </si>
  <si>
    <t>How long after (NAME) was delivered did you stay in (FACILITY IN 435)?</t>
  </si>
  <si>
    <t xml:space="preserve">Combien de temps après l'accouchement de (NOM) êtes-vous restée dans (ÉTABLISSEMENT DE SANTÉ À Q.435) ? </t>
  </si>
  <si>
    <t>447b)</t>
  </si>
  <si>
    <t>For the stillbirth you had in (DATE FROM 406), how long after the baby was born did you stay in (FACILITY IN 435)?</t>
  </si>
  <si>
    <t>Pour l'enfant mort-né que vous avez eu en (DATE DE 406), pendant combien de temps après la naissance êtes-vous restée dans (ÉTABLISSEMENT À 435) ?</t>
  </si>
  <si>
    <t>I would like to talk to you about checks on your health after delivery, for example, someone asking you questions about your health or examining you. 
Before you left the facility, did anyone check on your health?</t>
  </si>
  <si>
    <t>How long after delivery did the first check take place?</t>
  </si>
  <si>
    <t>Combien de temps après l'accouchement a eu lieu le premier examen ?</t>
  </si>
  <si>
    <t>Who checked on your health at that time?</t>
  </si>
  <si>
    <t>Qui a examiné votre état de santé à ce moment-là ?</t>
  </si>
  <si>
    <t>Now I would like to talk to you about checks on (NAME'S) health -- for example, someone examining (NAME), checking the cord, or talking to you about how to care for (NAME). 
Before (NAME) left the facility, did anyone check on (NAME'S) health?</t>
  </si>
  <si>
    <t>Je voudrais maintenant vous parler des contrôles de la santé de (NOM)--par exemple, quelqu'un qui a examiné (NOM), vérifié le cordon ou parlé avec vous des soins à donner à (NOM). 
Avant que (NOM) ne quitte l'établissement de santé, est-ce que quelqu'un a examiné l'état de santé de (NOM) ?</t>
  </si>
  <si>
    <t>How long after delivery was (NAME)’s health first checked?</t>
  </si>
  <si>
    <t>Combien de temps après l'accouchement a eu lieu le premier examen  de (NOM) ?</t>
  </si>
  <si>
    <t>Who checked on (NAME)’s health at that time?</t>
  </si>
  <si>
    <t>Qui a examiné l'état de santé de (NOM) à ce moment-là ?</t>
  </si>
  <si>
    <t>Now I would like to talk to you about what happened after you left the facility. Did anyone check on your health after you left the facility?</t>
  </si>
  <si>
    <t>Je voudrais maintenant vous parler de ce qui s'est passé après votre départ de l'établissement. Est-ce que quelqu'un a examiné votre état de santé après avoir quitté l'établissement ?</t>
  </si>
  <si>
    <t>How long after delivery did that check take place?</t>
  </si>
  <si>
    <t>Combien de temps après l'accouchement cet examen a-t-il eu lieu ?</t>
  </si>
  <si>
    <t>Where did the check take place?</t>
  </si>
  <si>
    <t>Où a eu lieu l'examen ?</t>
  </si>
  <si>
    <t>After (NAME) left (FACILITY IN 435) did any health care provider or a traditional birth attendant check on (NAME)’s health?</t>
  </si>
  <si>
    <t>Après que (NOM) a quitté [ÉTABLISSEMENT DE SANTÉ À 435 ), est-ce qu'un prestataire de santé ou une accoucheuse traditionnelle a examiné l'état de santé de (NOM) ?</t>
  </si>
  <si>
    <t>How long after the birth of (NAME) did that check take place?</t>
  </si>
  <si>
    <t>Combien de temps après la naissance de (NOM) cet examen a t-il eu lieu ?</t>
  </si>
  <si>
    <t>Where did this check of (NAME) take place?</t>
  </si>
  <si>
    <t>Où a eu lieu l'examen de (NOM) ?</t>
  </si>
  <si>
    <t>464a)</t>
  </si>
  <si>
    <t>I would like to talk to you about checks on your health after delivery, for example, someone asking you questions about your health or examining you. Did anyone check on your health after you gave birth to (NAME)?</t>
  </si>
  <si>
    <t>Je voudrais vous parler de contrôle de votre santé après l’accouchement, par exemple quelqu’un qui vous a posé des questions sur votre santé ou vous a examinée. Est-ce que quelqu’un a vérifié votre état de santé après la naissance de (NOM) ?</t>
  </si>
  <si>
    <t>464b)</t>
  </si>
  <si>
    <t>I would like to talk to you about checks on your health after delivery, for example, someone asking you questions about your health or examining you. Did anyone check on your health after you delivered the stillbirth you had in (DATE FROM 406)?</t>
  </si>
  <si>
    <t xml:space="preserve">Je voudrais vous parler des vérifications de votre état de santé après l'accouchement, par exemple, quelqu'un qui vous a posé des questions sur votre santé ou qui vous a examinée. Est-ce que quelqu'un vous a examinée après avoir accouché de l'enfant mort-né que vous avez eu en (DATE DE 406) ? </t>
  </si>
  <si>
    <t>Combien de temps après l'accouchement cet examen a-t-il eu lieu ?</t>
  </si>
  <si>
    <t>Where did this first check take place?</t>
  </si>
  <si>
    <t>Où a eu lieu ce premier examen ?</t>
  </si>
  <si>
    <t>I would like to talk to you about checks on (NAME's) health -- for example, someone examining (NAME), checking the cord, or talking to you about how to care for (NAME).
After (NAME) was born, did any health care provider or a traditional birth attendant check on (NAME's) health?</t>
  </si>
  <si>
    <t>Je voudrais vous parler du contrôle de la santé de (NOM) -- par exemple, quelqu'un qui a examiné (NOM), vérifié le cordon ou qui vous a parlé des soins à donner à (NOM).
Après que (NOM) est né, est-ce qu'un prestataire de santé ou une accoucheuse traditionnelle a examiné l'état de santé de (NOM) ?</t>
  </si>
  <si>
    <t>Combien de temps après la naissance de (NOM) cet examen a-t-il eu lieu ?</t>
  </si>
  <si>
    <t>Who checked on (NAME)'s health at that time?</t>
  </si>
  <si>
    <t>Where did this first check of (NAME) take place?</t>
  </si>
  <si>
    <t>Où a eu lieu le premier examen de (NOM) ?</t>
  </si>
  <si>
    <t>During the first 2 days after (NAME)’s birth, did any health care provider do the following:</t>
  </si>
  <si>
    <t>Au cours des 2 jours suivant la naissance de (NOM), est-ce qu'un prestataire de santé a fait l'une des choses suivantes ?</t>
  </si>
  <si>
    <t>473a)</t>
  </si>
  <si>
    <t>Examine the cord?</t>
  </si>
  <si>
    <t>Il a examiné le cordon ?</t>
  </si>
  <si>
    <t>473b)</t>
  </si>
  <si>
    <t>Measure (NAME)’s temperature?</t>
  </si>
  <si>
    <t>Il a vérifié la température de (NOM) ?</t>
  </si>
  <si>
    <t>473c)</t>
  </si>
  <si>
    <t>Tell you how to recognize if your baby needs immediate medical attention?</t>
  </si>
  <si>
    <t>Il vous a dit comment reconnaître si votre bébé a besoin d'une attention médicale immédiate ?</t>
  </si>
  <si>
    <t>473d)</t>
  </si>
  <si>
    <t>Il a parlé avec vous de l'allaitement maternel ?</t>
  </si>
  <si>
    <t>473e)</t>
  </si>
  <si>
    <t>During the first 2 days after the birth, did any healthcare provider do the following to you:</t>
  </si>
  <si>
    <t xml:space="preserve">Durant les 2 premiers jours après la naissance, est-ce qu'un prestataire de santé a effectué l'un des actes suivants : </t>
  </si>
  <si>
    <t>474a)</t>
  </si>
  <si>
    <t>474b)</t>
  </si>
  <si>
    <t>Discuss your vaginal bleeding with you?</t>
  </si>
  <si>
    <t>Parler de vos saignements vaginaux ?</t>
  </si>
  <si>
    <t>474c)</t>
  </si>
  <si>
    <t>Discuss family planning with you?</t>
  </si>
  <si>
    <t>Discuter de planification familiale avec vous ?</t>
  </si>
  <si>
    <t>476a)</t>
  </si>
  <si>
    <t>Has your menstrual period returned since the birth of (NAME)?</t>
  </si>
  <si>
    <t>Vos règles sont-elles revenues depuis la naissance de (NOM) ?</t>
  </si>
  <si>
    <t>476b)</t>
  </si>
  <si>
    <t>Has your menstrual period returned since the pregnancy that ended in (DATE FROM 406)?</t>
  </si>
  <si>
    <t>Est-ce que vos règles sont revenues depuis la grossesse qui s'est terminée en (DATE DE 406) ?</t>
  </si>
  <si>
    <t>478a)</t>
  </si>
  <si>
    <t>Have you had sexual intercourse since the birth of (NAME)?</t>
  </si>
  <si>
    <t>Avez-vous eu des rapports sexuels depuis la naissance de (NOM) ?</t>
  </si>
  <si>
    <t>478b)</t>
  </si>
  <si>
    <t>Have you had sexual intercourse since the pregnancy that ended in (DATE FROM 406)?</t>
  </si>
  <si>
    <t>Avez-vous eu des rapports sexuels depuis la grossesse qui s'est terminée (DATE DE 406) ?</t>
  </si>
  <si>
    <t>Did you ever breastfeed (NAME)?</t>
  </si>
  <si>
    <t>Avez-vous allaité (NOM) ?</t>
  </si>
  <si>
    <t>How long after birth did you first put (NAME) to the breast?</t>
  </si>
  <si>
    <t>Combien de temps après la naissance, avez-vous mis (NOM) au sein pour la première fois ?</t>
  </si>
  <si>
    <t>In the first 2 days after delivery, was (NAME) given anything other than breast milk to eat or drink – anything at all like water, infant formula, or [INSERT COMMON DRINKS AND FOODS THAT MAY BE GIVEN TO NEWBORN INFANTS]?</t>
  </si>
  <si>
    <t>Dans les 2 premiers jours après l'accouchement, a t-on donné à (NOM) autre chose que le lait maternel pour boire ou manger-quelque chose comme de l'eau, une préparation pour nourrisson ou [INSÉRER BOISSONS ET ALIMENTS COURANTS QUI PEUVENT ÊTRE DONNÉS AUX NOUVEAU-NÉS] ?</t>
  </si>
  <si>
    <t>Are you still breastfeeding (NAME)?</t>
  </si>
  <si>
    <t>Allaitez-vous encore (NOM) ?</t>
  </si>
  <si>
    <t>Did (NAME) drink anything from a bottle with a nipple yesterday during the day or at night?</t>
  </si>
  <si>
    <t>(NOM) a t-il bu quelque chose au biberon hier durant la journée ou la nuit ?</t>
  </si>
  <si>
    <t>Now I would like to ask some questions about vaccinations received by your children born in the last 3 years. (We will talk about each separately, starting with the youngest.)</t>
  </si>
  <si>
    <t>Je voudrais maintenant vous poser des questions sur la santé de vos enfants nés dans les 3 dernières années. (Nous parlerons d'un enfant séparément, en commençant par le plus jeune).</t>
  </si>
  <si>
    <t>Do you have a card or other document where (NAME)'s vaccinations are written down?</t>
  </si>
  <si>
    <t>Avez-vous un carnet ou un autre document où les vaccinations de (NOM) sont inscrites ?</t>
  </si>
  <si>
    <t>Did you ever have a vaccination card for (NAME)?</t>
  </si>
  <si>
    <t>Avez-vous déjà eu un carnet de vaccination pour (NOM) ?</t>
  </si>
  <si>
    <t>May I see the card or other document where (NAME)'s vaccinations are written down?</t>
  </si>
  <si>
    <t>Puis-je voir le carnet ou un autre document sur lequel les vaccinations de (NOM) sont inscrites ?</t>
  </si>
  <si>
    <t>In addition to what is recorded on (this document/these documents), did (NAME) receive any other vaccinations, including vaccinations received in campaigns or immunization days or child health days?</t>
  </si>
  <si>
    <t>En plus de ce qui est inscrit (sur ce/ces documents), (NOM) a-t-il/elle eu d'autres vaccins, y compris des vaccins reçus le jour d'une campagne de vaccination, de journées de vaccination ou de journées sur la santé de l'enfant ?</t>
  </si>
  <si>
    <t>Did (NAME) ever receive any vaccinations to prevent (NAME) from getting diseases, including vaccinations received in campaigns or immunization days or child health days?</t>
  </si>
  <si>
    <t>(NOM) a-t-il/elle reçu des vaccins pour éviter de contracter des maladies, y compris des vaccins reçus au cours de campagnes ou de journées de vaccination ou de journées de la santé de l'enfant ?</t>
  </si>
  <si>
    <t>Has (NAME) ever received a BCG vaccination against tuberculosis, that is, an injection in the arm or shoulder that usually causes a scar?</t>
  </si>
  <si>
    <t>Est-ce que (NOM) a reçu le vaccin du BCG contre la tuberculose, c'est-à-dire une injection dans le bras ou à l'épaule qui laisse habituellement une cicatrice ?</t>
  </si>
  <si>
    <t>At or soon after birth, did (NAME) receive a Hepatitis B vaccination, that is, an injection in the thigh to prevent Hepatitis B?</t>
  </si>
  <si>
    <t>Au moment de la naissance ou peu après la naissance, est-ce-que (NOM) a reçu le vaccin de l'hépatite B, c'est-à-dire une injection dans la cuisse pour éviter l'hépatite B ?</t>
  </si>
  <si>
    <t xml:space="preserve">Did (NAME) receive it within 24 hours of birth? </t>
  </si>
  <si>
    <t>Est-ce que (NOM) l'a reçu dans les 24 heures ayant suivi la naissance ?</t>
  </si>
  <si>
    <t>Has (NAME) ever received oral polio vaccine, that is, about two drops in the mouth to prevent polio?</t>
  </si>
  <si>
    <t>Est-ce que (NOM) a reçu le vaccin oral contre la polio, c'est-à-dire deux gouttes dans la bouche pour éviter la polio ?</t>
  </si>
  <si>
    <t>Did (NAME) receive the first oral polio vaccine in the first 2 weeks after birth or later?</t>
  </si>
  <si>
    <t>Est-ce que (NOM) a reçu le premier vaccin oral contre la polio dans les 2 semaines après la naissance ou plus tard ?</t>
  </si>
  <si>
    <t>How many times did (NAME) receive the oral polio vaccine?</t>
  </si>
  <si>
    <t>Combien de fois (NOM) a-t-il/elle reçu le vaccin oral contre la polio ?</t>
  </si>
  <si>
    <t>The last time (NAME) received the polio drops, did (NAME) also get an IPV injection in the arm to protect against polio?</t>
  </si>
  <si>
    <t>La dernière fois que (NOM) a reçu des gouttes contre la polio, est-ce que (NOM) a aussi reçu une injection de VPI dans le bras pour le/la protéger contre la polio ? </t>
  </si>
  <si>
    <t>Has (NAME) ever received a pentavalent vaccination, that is, an injection given in the thigh sometimes at the same time as polio drops?</t>
  </si>
  <si>
    <t>Est-ce que (NOM) a reçu le vaccin Pentavalent c'est-à-dire une injection dans la cuisse, donné parfois en même temps que les gouttes du vaccin contre la polio ?</t>
  </si>
  <si>
    <t>How many times did (NAME) receive the pentavalent vaccine?</t>
  </si>
  <si>
    <t>Combien de fois (NOM) a-t-il/elle reçu le vaccin Pentavalent ?</t>
  </si>
  <si>
    <t>Has (NAME) ever received a pneumococcal vaccination, that is, an injection in the thigh to prevent pneumonia?</t>
  </si>
  <si>
    <t>Est-ce que (NOM) a reçu le vaccin contre le pneumocoque, c'est-à-dire une injection dans la cuisse pour éviter la pneumonie ?</t>
  </si>
  <si>
    <t>How many times did (NAME) receive the pneumococcal vaccine?</t>
  </si>
  <si>
    <t>Combien de fois (NOM) a-t-il/elle reçu le vaccin contre le pneumocoque ?</t>
  </si>
  <si>
    <t>Has (NAME) ever received a rotavirus vaccination, that is, liquid in the mouth to prevent diarrhea?</t>
  </si>
  <si>
    <t>Est-ce que (NOM) a reçu le vaccin contre le rotavirus, c'est-à-dire un liquide dans la bouche pour éviter la diarrhée ?</t>
  </si>
  <si>
    <t>How many times did (NAME) receive the rotavirus vaccine?</t>
  </si>
  <si>
    <t>Combien de fois (NOM) a-t-il/elle reçu le vaccin contre le rotavirus ?</t>
  </si>
  <si>
    <t>Has (NAME) ever received a measles vaccination, that is, an injection in the arm to prevent measles?</t>
  </si>
  <si>
    <t>Est-ce que (NOM) a reçu le vaccin contre la rougeole, c'est-à-dire une injection dans le bras pour lui éviter la rougeole ?</t>
  </si>
  <si>
    <t>How many times did (NAME) receive the measles vaccine?</t>
  </si>
  <si>
    <t>Combien de fois (NOM) a-t-il/elle reçu le vaccin contre la rougeole ?</t>
  </si>
  <si>
    <t>Where did (NAME) receive most of his/her vaccinations?</t>
  </si>
  <si>
    <t>Où (NOM) a-t-il reçu la plupart de ses vaccins ?</t>
  </si>
  <si>
    <t>Now I would like to ask some questions about the health of your children born in the last 5 years. (We will talk about each separately, starting with the youngest.)</t>
  </si>
  <si>
    <t>Je voudrais maintenant vous poser des questions sur la santé de vos enfants nés dans les 5 dernières années. (Nous parlerons d'un enfant séparément, en commençant par le plus jeune).</t>
  </si>
  <si>
    <t xml:space="preserve">In the last 12 months, was (NAME) given any of the following: </t>
  </si>
  <si>
    <t>Au cours des 12 derniers mois, est-ce que l'on a donné à (NOM) l'une des choses suivantes :</t>
  </si>
  <si>
    <t>604a)</t>
  </si>
  <si>
    <t>Iron tablets or syrup?</t>
  </si>
  <si>
    <t>Du fer sous forme de comprimé ou de sirop ?</t>
  </si>
  <si>
    <t>604b)</t>
  </si>
  <si>
    <t>[LOCAL NAME FOR MULTIPLE MICRONUTRIENT POWDERS]?</t>
  </si>
  <si>
    <t>[NOM LOCAL POUR MICRONUTRIMENTS MULTIPLES SOUS FORME DE POUDRE] ?</t>
  </si>
  <si>
    <t>In the last 6 months, was (NAME) given a vitamin A dose like [this/any of these]?</t>
  </si>
  <si>
    <t>Au cours des 6 derniers mois, a-t-on donné à (NOM) une dose de vitamine A comme [celle-ci/l'une de celles-ci] ?</t>
  </si>
  <si>
    <t>In the last 6 months, was (NAME) given any medicine for intestinal worms?</t>
  </si>
  <si>
    <t>Au cours des 6 derniers mois, est-ce qu'on a donné à (NOM) des médicaments contre les vers intestinaux ?</t>
  </si>
  <si>
    <t>In the last 3 months, has any healthcare provider or community health worker measured:</t>
  </si>
  <si>
    <t>607a)</t>
  </si>
  <si>
    <t>(NAME'S) weight?</t>
  </si>
  <si>
    <t>le poids de (NOM) ?</t>
  </si>
  <si>
    <t>607b)</t>
  </si>
  <si>
    <t>(NAME'S) length or height?</t>
  </si>
  <si>
    <t>la longueur ou la taille de (NOM) ?</t>
  </si>
  <si>
    <t>607c)</t>
  </si>
  <si>
    <t>Around (NAME's) upper arm?</t>
  </si>
  <si>
    <t>la circonférence du bras à mi-hauteur de (NOM) ?</t>
  </si>
  <si>
    <t>Has (NAME) had diarrhea in the last 2 weeks?</t>
  </si>
  <si>
    <t>Au cours des deux dernières semaines, (NOM) a-t-il eu la diarrhée  ?</t>
  </si>
  <si>
    <t>609a)</t>
  </si>
  <si>
    <t>Now I would like to know how much (NAME) was given to drink during the diarrhea, including breast milk. Was (NAME) given less than usual to drink, about the same amount, or more than usual to drink?
IF LESS, PROBE: Was (NAME) given much less than usual to drink or somewhat less?</t>
  </si>
  <si>
    <t>Je voudrais maintenant savoir quelle quantité de liquides a été donnée à (NOM) pendant la diarrhée, y compris le lait maternel. Lui a-t-on donné à boire moins que d'habitude, environ la même quantité ou plus que d'habitude ?
SI MOINS, INSISTEZ : Lui a-t-on donné à boire beaucoup moins que d'habitude ou un peu moins ?</t>
  </si>
  <si>
    <t>609b)</t>
  </si>
  <si>
    <t>Now I would like to know how much (NAME) was given to drink during the diarrhea. Was (NAME) given less than usual to drink, about the same amount, or more than usual to drink?
IF LESS, PROBE: Was (NAME) given much less than usual to drink or somewhat less?</t>
  </si>
  <si>
    <t>Je voudrais maintenant savoir quelle quantité de liquides a été donnée à (NOM) pendant la diarrhée. Lui a-t-on donné à boire moins que d'habitude, environ la même quantité ou plus que d'habitude ?
SI MOINS, INSISTEZ : Lui a-t-on donné à boire beaucoup moins que d'habitude ou un peu moins ?</t>
  </si>
  <si>
    <t>When (NAME) had diarrhea, was (NAME) given less than usual to eat, about the same amount, more than usual, or nothing to eat?
IF LESS, PROBE: Was (NAME) given much less than usual to eat or somewhat less?</t>
  </si>
  <si>
    <t>Quand (NOM) avait la diarrhée, lui a-t-on donné à manger moins que d'habitude, environ la même quantité, plus que d'habitude ou rien à manger ?
SI MOINS, INSISTEZ : Lui a-t-on donné à manger beaucoup moins que d'habitude ou un peu moins ?</t>
  </si>
  <si>
    <t>Did you seek advice or treatment for the diarrhea from any source?</t>
  </si>
  <si>
    <t>Avez-vous recherché des conseils ou un traitement pour la diarrhée ?</t>
  </si>
  <si>
    <t>Where did you seek advice or treatment?
Anywhere else?</t>
  </si>
  <si>
    <t>Où êtes-vous allée pour rechercher des conseils ou un traitement ?
Quelque part ailleurs ?</t>
  </si>
  <si>
    <t>Where did you first seek advice or treatment?</t>
  </si>
  <si>
    <t>Où êtes-vous allé en premier pour rechercher des conseils ou un traitement ?</t>
  </si>
  <si>
    <t>Was (NAME) given any of the following at any time since (NAME) started having the diarrhea:</t>
  </si>
  <si>
    <t>Avez-vous donné à (NOM) les choses suivantes à n'importe quel moment dès qu'il/elle a commencé à avoir la diarrhée :</t>
  </si>
  <si>
    <t>615a)</t>
  </si>
  <si>
    <t>A fluid made from a special packet called [LOCAL NAME FOR ORS PACKET]?</t>
  </si>
  <si>
    <t>Un liquide préparé à partir d'un sachet spécial appelé [NOM LOCAL POUR LE SACHET SRO] ?</t>
  </si>
  <si>
    <t>615b)</t>
  </si>
  <si>
    <t>[LOCAL NAMES FOR PRE-PACKAGED ORS LIQUIDS] or other pre-packaged ORS liquid?</t>
  </si>
  <si>
    <t>[NOMS LOCAUX POUR LIQUIDES SRO PRÉ CONDITIONNÉS] ou autres liquides SRO pré conditionnés ?</t>
  </si>
  <si>
    <t>615c)</t>
  </si>
  <si>
    <t>Zinc tablets or syrup?</t>
  </si>
  <si>
    <t>Comprimés de zinc ou sirop ?</t>
  </si>
  <si>
    <t>615d)</t>
  </si>
  <si>
    <t>[A GOVERNMENT-RECOMMENDED HOMEMADE FLUID]?</t>
  </si>
  <si>
    <t>[UNE SOLUTION MAISON RECOMMANDÉE PAR LE GOUVERNEMENT] ?</t>
  </si>
  <si>
    <t>616a)</t>
  </si>
  <si>
    <t>Was anything else given to treat the diarrhea?</t>
  </si>
  <si>
    <t>A-t-on donné quelque chose d'autre pour traiter la diarrhée ?</t>
  </si>
  <si>
    <t>616b)</t>
  </si>
  <si>
    <t>Was anything given to treat the diarrhea?</t>
  </si>
  <si>
    <t>A-t-on donné quelque chose pour traiter la diarrhée ?</t>
  </si>
  <si>
    <t>617a)</t>
  </si>
  <si>
    <t>What else was given to treat the diarrhea?
Anything else?</t>
  </si>
  <si>
    <t>Qu'a-t-on donné d'autre pour traiter la diarrhée ?
Rien d'autre ?</t>
  </si>
  <si>
    <t>617b)</t>
  </si>
  <si>
    <t>What was given to treat the diarrhea?
Anything else?</t>
  </si>
  <si>
    <t>Qu'a-t-on donné pour traiter la diarrhée ?
Rien d'autre ?</t>
  </si>
  <si>
    <t>Has (NAME) been ill with a fever at any time in the last 2 weeks?</t>
  </si>
  <si>
    <t>Au cours des deux dernières semaines, est-ce que (NOM) a été malade avec de la fièvre à n'importe quel moment  ?</t>
  </si>
  <si>
    <t>At any time during the illness, did (NAME) have blood taken from (NAME)'s finger or heel for testing?</t>
  </si>
  <si>
    <t>À n'importe quel moment au cours de sa maladie, est-ce qu'on a pris à (NOM) du sang de son doigt ou de son talon ?</t>
  </si>
  <si>
    <t>Were you told by a healthcare provider that (NAME) had malaria?</t>
  </si>
  <si>
    <t>Est-ce qu'un prestataire de santé vous a dit que (NOM) avait le paludisme ?</t>
  </si>
  <si>
    <t>Has (NAME) had an illness with a cough at any time in the last 2 weeks?</t>
  </si>
  <si>
    <t>Au cours des deux dernières semaines, est-ce que (NOM) a été malade avec de la toux à n'importe quel moment  ?</t>
  </si>
  <si>
    <t>Has (NAME) had fast, short, rapid breaths or difficulty breathing at any time in the last 2 weeks?</t>
  </si>
  <si>
    <t>Est-ce que (NOM) a eu un souffle court et rapide ou avait-il/elle des difficultés pour respirer à n'importe quel moment au cours des deux dernières semaines  ?</t>
  </si>
  <si>
    <t>Was the fast or difficult breathing due to a problem in the chest or to a blocked or runny nose?</t>
  </si>
  <si>
    <t>Est-ce que ce souffle rapide ou ces difficultés pour respirer étaient dus à un problème de bronche ou à un nez bouché ou qui coulait ?</t>
  </si>
  <si>
    <t>Did you seek advice or treatment for the illness from any source?</t>
  </si>
  <si>
    <t>Avez-vous recherché des conseils ou un traitement pour la maladie ?</t>
  </si>
  <si>
    <t>Où êtes-vous allé pour rechercher des conseils ou un traitement ?
Quelque part d'autre ?</t>
  </si>
  <si>
    <t>How many days after the illness began did you first seek advice or treatment for (NAME)?</t>
  </si>
  <si>
    <t>Combien de jours après le début de la maladie, avez-vous recherché des conseils ou un traitement pour (NOM) ?</t>
  </si>
  <si>
    <t>At any time during the illness, did (NAME) take any medicine for the illness?</t>
  </si>
  <si>
    <t xml:space="preserve">À n'importe quel moment pendant la maladie, est-ce que (NOM) a pris des médicaments pour la maladie ? </t>
  </si>
  <si>
    <t>What medicine did (NAME) take?
Any other medicine?</t>
  </si>
  <si>
    <t>Quel médicament (NOM) a-t-il pris ?
Pas d'autre médicament ?</t>
  </si>
  <si>
    <t>How long after the fever started did (NAME) first take an artemisinin combination therapy?</t>
  </si>
  <si>
    <t>Combien de temps après le début de la fièvre, (NOM) a-t-il/elle commencé à prendre une combinaison à base d'artémisinine ?</t>
  </si>
  <si>
    <t>Now I would like to ask you about liquids that (NAME FROM 635) had yesterday during the day or at night. Please tell me about all drinks, whether (NAME) had them at home, or somewhere else.
Yesterday during the day or at night, did (NAME) drink:</t>
  </si>
  <si>
    <t>Je voudrais maintenant vous poser des questions sur les liquides que (NOM DE 635) a pris durant le jour ou la nuit. Donnez-moi tous les liquides que (NOM) a pris, qu'il les ait pris à la maison ou quelque part ailleurs.
Hier durant le jour ou durant la nuit, est-ce que (NOM) a bu :</t>
  </si>
  <si>
    <t>636a)</t>
  </si>
  <si>
    <t>Plain water?</t>
  </si>
  <si>
    <t>De l'eau plate?</t>
  </si>
  <si>
    <t>636b)</t>
  </si>
  <si>
    <t>Infant formula such as [INSERT POPULAR FORMULA NAMES]?</t>
  </si>
  <si>
    <t>Une préparation pour nourrisson comme [INSÉRER NOMS DE PRÉPARATION COURANTE] ?</t>
  </si>
  <si>
    <t>IF YES: How many times did (NAME) drink infant formula?</t>
  </si>
  <si>
    <t>SI OUI : Combien de fois (NOM) a -t-il/elle bu du lait en poudre pour bébé ?</t>
  </si>
  <si>
    <t>636c)</t>
  </si>
  <si>
    <t>IF YES: How many times did (NAME) drink milk?</t>
  </si>
  <si>
    <t>SI OUI : Combien de fois (NOM) a -t-il/elle bu du lait ?</t>
  </si>
  <si>
    <t>IF YES: Was the milk a sweet or flavored type of milk?</t>
  </si>
  <si>
    <t xml:space="preserve">SI OUI : Est-ce que le lait était un lait de type sucré ou aromatisé ? </t>
  </si>
  <si>
    <t>636e)</t>
  </si>
  <si>
    <t>636f)</t>
  </si>
  <si>
    <t>636g)</t>
  </si>
  <si>
    <t>636h)</t>
  </si>
  <si>
    <t>Sodas, malt drinks, sports drinks, or energy drinks?</t>
  </si>
  <si>
    <t>Des sodas, des boissons à base de malt, boissons pour le sport ou boissons énergétiques ?</t>
  </si>
  <si>
    <t>636i)</t>
  </si>
  <si>
    <t>Tea, coffee, or herbal drinks?</t>
  </si>
  <si>
    <t>Du thé, du café ou de la tisane ?</t>
  </si>
  <si>
    <t>IF YES: Was the drink sweetened?</t>
  </si>
  <si>
    <t xml:space="preserve">SI OUI : la boisson était-elle sucrée ? </t>
  </si>
  <si>
    <t>636j)</t>
  </si>
  <si>
    <t>Clear broth or clear soup?</t>
  </si>
  <si>
    <t>Du bouillon clair ou de la soupe claire ?</t>
  </si>
  <si>
    <t>636k)</t>
  </si>
  <si>
    <t>Any other liquids?</t>
  </si>
  <si>
    <t>D'autres liquides ?</t>
  </si>
  <si>
    <t>636k)what</t>
  </si>
  <si>
    <t>IF YES: What was the drink?</t>
  </si>
  <si>
    <t xml:space="preserve">SI OUI : Quelle était la boisson ? </t>
  </si>
  <si>
    <t>SI OUI : La boisson était-elle sucrée ?</t>
  </si>
  <si>
    <t>637a)</t>
  </si>
  <si>
    <t>637b)</t>
  </si>
  <si>
    <t>Porridge, bread, rice, noodles, pasta, or [INSERT OTHER COMMONLY CONSUMED FOODS MADE FROM GRAINS, INCLUDING RICE DISHES, NOODLE DISHES ETC.]?</t>
  </si>
  <si>
    <t>Des bouillies, du pain, du riz, des nouilles, des pâtes ou [INSÉRER D'AUTRES ALIMENTS À BASE DE GRAINES COURAMMENT CONSOMMÉS, COMPRENANT LES PLATS À BASE DE RIZ, DE PÂTES, ETC.] ?</t>
  </si>
  <si>
    <t>637c)</t>
  </si>
  <si>
    <t>637d)</t>
  </si>
  <si>
    <t>Plantains, white potatoes, white yams, manioc, cassava, or [INSERT OTHER COMMONLY CONSUMED STARCHY TUBERS OR TUBEROUS ROOTS THAT ARE WHITE OR PALE INSIDE]?</t>
  </si>
  <si>
    <t>Des plantains, pommes de terre blanches, ignames blancs, manioc, ou [INSÉRER D'AUTRES TUBERCULES FARINEUX COURAMMENT CONSOMMÉS OU DES TUBERCULES QUI SONT BLANCS OU PÂLES À L'INTÉRIEUR] ?</t>
  </si>
  <si>
    <t>637e)</t>
  </si>
  <si>
    <t>637f)</t>
  </si>
  <si>
    <t>637g)</t>
  </si>
  <si>
    <t>Ripe mangoes or ripe papayas or [INSERT OTHER COMMONLY CONSUMED VITAMIN A-RICH FRUITS]?</t>
  </si>
  <si>
    <t>Des mangues ou des papayes mures ou [INSÉRER D'AUTRES FRUITS RICHES EN VITAMINE A COURAMMENT CONSOMMÉS] ?</t>
  </si>
  <si>
    <t>637h)</t>
  </si>
  <si>
    <t>637i)</t>
  </si>
  <si>
    <t>Liver, kidney, heart, or [INSERT OTHER COMMONLY CONSUMED ORGAN MEATS]?</t>
  </si>
  <si>
    <t>Du foie, des rognons, du cœur ou [INSÉRER D'AUTRES ABATS COURAMMENT CONSOMMÉS] ?</t>
  </si>
  <si>
    <t>637j)</t>
  </si>
  <si>
    <t>Sausages, hot dogs, frankfurters, ham, bacon, salami, canned meat, or [INSERT OTHER COMMONLY CONSUMED PROCESSED MEATS]?</t>
  </si>
  <si>
    <t>637k)</t>
  </si>
  <si>
    <t>Any other meat, such as beef, pork, lamb, goat, chicken,  duck, or [INSERT COMMONLY CONSUMED WILD GAME]?</t>
  </si>
  <si>
    <t>637l)</t>
  </si>
  <si>
    <t>Eggs?</t>
  </si>
  <si>
    <t>Des œufs ?</t>
  </si>
  <si>
    <t>637m)</t>
  </si>
  <si>
    <t>Fresh or dried fish or shellfish?</t>
  </si>
  <si>
    <t>Du poisson frais ou séché ou des crustacés ?</t>
  </si>
  <si>
    <t>637n)</t>
  </si>
  <si>
    <t xml:space="preserve">Beans, peas, lentils, or [INSERT COMMONLY CONSUMED FOODS MADE FROM BEANS, PEAS, LENTILS]? </t>
  </si>
  <si>
    <t>637o)</t>
  </si>
  <si>
    <t>Nuts, seeds, or [INSERT COMMONLY CONSUMED NUTS OR SEEDS]?</t>
  </si>
  <si>
    <t>637p)</t>
  </si>
  <si>
    <t>Hard or soft cheese such as [INSERT COMMONLY CONSUMED TYPES OF CHEESES]?</t>
  </si>
  <si>
    <t>Du fromage dur ou à pâte molle tels que [INSÉRER DES TYPES DE FROMAGE COURAMMENT CONSOMMÉS] ?</t>
  </si>
  <si>
    <t>637q)</t>
  </si>
  <si>
    <t>Any insects [INSERT OTHER COMMONLY CONSUMED SMALL PROTEIN FOODS SUCH AS INSECT LARVAE (GRUBS, CATERPILLARS), INSECT EGGS, LAND AND SEA SNAILS, FISH ROE, OR SPIDERS]?</t>
  </si>
  <si>
    <t>637r)</t>
  </si>
  <si>
    <t>637s)</t>
  </si>
  <si>
    <t xml:space="preserve">Chips, crisps, puffs, French fries, fried dough, instant noodles, or [INSERT OTHER COMMONLY CONSUMED 'SENTINEL' FRIED AND SALTY FOODS]? </t>
  </si>
  <si>
    <t>637t)</t>
  </si>
  <si>
    <t>Red palm oil?</t>
  </si>
  <si>
    <t>637u)</t>
  </si>
  <si>
    <t>Any other solid, semi-solid, or soft food?</t>
  </si>
  <si>
    <t>N'importe quel autre aliment solide, semi-solide ou mou ?</t>
  </si>
  <si>
    <t>IF YES: What was the food?</t>
  </si>
  <si>
    <t>SI OUI : Quel était cet aliment ?</t>
  </si>
  <si>
    <t>Did (NAME) eat any solid, semi-solid, or soft foods yesterday during the day or at night?
IF ‘YES’ PROBE: What kind of solid, semi-solid or soft foods did (NAME) eat?</t>
  </si>
  <si>
    <t>Est-ce que (NOM) a mangé des aliments solides, semi-solides ou mous hier durant le jour ou la nuit ?
SI ‘OUI’ INSISTEZ : Quel type d'aliments solides, semi- solides ou mous (NOM) a-t-il/elle mangés ?</t>
  </si>
  <si>
    <t>How many times did (NAME) eat solid, semi-solid, or soft foods yesterday during the day or at night?</t>
  </si>
  <si>
    <t>Combien de fois (NOM) a-t-il mangé des aliments solides, semi-solides ou mous durant le jour ou la nuit ?</t>
  </si>
  <si>
    <t>In the last 6 months, did any healthcare provider or community health worker talk with you about how or what to feed (NAME)?</t>
  </si>
  <si>
    <t xml:space="preserve">Au cours des 6 derniers mois, est-ce qu'un prestataire de santé ou un agent de santé communautaire vous a dit comment nourrir (NOM) et quels aliments lui donner ? </t>
  </si>
  <si>
    <t>The last time (NAME) passed stools, what was done to dispose of the stools?</t>
  </si>
  <si>
    <t>La dernière fois que (NOM) est allé aux toilettes, qu'est-ce qui a été fait pour se débarrasser des selles ?</t>
  </si>
  <si>
    <t>Now I’d like to ask you about foods and drinks that you consumed yesterday during the day or night, whether you ate or drank it at home or somewhere else. Please think about snacks and small meals as well as main meals.
I will ask you about different foods and drinks, and I would like to know whether you ate the food even if it was combined with other foods.  
Please do not answer ‘yes’ for any food or ingredient only used in a small amount to add flavor to a dish.
Yesterday during the day or at night, did you eat or drink:</t>
  </si>
  <si>
    <t>643a)</t>
  </si>
  <si>
    <t>Porridge, bread, rice, noodles, pasta, or [INSERT OTHER COMMONLY CONSUMED FOODS MADE FROM GRAINS, INCLUDING RICE DISHES, NOODLE DISHES, ETC.]?</t>
  </si>
  <si>
    <t>Des bouillies, du pain, du riz, des nouilles, des pâtes ou [INSÉRER D'AUTRES ALIMENTS À BASE DE GRAINES COURAMMENT CONSOMMÉS, COMPRENANT LES PLATS À BASE DE RIZ, DE PÂTES, ETC] ?</t>
  </si>
  <si>
    <t>643b)</t>
  </si>
  <si>
    <t>643c)</t>
  </si>
  <si>
    <t>Plantains, white potatoes, white yams, manioc, cassava, or [INSERT OTHER COMMONLY CONSUMED  STARCHY TUBERS OR TUBEROUS ROOTS THAT ARE WHITE OR PALE INSIDE]?</t>
  </si>
  <si>
    <t>643d)</t>
  </si>
  <si>
    <t>643e)</t>
  </si>
  <si>
    <t>643f)</t>
  </si>
  <si>
    <t>Des mangues mures ou des papayes mures ou [INSÉRER D'AUTRES FRUITS RICHES EN VITAMINE A COURAMMENT CONSOMMÉS] ?</t>
  </si>
  <si>
    <t>643g)</t>
  </si>
  <si>
    <t>643h)</t>
  </si>
  <si>
    <t>643i)</t>
  </si>
  <si>
    <t>643j)</t>
  </si>
  <si>
    <t>Any other meat, such as beef, pork, lamb, goat, chicken, duck, or [INSERT COMMONLY CONSUMED WILD GAME]?</t>
  </si>
  <si>
    <t>643k)</t>
  </si>
  <si>
    <t>643l)</t>
  </si>
  <si>
    <t>643m)</t>
  </si>
  <si>
    <t>Beans, peas, lentils, or [INSERT COMMONLY CONSUMED FOODS MADE FROM BEANS, PEAS, OR LENTILS]?</t>
  </si>
  <si>
    <t>643n)</t>
  </si>
  <si>
    <t>643o)</t>
  </si>
  <si>
    <t>Milk, cheese, yogurt, or [INSERT OTHER COMMONLY CONSUMED MILK PRODUCTS]?</t>
  </si>
  <si>
    <t>643p)</t>
  </si>
  <si>
    <t>643q)</t>
  </si>
  <si>
    <t>643r)</t>
  </si>
  <si>
    <t>643s)</t>
  </si>
  <si>
    <t>643t)</t>
  </si>
  <si>
    <t>643u)</t>
  </si>
  <si>
    <t>Sweetened tea, sweetened coffee, or sweetened herbal drinks [INSERT OTHER COMMONLY CONSUMED SWEET DRINKS SUCH AS CHOCOLATE FLAVORED DRINKS AND SWEET OR FLAVORED YOGURT DRINKS]?</t>
  </si>
  <si>
    <t>643v)</t>
  </si>
  <si>
    <t>643w)</t>
  </si>
  <si>
    <t xml:space="preserve">Any other liquids? </t>
  </si>
  <si>
    <t>643x)</t>
  </si>
  <si>
    <t>Any other food?</t>
  </si>
  <si>
    <t>643x)what</t>
  </si>
  <si>
    <t>Are you currently married or living together with a man as if married?</t>
  </si>
  <si>
    <t>Êtes-vous actuellement mariée ou vivez-vous avec un homme comme si vous étiez mariée ?</t>
  </si>
  <si>
    <t>Have you ever been married or lived together with a man as if married?</t>
  </si>
  <si>
    <t>Avez-vous déjà été mariée ou avez-vous déjà vécu avec un homme comme si vous étiez mariée ?</t>
  </si>
  <si>
    <t>What is your marital status now: are you widowed, divorced, or separated?</t>
  </si>
  <si>
    <t>Quel est votre état matrimonial actuel : êtes-vous veuve, divorcée ou séparée ?</t>
  </si>
  <si>
    <t>Was this marriage ever registered with the civil authority?</t>
  </si>
  <si>
    <t>Est-ce que ce mariage a été enregistré à l'état civil ?</t>
  </si>
  <si>
    <t>Is your (husband/partner) living with you now or is he staying elsewhere?</t>
  </si>
  <si>
    <t>Est-ce que votre (mari/partenaire) vit actuellement avec vous ou vit-il ailleurs ?</t>
  </si>
  <si>
    <t>Does your (husband/partner) have other wives or does he live with other women as if married?</t>
  </si>
  <si>
    <t>Est-ce que votre (mari/partenaire) a d'autres épouses ou vit-il avec d'autres femmes comme s'il était marié ?</t>
  </si>
  <si>
    <t>Including yourself, in total, how many wives or live-in partners does he have?</t>
  </si>
  <si>
    <t>En tout, y compris vous-même, combien a-t-il d'épouses ou de partenaires avec qui il vit comme s'il était marié ?</t>
  </si>
  <si>
    <t>Are you the first, second, … wife?</t>
  </si>
  <si>
    <t>Êtes-vous la première, deuxième, … épouse ?</t>
  </si>
  <si>
    <t>Have you been married or lived with a man only once or more than once?</t>
  </si>
  <si>
    <t>Avez-vous été mariée ou avez-vous vécu avec un homme une seule fois ou plus d'une fois ?</t>
  </si>
  <si>
    <t>715a)</t>
  </si>
  <si>
    <t>In what month and year did you start living with your (husband/partner)?</t>
  </si>
  <si>
    <t>En quel mois et quelle année avez-vous commencé à vivre avec votre (mari/partenaire) ?</t>
  </si>
  <si>
    <t>715b)</t>
  </si>
  <si>
    <t>Now I would like to ask about your first (husband/partner). In what month and year did you start living with him?</t>
  </si>
  <si>
    <t>Je voudrais maintenant vous parler de votre premier (mari/partenaire). En quel mois et quelle année avez-vous commencé à vivre avec lui ?</t>
  </si>
  <si>
    <t>How old were you when you first started living with him?</t>
  </si>
  <si>
    <t>Quel âge aviez-vous quand vous avez commencé à vivre avec lui pour la première fois ?</t>
  </si>
  <si>
    <t>Now I’d like to ask you about your current (husband/partner). In what month and year did you start living with him?</t>
  </si>
  <si>
    <t>Je voudrais vous poser des questions sur votre (mari/partenaire) actuel. En quel mois et en quelle année avez-vous commencé à vivre avec lui ?</t>
  </si>
  <si>
    <t>How old were you when you first started living with your current (husband/partner)?</t>
  </si>
  <si>
    <t>Quel âge aviez-vous quand vous avez commencé à vivre pour la première fois avec votre (mari/partenaire) actuel ?</t>
  </si>
  <si>
    <t>Now I would like to ask some questions about sexual activity in order to gain a better understanding of some important life issues. Let me assure you again that your answers are completely confidential and will not be told to anyone. If we should come to any question that you don't want to answer, just let me know and we will go to the next question. How old were you when you had sexual intercourse for the very first time?</t>
  </si>
  <si>
    <t>Je voudrais maintenant vous poser des questions sur votre activité sexuelle pour mieux comprendre certains aspects importants de la vie. Je voudrais vous assurer de nouveau que vos réponses sont absolument confidentielles et qu'elles ne seront divulguées à personne. S'il arrivait que je pose une question à laquelle vous ne voulez pas répondre, dites-le moi et je passerai à la question suivante. Quel âge aviez-vous quand vous avez eu, pour la première fois, des rapports sexuels ?</t>
  </si>
  <si>
    <t>I would like to ask you about your recent sexual activity. When was the last time you had sexual intercourse?</t>
  </si>
  <si>
    <t>Je voudrais maintenant vous poser des questions sur votre activité sexuelle récente. Quand avez-vous eu des rapports sexuels pour la dernière fois ?</t>
  </si>
  <si>
    <t>The last time you had sexual intercourse, did you or your partner do something or use any method to delay or avoid getting pregnant?</t>
  </si>
  <si>
    <t xml:space="preserve">La dernière fois que vous avez eu des rapports sexuels, est-ce que vous ou votre partenaire avait fait quelque chose ou utilisé une méthode pour retarder une grossesse ou éviter de tomber enceinte ? </t>
  </si>
  <si>
    <t>Which method did you use?</t>
  </si>
  <si>
    <t>Quelle méthode avez-vous utilisé ?</t>
  </si>
  <si>
    <t>The last time you had sexual intercourse, was a condom used?</t>
  </si>
  <si>
    <t>La dernière fois que vous avez eu des rapports sexuels, est-ce qu'un condom a été utilisé ?</t>
  </si>
  <si>
    <t>What is the brand name of the condom used?</t>
  </si>
  <si>
    <t>Quel est le nom de la marque du condom utilisé ?</t>
  </si>
  <si>
    <t>From where did you obtain the condom the last time?</t>
  </si>
  <si>
    <t>Où vous étiez-vous procuré le condom la dernière fois ?</t>
  </si>
  <si>
    <t>What was your relationship to this person with whom you had sexual intercourse?
IF BOYFRIEND: Were you living together as if married?
IF YES, RECORD '2'.
IF NO, RECORD '3'.</t>
  </si>
  <si>
    <t>Quelle était votre relation avec cette personne avec qui vous avez eu des rapports sexuels ?
SI PETIT AMI : Viviez-vous ensemble comme si vous étiez mariés ?
SI OUI, ENREGISTREZ '2'.
SI NON, ENREGISTREZ '3'.</t>
  </si>
  <si>
    <t>Apart from this person, have you had sexual intercourse with any other person in the last 12 months?</t>
  </si>
  <si>
    <t>À part cette personne, avez-vous eu des rapports sexuels avec une autre personne au cours des 12 derniers mois ?</t>
  </si>
  <si>
    <t>The last time you had sexual intercourse with this second person, was a condom used?</t>
  </si>
  <si>
    <t xml:space="preserve">La dernière fois que vous avez eu des rapports sexuels avec cette deuxième personne, est-ce qu'un condom a été utilisé ? </t>
  </si>
  <si>
    <t>What was your relationship to this second person with whom you had sexual intercourse?
IF BOYFRIEND: Were you living together as if married?
IF YES, RECORD '2'.
IF NO, RECORD '3'.</t>
  </si>
  <si>
    <t>Quelle était votre relation avec cette deuxième personne avec qui vous avez eu des rapports sexuels ?
SI PETIT AMI : Viviez-vous ensemble comme si vous étiez marié ?
SI OUI, ENREGISTREZ '2'.
SI NON, ENREGISTREZ '3'.</t>
  </si>
  <si>
    <t>Apart from these two people, have you had sexual intercourse with any other person in the last 12 months?</t>
  </si>
  <si>
    <t>À part ces deux personnes, avez-vous eu des rapports sexuels avec une autre personne au cours des 12 derniers mois ?</t>
  </si>
  <si>
    <t>The last time you had sexual intercourse with this third person, was a condom used?</t>
  </si>
  <si>
    <t xml:space="preserve">La dernière fois que vous avez eu des rapports sexuels avec cette troisième personne, est-ce qu'un condom a été utilisé ? </t>
  </si>
  <si>
    <t>What was your relationship to this third person with whom you had sexual intercourse?
IF BOYFRIEND: Were you living together as if married?
IF YES, RECORD '2'.
IF NO, RECORD '3'.</t>
  </si>
  <si>
    <t>Quelle était votre relation avec cette troisième personne avec qui vous avez eu des rapports sexuels ?
SI PETIT AMI : Viviez-vous ensemble comme si vous étiez marié ?
SI OUI, ENREGISTREZ '2'.
SI NON, ENREGISTREZ '3'.</t>
  </si>
  <si>
    <t>In total, with how many different people have you had sexual intercourse in your lifetime?</t>
  </si>
  <si>
    <t>En tout, durant votre vie, avec combien de personnes différentes avez-vous eu des rapports sexuels ?</t>
  </si>
  <si>
    <t>Now I have some questions about the future. After the child you are expecting now, would you like to have another child, or would you prefer not to have any more children?</t>
  </si>
  <si>
    <t>Je voudrais maintenant vous poser des questions sur l'avenir. Après l'enfant que vous attendez maintenant, souhaiteriez-vous un autre enfant ou préféreriez-vous ne plus en avoir ?</t>
  </si>
  <si>
    <t>Now I have some questions about the future. Would you like to have (a/another) child, or would you prefer not to have any (more) children?</t>
  </si>
  <si>
    <t>Je voudrais maintenant vous poser des questions sur l'avenir. Voudriez-vous avoir (un/un autre) enfant ou préféreriez-vous ne pas (plus) avoir d'enfant ?</t>
  </si>
  <si>
    <t>805a)</t>
  </si>
  <si>
    <t>How long would you like to wait from now before the birth of (a/another) child?</t>
  </si>
  <si>
    <t>Combien de temps voudriez-vous attendre à partir de maintenant avant la naissance (d'un/un autre) enfant ?</t>
  </si>
  <si>
    <t>805b)</t>
  </si>
  <si>
    <t>After the birth of the child you are expecting now, how long would you like to wait before the birth of another child?</t>
  </si>
  <si>
    <t>Après la naissance de l'enfant que vous attendez, combien de temps voudriez-vous attendre avant la naissance d'un autre enfant ?</t>
  </si>
  <si>
    <t>810a)</t>
  </si>
  <si>
    <t>You have said that you do not want (a/another) child soon. Can you tell me why you are not using a method to prevent pregnancy?
Any other reason?</t>
  </si>
  <si>
    <t>Vous avez dit que dans l'immédiat, vous ne souhaitiez pas (un/un autre) enfant. Pouvez-vous me dire pourquoi vous n'utilisez pas une méthode pour éviter une grossesse ?
Y-a-t-il une autre raison ?</t>
  </si>
  <si>
    <t>810b)</t>
  </si>
  <si>
    <t>You have said that you do not want any (more) children. Can you tell me why you are not using a method to prevent pregnancy?
Any other reason?</t>
  </si>
  <si>
    <t>Vous avez dit que vous ne souhaitiez pas (plus) d' enfant. Pouvez-vous me dire pourquoi vous n'utilisez pas une méthode pour éviter une grossesse ?
Y-a-t-il une autre raison ?</t>
  </si>
  <si>
    <t>Do you think you will use a contraceptive method to delay or avoid pregnancy at any time in the future?</t>
  </si>
  <si>
    <t>Pensez-vous que vous utiliserez, à un certain moment dans le futur, une méthode contraceptive pour retarder ou éviter une grossesse ?</t>
  </si>
  <si>
    <t>813a)</t>
  </si>
  <si>
    <t>If you could go back to the time you did not have any children and could choose exactly the number of children to have in your whole life, how many would that be?</t>
  </si>
  <si>
    <t>Si vous pouviez revenir à l'époque où vous n'aviez pas d'enfant et que vous pouviez choisir exactement le nombre d'enfants à avoir dans votre vie, combien auriez-vous voulu en avoir ?</t>
  </si>
  <si>
    <t>813b)</t>
  </si>
  <si>
    <t>If you could choose exactly the number of children to have in your whole life, how many would that be?</t>
  </si>
  <si>
    <t>Si vous pouviez choisir exactement le nombre d'enfants à avoir dans votre vie, combien en voudriez-vous ?</t>
  </si>
  <si>
    <t>How many of these children would you like to be boys, how many would you like to be girls and for how many would it not matter if it’s a boy or a girl?</t>
  </si>
  <si>
    <t>Parmi ces enfants, combien souhaiteriez-vous de garçons, combien souhaiteriez-vous de filles et pour combien d'entre eux, le sexe n'aurait-il pas d'importance ?</t>
  </si>
  <si>
    <t>In the last 12 months have you:</t>
  </si>
  <si>
    <t>Au cours des 12 derniers mois, avez-vous :</t>
  </si>
  <si>
    <t>815a)</t>
  </si>
  <si>
    <t>Heard about family planning on the radio?</t>
  </si>
  <si>
    <t>Entendu parler de la planification familiale à la radio ?</t>
  </si>
  <si>
    <t>815b)</t>
  </si>
  <si>
    <t>Seen anything about family planning on the television?</t>
  </si>
  <si>
    <t>Vu quelque chose sur la planification familiale à la télévision ?</t>
  </si>
  <si>
    <t>815c)</t>
  </si>
  <si>
    <t>Read about family planning in a newspaper or magazine?</t>
  </si>
  <si>
    <t>Lu quelque chose sur la planification familiale dans un journal ou magazine ?</t>
  </si>
  <si>
    <t>815d)</t>
  </si>
  <si>
    <t>Received a voice or text message about family planning on a mobile phone?</t>
  </si>
  <si>
    <t>Reçu un message vocal ou un texte sur la planification familiale sur votre portable ?</t>
  </si>
  <si>
    <t>815e)</t>
  </si>
  <si>
    <t>Seen anything about family planning on social media such as Facebook, Twitter, or Instagram?</t>
  </si>
  <si>
    <t xml:space="preserve">Avez-vous vu quelque chose sur la planification familiale sur les média sociaux comme Facebook, Twitter ou Instagram ? </t>
  </si>
  <si>
    <t>815f)</t>
  </si>
  <si>
    <t>Seen anything about family planning on a poster, leaflet or brochure?</t>
  </si>
  <si>
    <t>Avez-vous vu quelque chose sur la planification familiale sur un poster, une affiche, une brochure ?</t>
  </si>
  <si>
    <t>815g)</t>
  </si>
  <si>
    <t>Seen anything about family planning on an outdoor sign or billboard?</t>
  </si>
  <si>
    <t>Avez-vous vu quelque chose sur la planification familiale sur une affiche extérieure ou un panneau d'affichage ?</t>
  </si>
  <si>
    <t>815h)</t>
  </si>
  <si>
    <t>Heard anything about family planning at community meetings or events?</t>
  </si>
  <si>
    <t>Avez-vous entendu quelque chose sur la planification familiale lors d'une réunion ou à l'occasion d'évènements dans la communauté ?</t>
  </si>
  <si>
    <t>OPTIONAL COUNTRY-SPECIFIC QUESTIONS ON MEDIA MESSAGES ABOUT FAMILY PLANNING.</t>
  </si>
  <si>
    <t>QUESTIONS OPTIONNELLES SPÉCIFIQUES AU PAYS SUR LES MESSAGES SUR LA PLANIFICATION FAMILIALE.</t>
  </si>
  <si>
    <t>Who usually makes the decision on whether or not you should use contraception, you, your (husband/partner), you and your (husband/partner) jointly, or someone else?</t>
  </si>
  <si>
    <t xml:space="preserve">Qui décide habituellement si vous devez utiliser ou non la contraception, vous, votre (mari/partenaire), vous et votre (mari/partenaire) ensemble, ou quelqu'un d'autre ? </t>
  </si>
  <si>
    <t>When making this decision with your (husband/partner), would you say that your opinion is more important, equally important, or less important than your (husband’s/partner’s) opinion?</t>
  </si>
  <si>
    <t>Quand vous prenez cette décision avec votre (mari/partenaire), est-ce que vous diriez que votre opinion compte davantage, autant ou moins que celle de votre (mari/partenaire) ?</t>
  </si>
  <si>
    <t>Does your (husband/partner) want the same number of children that you want, or does he want more or fewer than you want?</t>
  </si>
  <si>
    <t>Est-ce que votre (mari/partenaire) veut le même nombre d'enfants que vous ou en veut-il plus ou moins que vous ?</t>
  </si>
  <si>
    <t>How old was your (husband/partner) on his last birthday?</t>
  </si>
  <si>
    <t>Quel âge avait votre (mari/partenaire) à son dernier anniversaire ?</t>
  </si>
  <si>
    <t>Did your (husband/partner) ever attend school?</t>
  </si>
  <si>
    <t>Est-ce que votre (mari/partenaire) a fréquenté l'école ?</t>
  </si>
  <si>
    <t>What was the highest level of school he attended: primary, secondary, or higher?</t>
  </si>
  <si>
    <t>Quel est le plus haut niveau d'étude qu'il a atteint: primaire, secondaire ou supérieur ?</t>
  </si>
  <si>
    <t>What was the highest [GRADE/FORM/YEAR] he completed at that level?</t>
  </si>
  <si>
    <t>Quelle est la [CLASSE/ANNÉE] la plus élevée qu'il a achevée à ce niveau ?</t>
  </si>
  <si>
    <t>Has your (husband/partner) done any work in the last 7 days?</t>
  </si>
  <si>
    <t>Est-ce que votre (mari/partenaire) a effectué un travail au cours des sept derniers jours ?</t>
  </si>
  <si>
    <t>Has your (husband/partner) done any work in the last 12 months?</t>
  </si>
  <si>
    <t>Est-ce que votre (mari/partenaire) a effectué un travail au cours des 12 derniers mois ?</t>
  </si>
  <si>
    <t>What is your (husband's/partner's) occupation? That is, what kind of work does he mainly do?</t>
  </si>
  <si>
    <t>Quelle est l'occupation de votre(mari/ partenaire) ? C'est-à-dire quel genre de travail fait-il principalement ?</t>
  </si>
  <si>
    <t>Aside from your own housework, have you done any work in the last 7 days?</t>
  </si>
  <si>
    <t xml:space="preserve">En dehors de votre travail domestique, avez-vous travaillé au cours des 7 derniers jours ? </t>
  </si>
  <si>
    <t>As you know, some women take up jobs for which they are paid in cash or kind. Others sell things, have a small business or work on the family farm or in the family business. In the last 7 days, have you done any of these things or any other work?</t>
  </si>
  <si>
    <t xml:space="preserve">Comme vous le savez, certaines femmes font un travail pour lequel elles sont payées en argent ou en nature. D'autres vendent des choses, ou elles ont une petite affaire ou elles travaillent dans la ferme ou dans l'affaire de la famille. Au cours des 7 derniers jours, avez-vous fait quelque chose de ce genre ou un autre travail ? </t>
  </si>
  <si>
    <t>Although you did not work in the last 7 days, do you have any job or business from which you were absent for leave, illness, vacation, maternity leave, or any other such reason?</t>
  </si>
  <si>
    <t>Have you done any work in the last 12 months?</t>
  </si>
  <si>
    <t>Avez-vous fait un travail quelconque au cours des 12 derniers mois ?</t>
  </si>
  <si>
    <t>What is your occupation? That is, what kind of work do you mainly do?</t>
  </si>
  <si>
    <t>Quelle est votre occupation? C'est-à-dire quel genre de travail faites-vous principalement ?</t>
  </si>
  <si>
    <t>Do you do this work for a member of your family, for someone else, or are you self-employed?</t>
  </si>
  <si>
    <t>Faites-vous ce travail pour un membre de votre famille, pour quelqu'un d'autre ou êtes-vous à votre compte ?</t>
  </si>
  <si>
    <t>Do you usually work throughout the year, or do you work seasonally, or only once in a while?</t>
  </si>
  <si>
    <t>Travaillez-vous habituellement toute l'année, ou de manière saisonnière ou travaillez-vous seulement de temps en temps ?</t>
  </si>
  <si>
    <t>Are you paid in cash or kind for this work or are you not paid at all?</t>
  </si>
  <si>
    <t>Êtes-vous payée en argent ou en nature pour ce travail ou n'êtes-vous pas payée du tout ?</t>
  </si>
  <si>
    <t>Who usually decides how the money you earn will be used: you, your (husband/partner), or you and your (husband/partner) jointly?</t>
  </si>
  <si>
    <t>Habituellement, qui décide comment l'argent que vous gagnez va être utilisé : c'est vous, votre (mari/partenaire), ou conjointement vous et votre (mari/partenaire) ?</t>
  </si>
  <si>
    <t>Would you say that the money that you earn is more than what your (husband/partner) earns, less than what he earns, or about the same?</t>
  </si>
  <si>
    <t>Est-ce que vous pensez-vous que vous gagnez plus que votre (mari/partenaire), moins ou à peu prés la même chose ?</t>
  </si>
  <si>
    <t>Who usually decides how your (husband's/partner's) earnings will be used: you, your (husband/partner), or you and your (husband/partner) jointly?</t>
  </si>
  <si>
    <t>Habituellement, qui décide comment l'argent que votre (mari/partenaire) gagne va être utilisé: vous, votre (mari/partenaire), ou conjointement vous et votre (mari/partenaire) ?</t>
  </si>
  <si>
    <t>Who usually makes decisions about health care for yourself: you, your (husband/partner), you and your (husband/partner) jointly, or someone else?</t>
  </si>
  <si>
    <t>Habituellement, qui prend les décisions en ce qui concerne vos propres soins de santé: vous, votre (mari/partenaire), conjointement vous et votre (mari/partenaire) ou quelqu'un d'autre ?</t>
  </si>
  <si>
    <t>Who usually makes decisions about making major household purchases?</t>
  </si>
  <si>
    <t>Qui prend habituellement les décisions concernant les achats importants pour le ménage ?</t>
  </si>
  <si>
    <t>Who usually makes decisions about visits to your family or relatives?</t>
  </si>
  <si>
    <t>Qui prend habituellement les décisions concernant les visites à votre famille ou parents ?</t>
  </si>
  <si>
    <t>Do you own this or any other house either alone or jointly with someone else?</t>
  </si>
  <si>
    <t>Est-ce que vous possédez cette maison ou une autre maison seule ou conjointement avec quelqu'un d'autre ?</t>
  </si>
  <si>
    <t>Do you have a title deed or other government recognized document for any house you own?</t>
  </si>
  <si>
    <t xml:space="preserve">Avez-vous un titre de propriété ou un autre document reconnu par le gouvernement pour une maison que vous possédez ? </t>
  </si>
  <si>
    <t>Is your name on this document?</t>
  </si>
  <si>
    <t>Est-ce que votre nom figure sur ce document ?</t>
  </si>
  <si>
    <t>Do you own any agricultural or non-agricultural land either alone or jointly with someone else?</t>
  </si>
  <si>
    <t>Est-ce que vous possédez de la terre agricole ou non agricole, seule ou conjointement avec quelqu'un d'autre ?</t>
  </si>
  <si>
    <t>Do you have a title deed or other government recognized document for any land you own?</t>
  </si>
  <si>
    <t xml:space="preserve">Avez-vous un titre de propriété ou un autre document reconnu par le gouvernement pour des terres que vous possédez ? </t>
  </si>
  <si>
    <t>In your opinion, is a husband justified in hitting or beating his wife in the following situations:</t>
  </si>
  <si>
    <t>Selon vous, est-il justifié qu'un mari frappe ou batte sa femme dans les situations suivantes :</t>
  </si>
  <si>
    <t>932a)</t>
  </si>
  <si>
    <t>If she goes out without telling him?</t>
  </si>
  <si>
    <t>Si elle sort sans le lui dire ?</t>
  </si>
  <si>
    <t>932b)</t>
  </si>
  <si>
    <t>If she neglects the children?</t>
  </si>
  <si>
    <t>Si elle néglige les enfants ?</t>
  </si>
  <si>
    <t>932c)</t>
  </si>
  <si>
    <t>If she argues with him?</t>
  </si>
  <si>
    <t>Si elle argumente avec lui ?</t>
  </si>
  <si>
    <t>932d)</t>
  </si>
  <si>
    <t>If she refuses to have sex with him?</t>
  </si>
  <si>
    <t>Si elle refuse d'avoir des rapports sexuels avec lui ?</t>
  </si>
  <si>
    <t>932e)</t>
  </si>
  <si>
    <t>If she burns the food?</t>
  </si>
  <si>
    <t>Si elle brûle la nourriture ?</t>
  </si>
  <si>
    <t xml:space="preserve">Now I would like to talk about HIV and AIDS. </t>
  </si>
  <si>
    <t>Je voudrais maintenant parler avec vous du VIH et du sida.</t>
  </si>
  <si>
    <t>Have you ever heard of HIV or AIDS?</t>
  </si>
  <si>
    <t>Avez-vous déjà entendu parler du VIH ou du sida ?</t>
  </si>
  <si>
    <t>HIV is the virus that can lead to AIDS. Can people reduce their chance of getting HIV by having just one uninfected sex partner who has no other sex partners?</t>
  </si>
  <si>
    <t>Le VIH est le virus qui cause le sida. Est-ce qu'on peut réduire le risque de contracter le VIH en ayant juste un seul partenaire sexuel qui n'est pas infecté et qui n'a aucun autre partenaire sexuel ?</t>
  </si>
  <si>
    <t>Can people get HIV from mosquito bites?</t>
  </si>
  <si>
    <t>Est-ce qu'on peut contracter le VIH par les piqûres de moustiques ?</t>
  </si>
  <si>
    <t>Can people reduce their chance of getting HIV by using a condom every time they have sex?</t>
  </si>
  <si>
    <t>Est-ce qu'on peut réduire le risque de contracter le VIH en utilisant des condoms au cours de chaque rapport sexuel ?</t>
  </si>
  <si>
    <t>Can people get HIV by sharing food with a person who has HIV?</t>
  </si>
  <si>
    <t>Est-ce qu'on peut contracter le VIH en partageant la nourriture avec une personne qui a le VIH ?</t>
  </si>
  <si>
    <t>Is it possible for a healthy-looking person to have HIV?</t>
  </si>
  <si>
    <t>Est-il possible qu'une personne paraissant en bonne santé ait, en fait, le VIH ?</t>
  </si>
  <si>
    <r>
      <t xml:space="preserve">Have you heard of ARVs, that is, antiretroviral medicines that </t>
    </r>
    <r>
      <rPr>
        <u/>
        <sz val="8"/>
        <rFont val="Arial"/>
        <family val="2"/>
      </rPr>
      <t>treat</t>
    </r>
    <r>
      <rPr>
        <sz val="8"/>
        <rFont val="Arial"/>
        <family val="2"/>
      </rPr>
      <t xml:space="preserve"> HIV? </t>
    </r>
  </si>
  <si>
    <t>Avez-vous entendu parler des TAR, c' est-à-dire des médicaments antirétroviraux qui traitent le VIH ?</t>
  </si>
  <si>
    <t>Are there any special medicines that a doctor or a nurse can give to a woman infected with HIV to reduce the risk of transmission to the baby?</t>
  </si>
  <si>
    <t>Est-ce qu'il y a des médicaments spéciaux qu'un médecin ou une infirmière peut donner à une femme ayant contracté le VIH pour réduire le risque de transmission au bébé ?</t>
  </si>
  <si>
    <r>
      <t xml:space="preserve">Have you heard of PrEP, a medicine taken daily that can </t>
    </r>
    <r>
      <rPr>
        <u/>
        <sz val="8"/>
        <rFont val="Arial"/>
        <family val="2"/>
      </rPr>
      <t>prevent</t>
    </r>
    <r>
      <rPr>
        <sz val="8"/>
        <rFont val="Arial"/>
        <family val="2"/>
      </rPr>
      <t xml:space="preserve"> a person from getting HIV?</t>
    </r>
  </si>
  <si>
    <t>Avez-vous entendu parler de la PrEP, c'est-à-dire un médicament que l'on prend tous les jours pour éviter qu'une personne ne contracte le VIH ?</t>
  </si>
  <si>
    <t>Do you approve of people who take a pill every day to prevent getting HIV?</t>
  </si>
  <si>
    <t xml:space="preserve">Est-ce que vous approuvez les gens qui prennent un comprimé tous les jours pour éviter de contracter le VIH ? </t>
  </si>
  <si>
    <t>Were you tested for HIV as part of your antenatal care  while you were pregnant with (NAME)?</t>
  </si>
  <si>
    <t>Avez-vous fait un test du VIH dans le cadre des soins prénatals pendant que vous étiez enceinte de (NOM) ?</t>
  </si>
  <si>
    <t>Where was the test done?</t>
  </si>
  <si>
    <t>Où le test a-t-il été fait ?</t>
  </si>
  <si>
    <t>Did you get the results of the test?</t>
  </si>
  <si>
    <t>Avez-vous eu les résultats du test ?</t>
  </si>
  <si>
    <t>Between the time you went for delivery but before the baby was born, were you tested for HIV?</t>
  </si>
  <si>
    <t xml:space="preserve">Entre le moment où vous êtes arrivée pour accoucher mais avant la naissance du bébé, avez-vous fait un test du VIH ? </t>
  </si>
  <si>
    <t>Have you been tested for HIV since that time you were tested during your pregnancy?</t>
  </si>
  <si>
    <t>Avez-vous été testée pour le VIH depuis que vous avez fait ce test durant votre grossesse ?</t>
  </si>
  <si>
    <t>In what month and year was your most recent HIV test?</t>
  </si>
  <si>
    <t>De quel mois et de quelle année date votre test du VIH le plus récent ?</t>
  </si>
  <si>
    <t>Have you ever been tested for HIV?</t>
  </si>
  <si>
    <t>Avez-vous déjà fait un test du VIH ?</t>
  </si>
  <si>
    <t>What was the result of the test?</t>
  </si>
  <si>
    <t xml:space="preserve">Quel était le résultat du test ? </t>
  </si>
  <si>
    <t>In what month and year did you receive your first HIV-positive test result?</t>
  </si>
  <si>
    <t>En quel mois et en quelle année avez-vous reçu votre premier résultat positif au test du VIH ?</t>
  </si>
  <si>
    <t>Are you currently taking ARVs, that is antiretroviral medicines?  
By currently, I mean that you may have missed some doses but you are still taking ARVs.</t>
  </si>
  <si>
    <t>Est-ce que vous prenez actuellement des TAR qui sont des médicaments antirétroviraux ? 
Par actuellement, je veux dire que vous avez peut-être oublié certaines doses mais vous êtes toujours en train de prendre des TAR.</t>
  </si>
  <si>
    <t>How many times have you been tested for HIV in your lifetime?</t>
  </si>
  <si>
    <t>Combien de fois, dans votre vie, avez-vous fait un test du VIH ?</t>
  </si>
  <si>
    <t>Have you heard of test kits people can use to test themselves for HIV?</t>
  </si>
  <si>
    <t>Avez-vous entendu parler de tests que les gens peuvent utiliser pour se tester eux-mêmes pour le VIH ?</t>
  </si>
  <si>
    <t>Have you ever tested yourself for HIV using a self-test kit?</t>
  </si>
  <si>
    <t>Vous êtes-vous testée vous-même en utilisant un kit de test ?</t>
  </si>
  <si>
    <t>Would you buy fresh vegetables from a shopkeeper or vendor if you knew that this person had HIV?</t>
  </si>
  <si>
    <t>Est-ce que vous achèteriez des légumes frais à un marchand ou à un vendeur si vous saviez que cette personne a le VIH ?</t>
  </si>
  <si>
    <t>Do you think children living with HIV should be allowed to attend school with children who do not have HIV?</t>
  </si>
  <si>
    <t>Pensez-vous que des enfants vivant avec le VIH devraient être autorisés à aller à l'école avec des enfants qui n'ont pas le VIH ?</t>
  </si>
  <si>
    <t>Now I would like to ask you a few questions about your experiences living with HIV.
Have you disclosed your HIV status to anyone other than me?</t>
  </si>
  <si>
    <t>Maintenant, je voudrais vous poser des questions sur votre vie en tant que personne vivant avec le VIH.
Avez-vous révélé à quelqu'un d'autre que moi que vous avez le VIH ?</t>
  </si>
  <si>
    <t>Do you agree or disagree with the following statement: I have felt ashamed because of my HIV status.</t>
  </si>
  <si>
    <t xml:space="preserve">Êtes-vous d'accord ou non avec la déclaration suivante : J'ai eu honte parce que j'ai le VIH. </t>
  </si>
  <si>
    <t>Please tell me if the following things have happened to you, or if you think they have happened to you, because of your HIV status in the last 12 months:</t>
  </si>
  <si>
    <t xml:space="preserve">Dites-moi, s'il vous plait, si au cours des 12 derniers mois, il vous est arrivé les choses suivantes ou si vous pensez qu'elles vous sont arrivées parce que vous avez le VIH : </t>
  </si>
  <si>
    <t>1039a)</t>
  </si>
  <si>
    <t>People have talked badly about me because of my HIV status.</t>
  </si>
  <si>
    <t>Les gens ont mal parlé de moi parce que j'ai le VIH.</t>
  </si>
  <si>
    <t>1039b)</t>
  </si>
  <si>
    <t>Someone else disclosed my HIV status without my permission.</t>
  </si>
  <si>
    <t>Quelqu'un a révélé que j'avais le VIH sans ma permission.</t>
  </si>
  <si>
    <t>1039c)</t>
  </si>
  <si>
    <t>I have been verbally insulted, harassed, or threatened because of my HIV status.</t>
  </si>
  <si>
    <t xml:space="preserve">J'ai été insultée, harcelée ou menacée parce que j'ai le VIH. </t>
  </si>
  <si>
    <t>1039d)</t>
  </si>
  <si>
    <t>Healthcare workers talked badly about me because of my HIV status.</t>
  </si>
  <si>
    <t>Le personnel de santé a mal parlé de moi parce que j'ai le VIH.</t>
  </si>
  <si>
    <t>1039e)</t>
  </si>
  <si>
    <t>Healthcare workers yelled at me, scolded me, called me names, or verbally abused me in another way because of my HIV status.</t>
  </si>
  <si>
    <t>Le personnel de santé a crié sur moi, m'a grondée, m'a traitée de tous les noms ou m'a agressée verbalement d'une autre manière parce que j'ai le VIH.</t>
  </si>
  <si>
    <t>1040a)</t>
  </si>
  <si>
    <t>Apart from HIV, have you heard about other infections that can be transmitted through sexual contact?</t>
  </si>
  <si>
    <t>À part le VIH, avez-vous entendu parler d'autres infections qui peuvent se transmettre par contact sexuel ?</t>
  </si>
  <si>
    <t>1040b)</t>
  </si>
  <si>
    <t>Have you heard about infections that can be transmitted through sexual contact?</t>
  </si>
  <si>
    <t>Avez-vous entendu parler d'infections qui peuvent se transmettre par contact sexuel ?</t>
  </si>
  <si>
    <t>Now I would like to ask you some questions about your health in the last 12 months. During the last 12 months, have you had a disease which you got through sexual contact?</t>
  </si>
  <si>
    <t>J'aimerais maintenant vous poser quelques questions sur votre santé au cours des 12 derniers mois. Durant les 12 derniers mois, avez-vous eu une maladie que vous avez contractée par contact sexuel ?</t>
  </si>
  <si>
    <t>Sometimes women experience a bad-smelling abnormal genital discharge. During the last 12 months, have you had a bad-smelling abnormal genital discharge?</t>
  </si>
  <si>
    <t>Il arrive parfois que les femmes aient des pertes vaginales, anormales et malodorantes. Au cours des 12 derniers mois, avez-vous eu des pertes vaginales anormales et malodorantes ?</t>
  </si>
  <si>
    <t>Sometimes women have a genital sore or ulcer. During the last 12 months, have you had a genital sore or ulcer?</t>
  </si>
  <si>
    <t>Il arrive parfois que les femmes aient une plaie ou un ulcère génital. Au cours des 12 derniers mois, avez-vous eu une plaie ou un ulcère génital ?</t>
  </si>
  <si>
    <t>If a wife knows her husband has a disease that she can get during sexual intercourse, is she justified in asking that they use a condom when they have sex?</t>
  </si>
  <si>
    <t>Si une femme sait que son mari est atteint d'une maladie qu'elle peut contracter au cours de rapports sexuels, pensez-vous qu'il est justifié qu'elle demande qu'un condom soit utilisé quand ils ont des rapports sexuels ?</t>
  </si>
  <si>
    <t>Is a wife justified in refusing to have sex with her husband when she knows he has sex with other women?</t>
  </si>
  <si>
    <t>Est-ce que vous pensez qu'il est justifié qu'une femme refuse d'avoir des rapports sexuels avec son mari quand elle sait qu'il a des relations sexuelles avec d'autres femmes ?</t>
  </si>
  <si>
    <t>Can you say no to your (husband/partner) if you do not want to have sexual intercourse?</t>
  </si>
  <si>
    <t>Pouvez-vous refuser d'avoir des rapports sexuels avec votre (mari/partenaire) quand vous ne souhaitez pas en avoir ?</t>
  </si>
  <si>
    <t>Could you ask your (husband/partner) to use a condom if you wanted him to?</t>
  </si>
  <si>
    <t>Pourriez-vous demander à votre (mari/partenaire) d'utiliser un condom si vous vouliez qu'il en utilise un ?</t>
  </si>
  <si>
    <t>How long does it take in minutes to go from your home to the nearest healthcare facility, which could be a hospital, a health clinic, a medical doctor, or a health post?</t>
  </si>
  <si>
    <t>Combien de minutes faut-il pour aller de votre maison à l'établissement de santé le plus proche, qui peut être un hôpital, une clinique, un cabinet médical ou un poste de santé ?</t>
  </si>
  <si>
    <t>How do you travel to this healthcare facility from your home?</t>
  </si>
  <si>
    <t>Comment est-ce que vous allez dans cet établissement de santé depuis votre maison ?</t>
  </si>
  <si>
    <t>Has a doctor or other healthcare provider examined your breasts to check for breast cancer?</t>
  </si>
  <si>
    <t xml:space="preserve">Est-ce qu'un médecin ou un autre prestataire de santé a examiné vos seins pour le cancer du sein ? </t>
  </si>
  <si>
    <t>Now I’m going to ask you about tests a healthcare worker can do to check for cervical cancer, which is cancer in the cervix. The cervix connects the womb to the vagina. To be checked for cervical cancer, a woman is asked to lie on her back with her legs apart. Then the healthcare worker will use a brush or swab to collect a sample from inside her. The sample is sent to a laboratory for testing. This test is called a Pap smear or HPV test. Another method is called a VIA or Visual Inspection with Acetic Acid. In this test, the healthcare worker puts vinegar on the cervix to see if there is a reaction.</t>
  </si>
  <si>
    <t>Je vais maintenant vous poser des questions sur des tests qu'un prestataire de santé peut faire pour le cancer du col utérin qui est le cancer dans le col de l'utérus. Le cervix ou col de l'utérus relie l'utérus au vagin. Pour faire un dépistage du cancer du col de l'utérus, on demande à la femme de s'allonger sur le dos avec les jambes relevées. Le prestataire de santé utilise ensuite une petite brosse ou une petite tige pour prélever un échantillon de cellules à l'intérieur du col de l'utérus. Le prélèvement est envoyé dans un laboratoire pour être testé. Le test est appelé frottis vaginal ou test du VPH. Il existe une autre méthode appelée IVA ou Inspection Visuelle à l'Acide Acétique. Au cours de ce test, le prestataire de santé applique du vinaigre sur le col de l'utérus pour voir s'il se produit une réaction.</t>
  </si>
  <si>
    <t>Has a doctor or other healthcare worker ever tested you for cervical cancer?</t>
  </si>
  <si>
    <t>Est-ce que vous avez déjà été testée par un médecin ou un autre prestataire de santé pour le cancer du col de l'utérus ?</t>
  </si>
  <si>
    <t>Now I would like to ask you some questions on smoking and tobacco use. Do you currently smoke cigarettes every day, some days, or not at all?</t>
  </si>
  <si>
    <t>On average, how many cigarettes do you currently smoke each day?</t>
  </si>
  <si>
    <t>En moyenne, combien de cigarettes fumez-vous actuellement par jour ?</t>
  </si>
  <si>
    <t>Do you currently smoke or use any other type of tobacco every day, some days, or not at all?</t>
  </si>
  <si>
    <t>Actuellement, est-ce que vous fumez ou utilisez un autre type de tabac chaque jour, certains jours ou pas du tout ?</t>
  </si>
  <si>
    <t>What other type of tobacco do you currently smoke or use?</t>
  </si>
  <si>
    <t>Actuellement, quel autre type de tabac fumez-vous ou utilisez-vous ?</t>
  </si>
  <si>
    <t>Now I would like to ask you some questions about drinking alcohol. Have you ever consumed any alcohol, such as beer, wine, spirits, or [ADD OTHER LOCAL EXAMPLES]?</t>
  </si>
  <si>
    <t>Je voudrais maintenant vous poser des questions sur la consommation d'alcool. Est-ce que vous avez déjà bu de l'alcool, comme de la bière, du vin, des liqueurs ou [AJOUTER D'AUTRES EXEMPLES LOCAUX] ?</t>
  </si>
  <si>
    <t>Many different factors can prevent women from getting medical advice or treatment for themselves. When you are sick and want to get medical advice or treatment, is each of the following a big problem or not a big problem:</t>
  </si>
  <si>
    <t>Différentes raisons peuvent empêcher les femmes d'obtenir un avis médical ou de se faire soigner. Quand vous êtes malade et que vous voulez un avis médical ou un traitement, est-ce que chacune des raisons suivantes constitue, pour vous, un problème important ou bien ce n'est pas un problème important :</t>
  </si>
  <si>
    <t>1113a)</t>
  </si>
  <si>
    <t>Getting permission to go to the doctor?</t>
  </si>
  <si>
    <t>Obtenir la permission d'aller voir un médecin ?</t>
  </si>
  <si>
    <t>1113b)</t>
  </si>
  <si>
    <t>Getting money needed for advice or treatment?</t>
  </si>
  <si>
    <t>Obtenir l'argent nécessaire pour le conseil ou le traitement ?</t>
  </si>
  <si>
    <t>1113c)</t>
  </si>
  <si>
    <t>The distance to the health facility?</t>
  </si>
  <si>
    <t>La distance pour atteindre l'établissement de santé ?</t>
  </si>
  <si>
    <t>1113d)</t>
  </si>
  <si>
    <t>Not wanting to go alone?</t>
  </si>
  <si>
    <t>Ne pas vouloir y aller seule ?</t>
  </si>
  <si>
    <t>Are you covered by any health insurance?</t>
  </si>
  <si>
    <t>Êtes-vous couverte par une assurance médicale ?</t>
  </si>
  <si>
    <t>What type of health insurance are you covered by?</t>
  </si>
  <si>
    <t>Par quel type d'assurance médicale êtes-vous couverte ?</t>
  </si>
  <si>
    <t>ANNÉE DE L'ENQUÊTE:</t>
  </si>
  <si>
    <t>CINQ ANS AVANT L'ENQUÊTE:</t>
  </si>
  <si>
    <t xml:space="preserve">ENFANTS DE PLUS DE CINQ ANS: </t>
  </si>
  <si>
    <t>ENFANT MOINS DE 4:</t>
  </si>
  <si>
    <t>ENFANT MOINS DE 3:</t>
  </si>
  <si>
    <t>ENFANT MOINS DE 16:</t>
  </si>
  <si>
    <t>Est-ce que vous, ou votre partenaire, êtes stérilisé ?
SI OUI : Qui est stérilisé, vous ou votre partenaire ?</t>
  </si>
  <si>
    <t xml:space="preserve">Dans le cadre de vos soins prénatals durant cette grossesse, est-ce qu'un prestataire de santé a effectué l'un des actes suivants : </t>
  </si>
  <si>
    <t>Haricots, pois, lentilles, ou [INSÉRER PRÉPARATIONS COURANTES À BASE DE HARICOTS, POIS, LENTILLES] ?</t>
  </si>
  <si>
    <t>Huile de palme rouge?</t>
  </si>
  <si>
    <t>Lait, fromage, yaourt, or [INSÉRER D'AUTRES PRODUITS LAITIERS COURAMMENT CONSOMMÉS]?</t>
  </si>
  <si>
    <t>D'autres aliments ?</t>
  </si>
  <si>
    <t>SI OUI: Quels étaient ces aliments ?</t>
  </si>
  <si>
    <t>ENREGISTRER TOUTES LES GROSSESSES À 215-228. ENREGISTRER LES JUMEAUX ET LES TRIPLÉS SUR DES LIGNES SÉPARÉES. S'IL Y A PLUS DE 3 GROSSESSES, UTILISER UN QUESTIONNAIRE SUPPLÉMENTAIRE.</t>
  </si>
  <si>
    <t>Think back to your (first/next) pregnancy. Was that a single pregnancy, twins, or triplets?</t>
  </si>
  <si>
    <t>SI GROSSESSE MULTIPLE: COPIEZ LA VALEUR DE 215 DANS LA LIGNE SUIVANTE</t>
  </si>
  <si>
    <t>TRIP</t>
  </si>
  <si>
    <t>JUME</t>
  </si>
  <si>
    <t>216sing</t>
  </si>
  <si>
    <t>IF 215=1, ASK: Was the baby born alive, born dead, or did you have a miscarriage or abortion?</t>
  </si>
  <si>
    <t>216mult</t>
  </si>
  <si>
    <r>
      <t>IF 215 &gt; 1, ASK: Was the (</t>
    </r>
    <r>
      <rPr>
        <sz val="8"/>
        <color theme="1"/>
        <rFont val="Arial"/>
        <family val="2"/>
      </rPr>
      <t>first/next) baby in this pregnancy born alive or born dead?</t>
    </r>
  </si>
  <si>
    <t>FOR ROW 01, ASK: 
Were there any other pregnancies before this pregnancy?
AFTER ROW 01: 
IF 215=1 OR THIS IS THE FIRST BIRTH OF A MULTIPLE PREGNANCY, ASK: Were there any other pregnancies between the previous pregnancy and this pregnancy? 
IF 215 &gt; 1 AND THIS IS NOT THE FIRST BIRTH OF THE PREGNANCY, SKIP TO 216 IN NEXT ROW.</t>
  </si>
  <si>
    <t>POUR LIGNE 01, DEMANDEZ: 
Y a-t-il eu d'autres grossesses entre la grossesse précédente et cette grossesse ? 
APRÈS LIGNE 01: 
SI 215=1 OU C'EST LA PREMIÈRE NAISSANCE D'UNE GROSSESSE MULTIPLE, DEMANDEZ : Y a-t-il eu d'autres grossesses entre la grossesse précédente et cette grossesse ? 
SI 215 &gt; 1 ET CE N'EST PAS LA PREMIÈRE NAISSANCE DE LA GROSSESSE, PASSEZ À 216 DANS LA LIGNE SUIVANTE.</t>
  </si>
  <si>
    <t>222A</t>
  </si>
  <si>
    <t>AJOUTEZ AU TABLEAU</t>
  </si>
  <si>
    <t>QUAN-TITÉ</t>
  </si>
  <si>
    <t>D'autres viandes tels que le bœuf, le porc, l'agneau, la chèvre, le poulet, le canard, ou [INSÉRER  D'AUTRES GIBIERS SAUVAGES  COURAMMENT CONSOMMÉS] ?</t>
  </si>
  <si>
    <t>Noix, graines, ou [INSÉRER NOIX OU GRAINES COURAMMENT CONSOMMÉES] ?</t>
  </si>
  <si>
    <t>Des insectes [INSÉRER D'AUTRES PETITS ALIMENTS PROTÉINÉS COURAMMENT CONSOMMÉS TELS QUE DES LARVES (VERS, CHENILLES), DES OEUFS D'INSECTE, DES ESCARGOTS DE TERRE ET DE MER, DES OEUFS DE POISSON , OU DES ARAIGNÉES]?</t>
  </si>
  <si>
    <t>Chips, chips soufflés, frites, beignets, nouilles à cuisson rapide, ou [INSÉRER D'AUTRES ALIMENTS FRITS ET SALÉS LES PLUS COURAMMENT CONSOMMÉS] ?</t>
  </si>
  <si>
    <t>De la saucisse, des hot dogs, saucisses de Francfort, du jambon, bacon, salami, viande en boîte, ou [INSÉRER D'AUTRES VIANDES TRANSFORMÉES COURAMMENT CONSOMMÉES] ?</t>
  </si>
  <si>
    <t>D'autres viandes tels que le bœuf, le porc, l'agneau, la chèvre, le poulet, le canard, ou [INSÉRER D'AUTRES GIBIERS SAUVAGES  COURAMMENT CONSOMMÉS] ?</t>
  </si>
  <si>
    <t>Thé sucré, café sucré ou tisane sucrée [INSÉRER D'AUTRES BOISSONS SUCRÉES COURAMMENT CONSOMMÉES TELLES QUE DES BOISSONS AROMATISÉES AU CHOCOLAT ET DES YAOURTS À BOIRE SUCRÉS OU AROMATISÉS] ?</t>
  </si>
  <si>
    <t>SI OUI : Quelle était cette boisson ?</t>
  </si>
  <si>
    <t>(11) Cette catégorie de boissons ou d'aliments est facultative. Supprimez-la du questionnaire lorsque la catégorie n'est pas pertinente pour le pays. Quand vous supprimez des catégories facultatives, ne renumérotez pas les catégories d'aliments restantes.</t>
  </si>
  <si>
    <t xml:space="preserve">SI 215 &gt; 1, DEMANDEZ: Est-ce que le (premier/prochain) bébé de cette grossesse est né vivant ou mort ? </t>
  </si>
  <si>
    <t>222B</t>
  </si>
  <si>
    <t>636b)n</t>
  </si>
  <si>
    <t>636c)n</t>
  </si>
  <si>
    <t>636k)a</t>
  </si>
  <si>
    <t>636i)a</t>
  </si>
  <si>
    <t>636e)a</t>
  </si>
  <si>
    <t>636c)a</t>
  </si>
  <si>
    <t>637a)n</t>
  </si>
  <si>
    <t>AVANT LA DERNIÈRE GROSSESSE</t>
  </si>
  <si>
    <t xml:space="preserve">SI 215=1, DEMANDEZ: Est-ce que le bébé est né vivant, mort-né ou avez-vous eu une fausse-couche ou un avortement ? </t>
  </si>
  <si>
    <t>Au cours des 3 derniers mois, est-ce qu'un prestataire de santé ou un agent de santé communautaire a mesuré :</t>
  </si>
  <si>
    <t>(2) Conformément aux directives de l'OMS, l'administration annuelle de vermifuges est recommandée lorsque la prévalence de référence des helminthes transmises par le sol se situe entre 20-50% et une administration semestrielle est recommandée lorsque la prévalence est &gt;50%. Quand la prévalence est &lt;50%, les pays peuvent choisir de changer la période de référence à WQ606 de 6 à 12 mois. La question devrait être supprimée dans les pays où il n'y a pas de programme de déparasitage.</t>
  </si>
  <si>
    <t>(10) Toutes les catégories de groupes de boissons et d'aliments doivent être adaptées pour inclure les boissons et aliments couramment consommés dans le pays de l'enquête. Consultez The DHS Questionnaire Adaptation Guide (à paraître) qui fournit des informations pour adapter les groupes de boissons et d'aliments.</t>
  </si>
  <si>
    <r>
      <t>(3) La mesure ‘c’ concerne la mesure de la circonférence du bras à mi-hauteur (entre l'épaule et le coude) ou périmètre brachial (PB) (MUAC en Anglais). Reformulez cette question si nécessaire pour permettre aux mères de bien comprendre à quelle partie du corps se rapporte la question. Si un pays n'a pas un programme à grande échelle d'administration de soins de santé à base communautaire pour les enfants souffrant de malnutrition aiguë sévère (CMAM en Anglais), la question</t>
    </r>
    <r>
      <rPr>
        <sz val="8"/>
        <color rgb="FF000000"/>
        <rFont val="Arial"/>
        <family val="2"/>
      </rPr>
      <t xml:space="preserve"> ‘c’ peut être supprimée.</t>
    </r>
  </si>
  <si>
    <t xml:space="preserve">(6) Adaptez, si nécessaire, Sayana Press en terme local. Les questions sur Sayana Press doivent être supprimées si le pays ne dispose pas d'un programme pour Sayana Press. </t>
  </si>
  <si>
    <t>Bonjour. Je m'appelle _______________________________________. Je travaille pour [NOM DE L'ORGANISATION]. Nous effectuons une enquête nationale sur la santé et sur d'autres sujets partout [NOM DU PAYS]. Les informations que nous collectons aideront votre gouvernement à améliorer les services de santé. Votre ménage a été sélectionné pour cette enquête. Les questions prennent habituellement entre 30 et 60 minutes. Toutes les informations que vous nous donnerez sont strictement confidentielles et elles ne seront transmises à personne d'autre que les membres de l'équipe d'enquête. Vous n'êtes pas obligée de participer à cette enquête mais nous espérons que vous accepterez de répondre à questions car votre opinion est très importante. S'il arrivait que je pose une question à laquelle vous ne voulez pas répondre, dites-le moi et je passerai à la question suivante ; vous pouvez également interrompre l'interview à n'importe quel moment.
Si vous souhaitez plus d'informations sur l'enquête, vous pouvez contacter la personne dont le nom figure sur la carte qui a déjà été donnée à votre ménage.
Avez-vous des questions à me poser ?
Puis-je commencer l'interview maintenant ?</t>
  </si>
  <si>
    <t xml:space="preserve">MARIAGE </t>
  </si>
  <si>
    <t>Rappelez-vous de votre (première/suivante) grossesse. Est-ce que c'était une grossesse simple, des jumeaux ou triplés ?</t>
  </si>
  <si>
    <t>SI NÉ VIVANT, DEMANDER : quel jour, quel mois et en quelle année (NOM ) est-il/elle né(e) ?
SI MORT-NÉ, FAUSSE-COUCHE OU AVORTEMENT, DEMANDER : Quel jour, quel mois et en quelle année, cette grossesse s'est-elle terminée ?</t>
  </si>
  <si>
    <t>Combien de semaines ou de mois cette grossesse a-t-elle durée ?</t>
  </si>
  <si>
    <t>VÉRIFIEZ 216, 217 ET 221: 
SI 216=1 OU 217=1, ALORS LE RÉSULTAT DE LA GROSSESSE = NÉ VIVANT.
SI 216=2 OU 3, VÉRIFIEZ 221.
SI 221 ≥ 7 MOIS OU 28 SEMAINES, ALORS LE RÉSULTAT DE LA GROSSESSE = MORT NÉ.
SI 221 &lt; 7 MOIS OU 28 SEMAINES, ALORS LE RÉSULTAT DE LA GROSSESSE = FAUSSE COUCHE.
SI 216=4, ALORS LE RÉSULTAT DE LA GROSSESSE = AVORTEMENT.</t>
  </si>
  <si>
    <t xml:space="preserve">LISEZ LA LISTE DES RÉSULTATS DE LA GROSSESSE DANS L' ORDRE À L'ENQUÊTÉE ET DEMANDEZ-LUI S'ILS CORRESPONDENT À TOUS LES RÉSULTATS QU'ELLE A EUS ET S'ILS SONT ÉNUMÉRÉS DANS L'ORDRE À PARTIR DU PREMIER.
EST-CE QUE L'ENQUETÉE EST D'ACCORD ?
SI NON, INSISTEZ POUR OBTENIR LES INFORMATIONS CORRECTES ET RÉVISEZ L'HISTORIQUE DE LA GROSSESSE EN CONSÉQUENCE.
SI OUI, PASSEZ AU 223 RANG 1.
</t>
  </si>
  <si>
    <t>INSCRIVEZ  DANS LE CALENDRIER LE CODE DE LA MÉTHODE UTILISÉE LE MOIS DE L'INTERVIEW ET POUR CHAQUE MOIS EN REMONTANT JUSQU'À LA DATE DE DÉBUT D'UTILISATION.</t>
  </si>
  <si>
    <r>
      <t xml:space="preserve">À LA </t>
    </r>
    <r>
      <rPr>
        <b/>
        <sz val="8"/>
        <rFont val="Arial"/>
        <family val="2"/>
      </rPr>
      <t>COLONNE 1</t>
    </r>
    <r>
      <rPr>
        <sz val="8"/>
        <rFont val="Arial"/>
        <family val="2"/>
      </rPr>
      <t>, INSCRIVEZ LE CODE D'UTILISATION DE LA MÉTHODE OU '0' POUR NON UTILISATION DANS CHAQUE MOIS EN BLANC.</t>
    </r>
  </si>
  <si>
    <t>PLUS D’UNE FOIS</t>
  </si>
  <si>
    <t>Contraception d'urgence. 
INSISTEZ : Comme mesure d’urgence, les femmes peuvent prendre pendant 3 jours après des rapports sexuels non protégés des pilules spéciales qui les empêchent de tomber enceintes.</t>
  </si>
  <si>
    <t>Je voudrais vous parler maintenant des contrôles de votre santé après l'accouchement comme par exemple, quelqu'un qui vous a posé des questions sur votre santé ou qui vous a examinée. 
Avant que vous ne quittiez l'établissement de santé, est-ce que quelqu'un a examiné votre état de santé ?</t>
  </si>
  <si>
    <t>Je voudrais vous demander maintenant quels aliments et quelles boissons vous avez consommés hier durant le jour ou la nuit, que ce soit à la maison ou quelque part d'autre. Veuillez inclure des gouters ou petits repas ainsi que des repas principaux.
Je vais vous poser des questions sur différents aliments et boissons, et je voudrais savoir si votre enfant a mangé cet aliment même s'il était mélangé à d'autres aliments.  
Ne répondez pas ‘oui’ pour un aliment ou un ingrédient utilisé en petite quantité que pour ajouter du gout à un plat.
Hier, durant le jour ou la nuit, est-ce-que vous avez mangé ou bu :</t>
  </si>
  <si>
    <t>PARENTS/AMIS</t>
  </si>
  <si>
    <t xml:space="preserve">Bien que vous n'ayez pas travaillé au cours des 7 derniers jours, est-ce que vous avez un travail ou une affaire dont vous avez dû vous absenter par ce que vous avez eu un empêchement, pour maladie, vacances, congé maternité ou pour une autre raison ? </t>
  </si>
  <si>
    <t>(1) Supprimez la question 1001 dans les pays où la connaissance du VIH et du sida est pratiquement généralisée. Si 1001 est supprimée, révisez 1040 pour enlever la référence à 1001 et l'option b). Seul le texte de l'option a) restera.</t>
  </si>
  <si>
    <t>(6) Ces questions sont utilisées pour rendre compte d'un indicateur de suivi mondial du sida (GAM) de l'ONUSIDA. Elles devraient être utilisées dans les pays avec ou sans dépistage du VIH. Cependant, si la prévalence estimée du VIH dans un pays est moins 
d'1 %, il est conseillé de supprimer ces questions, car le nombre de répondants séropositifs autodéclarés sera extrêmement faible, même au niveau national. Pour les pays dont la prévalence estimée du VIH est moins de 2 %, la taille de l'échantillon anticipé doit être prise en compte pour décider de retenir ou de supprimer les questions.</t>
  </si>
  <si>
    <t>Je voudrais maintenant vous poser des questions sur la consommation de tabac, que ce soit en le fumant ou en l'utilisant d'une autre manière. Est-ce que vous fumez actuellement des cigarettes chaque jour, certains jours ou pas du tout ?</t>
  </si>
  <si>
    <t>Bonjour. Je m'appelle _______________________________________. Je travaille pour [NOM DE L'ORGANISATION]. Nous effectuons une enquête nationale sur la santé et sur d'autres sujets partout [NOM DU PAYS]. Les informations que nous collectons aideront votre gouvernement à améliorer les services de santé. Votre ménage a été sélectionné pour cette enquête. Les questions prennent habituellement entre 30 et 60 minutes. Toutes les informations que vous nous donnerez sont strictement confidentielles et elles ne seront transmises à personne d'autre que les membres de l'équipe d'enquête. Vous n'êtes pas obligée de participer à cette enquête mais nous espérons que vous accepterez de répondre à nos questions car votre opinion est très importante. S'il arrivait que je pose une question à laquelle vous ne voulez pas répondre, dites-le moi et je passerai à la question suivante ; vous pouvez également interrompre l'interview à n'importe quel moment.
Si vous souhaitez plus d'informations sur l'enquête, vous pouvez contacter la personne dont le nom figure sur la carte qui a déjà été donnée à votre ménage.
Avez-vous des questions à me poser ?
Puis-je commencer l'interview maintenant ?</t>
  </si>
  <si>
    <r>
      <t>De la saucisse, des hot dogs, saucisses de Francfort, du jambon, bacon, salami, viande en bo</t>
    </r>
    <r>
      <rPr>
        <sz val="8"/>
        <rFont val="Calibri"/>
        <family val="2"/>
      </rPr>
      <t>î</t>
    </r>
    <r>
      <rPr>
        <sz val="8"/>
        <rFont val="Arial"/>
        <family val="2"/>
      </rPr>
      <t>te, ou [INSÉRER D'AUTRES VIANDES TRANSFORMÉES COURAMMENT CONSOMMÉES] ?</t>
    </r>
  </si>
  <si>
    <t>How old was (NAME) at (his/her) last birthday?</t>
  </si>
  <si>
    <t>Talk with you about which foods or how much food you should eat?</t>
  </si>
  <si>
    <t xml:space="preserve">Observe (NAME) breastfeeding to see if you are doing it correctly? </t>
  </si>
  <si>
    <t>Milk from animals, including fresh, packaged, or powdered milk [,such as INSERT LOCAL NAMES FOR POWDERED MILK, AND INSERT OTHER TYPES OF ANIMAL MILK-BASED LIQUIDS]?</t>
  </si>
  <si>
    <t>[INSERT SOYMILK AND/OR NUTMILKS]?</t>
  </si>
  <si>
    <t>IF YES: Was the soymilk a sweet or flavored type of drink?</t>
  </si>
  <si>
    <t>Chocolate flavored drinks [or INSERT THE NAMES OF OTHER NON-MILK-BASED FLAVORED DRINKS]?</t>
  </si>
  <si>
    <t>Fruit juice [or fruit-flavored drinks]?</t>
  </si>
  <si>
    <t>Now I would like to ask you about foods that (NAME) had yesterday during the day or at night. I am interested in foods your child ate whether at home or somewhere else. Please think about snacks and small meals as well as main meals.
I will ask you about different foods, and I would like to know whether your child ate the food even if it was combined with other foods.
Please do not answer ‘yes’ for any food or ingredient only used in a small amount to add flavor to a dish.
Yesterday during the day or at night, did (NAME) have:</t>
  </si>
  <si>
    <t xml:space="preserve">[INSERT GENERAL TERM(S) OR SPECIFC NAME(S) OF YOGURT OR YOGURT DRINKS]? </t>
  </si>
  <si>
    <t>How many times did (NAME) have [INSERT GENERAL TERMS OR SPECIFIC NAMES OF COMMON TYPES OF YOGURT OR YOGURT DRINKS]?</t>
  </si>
  <si>
    <t>637a)drink</t>
  </si>
  <si>
    <t xml:space="preserve">Did (NAME) have any [INSERT GENERAL TERMS OR SPECIFIC NAMES OF COMMON TYPES OF YOGURT OR YOGURT DRINKS] [as a/to] drink? </t>
  </si>
  <si>
    <t>637a)a</t>
  </si>
  <si>
    <t>IF YES: Was it a sweet [or flavored] type of drink?</t>
  </si>
  <si>
    <t>Pumpkin, carrots, squash [, or sweet potatoes that are yellow or orange inside]?</t>
  </si>
  <si>
    <t>Any dark green, leafy vegetables, such as [INSERT UP TO 5 COMMONLY CONSUMED VITAMIN A-RICH DARK GREEN, LEAFY VEGETABLES], or other dark green, leafy vegetables?</t>
  </si>
  <si>
    <t>Any other vegetables, such as [INSERT UP TO 5 OTHER COMMONLY CONSUMED VEGETABLES], or other vegetables?</t>
  </si>
  <si>
    <t>Any other fruits, such as [INSERT UP TO 5 COMMONLY CONSUMED FRUITS], or other fruits?</t>
  </si>
  <si>
    <t>[Chocolates, candies, pastries, cakes, biscuits, or frozen treats like ice cream and popsicles]?</t>
  </si>
  <si>
    <t>[INSERT OTHER COMMONLY CONSUMED 'SENTINEL' SWEET FOODS]?</t>
  </si>
  <si>
    <t>637v)</t>
  </si>
  <si>
    <t>637v)what</t>
  </si>
  <si>
    <t>643y)</t>
  </si>
  <si>
    <t>643y)what</t>
  </si>
  <si>
    <t>706A</t>
  </si>
  <si>
    <t>Do you have a marriage certificate or other document recognizing this (marriage/union)?</t>
  </si>
  <si>
    <t>706B</t>
  </si>
  <si>
    <t>What document or documents do you have?
Any other document?</t>
  </si>
  <si>
    <t>Has your (husband/partner) or any other family member ever tried to force or pressure you to become pregnant when you did not want to become pregnant?</t>
  </si>
  <si>
    <t>930A</t>
  </si>
  <si>
    <t>930B</t>
  </si>
  <si>
    <t>930C</t>
  </si>
  <si>
    <t>During the last one month, on how many days did you have an alcoholic drink?</t>
  </si>
  <si>
    <t>We count one drink of alcohol as one can or bottle of beer, one glass of wine, one shot of spirits, or one cup of [ADD OTHER LOCAL EXAMPLES]. In the last one month, on the days that you drank alcohol, how many drinks did you usually have per day?</t>
  </si>
  <si>
    <t>643x)swt</t>
  </si>
  <si>
    <t xml:space="preserve">VÉRIFIEZ 637 (CATÉGORIES 'a' À 'v') :  </t>
  </si>
  <si>
    <t>8 Apr 2022</t>
  </si>
  <si>
    <t>SI OUI:</t>
  </si>
  <si>
    <t>(12)</t>
  </si>
  <si>
    <t>y)</t>
  </si>
  <si>
    <t>(LIGNE 
SUIVANTE)</t>
  </si>
  <si>
    <t>Parler avec vous des aliments ou de la quantité de nourriture que vous devriez manger ?</t>
  </si>
  <si>
    <t>(6) Cette question devrait être supprimée dans les enquêtes des pays qui n’ont pas de tels programmes. Adaptez la formulation de la question pour inclure le/les nom(s) local/locaux de programmes formels d’assistance financière ou alimentaire.  Il peut être nécessaire de réviser ou d'ajouter des questions supplémentaires en fonction des besoins du pays. Consultez le Guide d'Adaptation des questionnaires DHS pour plus d'informations sur la façon d'adapter.</t>
  </si>
  <si>
    <t>INSISTEZ POUR AVOIR UNE RÉPONSE NUMÉRIQUE.
SI MOINS D'1 HEURE, ENREGISTREZ ‘00' HEURE ;
SI 24 HEURES OU PLUS, ENREGISTREZ 24 HEURES.</t>
  </si>
  <si>
    <t>MONTREZ UNE IMAGE DU RUBAN DE MESURE DE LA CIRCONFÉRENCE DU BRAS.</t>
  </si>
  <si>
    <t>Du lait d’animaux, y compris du lait frais, en boîte ou en poudre [, tel que INSÉRER LES NOMS LOCAUX POUR LE LAIT EN POUDRE, ET INSÉRER D’AUTRES TYPES DE LIQUIDES À BASE DE LAIT D’ANIMAUX] ?</t>
  </si>
  <si>
    <t>[INSÉRER DU LAIT DE SOJA ET/OU DU LAIT DE NOIX]?</t>
  </si>
  <si>
    <t xml:space="preserve">SI OUI : Le lait de soja était-il un type de boisson sucrée ou aromatisée?	</t>
  </si>
  <si>
    <t>Des boissons aromatisées au chocolat [ou INSÉRER LES NOMS D’AUTRES BOISSONS AROMATISÉES QUI NE SONT PAS À BASE DE LAIT]?</t>
  </si>
  <si>
    <t>Du jus de fruit [ou une boisson aromatisée au fruit]?</t>
  </si>
  <si>
    <t xml:space="preserve">Je voudrais maintenant vous poser des questions sur les aliments que (NOM) a reçus hier durant le jour ou la nuit. Ce qui m'intéresse, ce sont les aliments que votre enfant a consommés, que ce soit à la maison, ou quelque part ailleurs. Veuillez inclure les collations et les petits repas comme les repas principaux.
Je vais vous poser des questions concernant différents aliments, et je voudrais savoir si l'enfant a mangé l'aliment même s'il était mélangé à d'autres aliments.
Ne répondez pas ‘oui’ à propos d'un aliment ou d'un ingrédient utilisé seulement en petite quantité pour ajouter du goût à un plat.
Hier, durant le jour ou la nuit, est-ce que  (NOM) a reçu :                                                             </t>
  </si>
  <si>
    <t>Combien de fois (NOM) a-t-il reçu [INSÉRER LE(S) TERME(S) GÉNÉRALEMENT UTILISÉ(S) OU NOM(S) SPÉCIFIQUE(S) POUR YAOURT OU POUR YAOURT À BOIRE]?</t>
  </si>
  <si>
    <t>[INSÉRER LE(S) TERME(S) GÉNÉRALEMENT UTILISÉ(S) OU NOM(S) SPÉCIFIQUE(S) POUR YAOURT OU POUR YAOURT À BOIRE]?</t>
  </si>
  <si>
    <t>NOMBRE DE FOIS QU'IL/ELLE A REÇU DU YAOURT</t>
  </si>
  <si>
    <t>REÇU DU YAOURT À BOIRE</t>
  </si>
  <si>
    <t>(NOM) a-t-il/elle reçu n’importe quel [INSÉRER LES TERMES GÉNÉRALEMENT UTILISÉS OU NOMS SPÉCIFIQUES DES TYPES COURANTS DE YAOURT OU YAOURT À BOIRE] [pour /à] boire ?</t>
  </si>
  <si>
    <t>SI OUI : Était-il un type de boisson sucrée [ou aromatisée] ?</t>
  </si>
  <si>
    <t xml:space="preserve">Des citrouilles, carottes, courges [ou patates douces qui sont jaunes ou oranges à l'intérieur] ? </t>
  </si>
  <si>
    <t xml:space="preserve">N'importe quel légume à feuilles vert foncé tels que [INSÉRER JUSQU’À 5 LÉGUMES À FEUILLES VERT FONCÉ, RICHES EN VITAMINE A COURAMMENT CONSOMMÉS], ou d’autres légumes à feuilles vert foncé? </t>
  </si>
  <si>
    <t>D'autres légumes tels que [INSÉRER JUSQU’À 5 AUTRES LÉGUMES COURAMMENT COMSOMMÉS] ou autres légumes?</t>
  </si>
  <si>
    <t>D'autres fruits tels que [INSÉRER JUSQU’À 5 AUTRES FRUITS COURAMMENT CONSOMMÉS] ou autres fruits?</t>
  </si>
  <si>
    <t xml:space="preserve"> [INSÉRER D'AUTRES ALIMENTS SUCRÉS COURAMMENT CONSOMMÉS] ?</t>
  </si>
  <si>
    <t>[Chocolats, confiseries, pâtisseries, gâteaux, biscuits, des friandises glacées comme des crèmes glacées et des glaces à l'eau]?</t>
  </si>
  <si>
    <r>
      <rPr>
        <sz val="8"/>
        <color theme="1"/>
        <rFont val="Arial"/>
        <family val="2"/>
      </rPr>
      <t>(12)</t>
    </r>
    <r>
      <rPr>
        <sz val="8"/>
        <rFont val="Arial"/>
        <family val="2"/>
      </rPr>
      <t xml:space="preserve"> Supprimez du questionnaire si l’adaptation ne comprend en compte qu’une seule question pour le groupe des aliments sucrés.</t>
    </r>
  </si>
  <si>
    <t xml:space="preserve">Des citrouilles, carottes, courges [ou patates douces jaunes ou oranges à l'intérieur] ? </t>
  </si>
  <si>
    <t>Jus de fruits [ou boissons aromatisées aux fruits] ?</t>
  </si>
  <si>
    <t xml:space="preserve">Sodas, boissons contenant du malt, boissons énergétiques? </t>
  </si>
  <si>
    <t>Avez-vous un acte de mariage ou un autre document certifiant (ce mariage/cette union)?</t>
  </si>
  <si>
    <t>Quel document avez-vous?
Aucun autre document?</t>
  </si>
  <si>
    <t xml:space="preserve">MOSQUEE OU AUTRE </t>
  </si>
  <si>
    <t xml:space="preserve">INSTITUTION RELIGIEUSE </t>
  </si>
  <si>
    <t>ACTE DE MARIAGE DÉLIVRÉ PAR UNE ÉGLISE,</t>
  </si>
  <si>
    <t xml:space="preserve">ACTE DE MARIAGE DÉLIVRÉ PAR </t>
  </si>
  <si>
    <t>UNE AUTORITÉ CIVILE</t>
  </si>
  <si>
    <t xml:space="preserve">AUTRE DOCUMENT DÉLIVRÉ PAR </t>
  </si>
  <si>
    <t>AUTRE DOCUMENT DÉLIVRÉ PAR</t>
  </si>
  <si>
    <t>UNE INSTITUTION RELIGIEUSE</t>
  </si>
  <si>
    <t>Est-ce qu'il est déjà arrivé que votre (mari/partenaire) ou un autre membre de la famille essaie de vous forcer ou de faire pression sur vous pour que vous tombiez enceinte alors que vous ne vouliez pas tomber enceinte ?</t>
  </si>
  <si>
    <t>Nous considérons qu'une canette ou une bouteille de bière, un verre de vin, un verre de liqueur ou un verre de [AJOUTER DES EXEMPLES LOCAUX] est un verre d'alcool. Au cours du dernier mois, les jours où vous avez bu de l’alcool, combien de verres buviez-vous habituellement par jour?</t>
  </si>
  <si>
    <t>N’A PAS BU D’ALCOOL</t>
  </si>
  <si>
    <t>MOINS D'UN VERRE STANDARD</t>
  </si>
  <si>
    <t>Il a observé (NOM) en train d'être allaité pour voir si vous le faisiez correctement?</t>
  </si>
  <si>
    <t>MONTREZ LES PHOTOS DE VERRES STANDARD DES BOISSONS ALCOOLISÉES</t>
  </si>
  <si>
    <t>Au cours du dernier mois, quel est le nombre de jours pendant lesquels vous avez vu une boisson alcoolisée ?</t>
  </si>
  <si>
    <t>27 mai 2022</t>
  </si>
  <si>
    <t xml:space="preserve">(7) Si le gouvernement ne recommande pas une solution préparée à la maison, cet élément peut être supprimé de la question. Si le gouvernement recommande une solution préparée à la maison, cet élément doit être adapté en utilisant les termes locaux pour désigner cette solution. La catégorie doit refléter les ingrédients recommandés par le gouvernement pour préparer la solution. </t>
  </si>
  <si>
    <t xml:space="preserve">Dans quelle/quel [PROVINCE, RÉGION, ÉTAT] êtes-vous née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</si>
</sst>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8"/>
      <color theme="1"/>
      <name val="Arial"/>
      <family val="2"/>
    </font>
    <font>
      <sz val="11"/>
      <color theme="1"/>
      <name val="Arial"/>
      <family val="2"/>
    </font>
    <font>
      <sz val="8"/>
      <name val="Arial"/>
      <family val="2"/>
    </font>
    <font>
      <b/>
      <sz val="8"/>
      <name val="Arial"/>
      <family val="2"/>
    </font>
    <font>
      <b/>
      <sz val="18"/>
      <name val="Arial"/>
      <family val="2"/>
    </font>
    <font>
      <sz val="10"/>
      <name val="Arial"/>
      <family val="2"/>
    </font>
    <font>
      <b/>
      <sz val="20"/>
      <name val="Arial"/>
      <family val="2"/>
    </font>
    <font>
      <u/>
      <sz val="8"/>
      <name val="Arial"/>
      <family val="2"/>
    </font>
    <font>
      <b/>
      <sz val="10"/>
      <name val="Arial"/>
      <family val="2"/>
    </font>
    <font>
      <sz val="8"/>
      <color theme="1"/>
      <name val="Arial"/>
      <family val="2"/>
    </font>
    <font>
      <sz val="8"/>
      <name val="Calibri"/>
      <family val="2"/>
      <scheme val="minor"/>
    </font>
    <font>
      <sz val="8"/>
      <color indexed="10"/>
      <name val="Arial"/>
      <family val="2"/>
    </font>
    <font>
      <i/>
      <sz val="8"/>
      <name val="Arial"/>
      <family val="2"/>
    </font>
    <font>
      <b/>
      <sz val="40"/>
      <name val="Arial"/>
      <family val="2"/>
    </font>
    <font>
      <sz val="8"/>
      <color rgb="FFFF0000"/>
      <name val="Arial"/>
      <family val="2"/>
    </font>
    <font>
      <b/>
      <sz val="9"/>
      <name val="Arial"/>
      <family val="2"/>
    </font>
    <font>
      <b/>
      <sz val="11"/>
      <name val="Arial"/>
      <family val="2"/>
    </font>
    <font>
      <sz val="11"/>
      <name val="Arial"/>
      <family val="2"/>
    </font>
    <font>
      <b/>
      <sz val="8"/>
      <color theme="1"/>
      <name val="Arial"/>
      <family val="2"/>
    </font>
    <font>
      <sz val="8"/>
      <color theme="4" tint="-0.249977111117893"/>
      <name val="Arial"/>
      <family val="2"/>
    </font>
    <font>
      <u/>
      <sz val="8"/>
      <color theme="10"/>
      <name val="Arial"/>
      <family val="2"/>
    </font>
    <font>
      <sz val="8"/>
      <color rgb="FF000000"/>
      <name val="Arial"/>
      <family val="2"/>
    </font>
    <font>
      <sz val="8"/>
      <color theme="8"/>
      <name val="Arial"/>
      <family val="2"/>
    </font>
    <font>
      <sz val="8"/>
      <color theme="4"/>
      <name val="Arial"/>
      <family val="2"/>
    </font>
    <font>
      <sz val="5.5"/>
      <name val="Arial"/>
      <family val="2"/>
    </font>
    <font>
      <sz val="7"/>
      <name val="Arial"/>
      <family val="2"/>
    </font>
    <font>
      <sz val="11"/>
      <name val="Calibri"/>
      <family val="2"/>
      <scheme val="minor"/>
    </font>
    <font>
      <u/>
      <sz val="8"/>
      <color theme="1"/>
      <name val="Arial"/>
      <family val="2"/>
    </font>
    <font>
      <sz val="7.5"/>
      <name val="Arial"/>
      <family val="2"/>
    </font>
    <font>
      <sz val="8"/>
      <name val="Calibri"/>
      <family val="2"/>
    </font>
    <font>
      <sz val="6"/>
      <name val="Arial"/>
      <family val="2"/>
    </font>
  </fonts>
  <fills count="6">
    <fill>
      <patternFill patternType="none"/>
    </fill>
    <fill>
      <patternFill patternType="gray125"/>
    </fill>
    <fill>
      <patternFill patternType="solid">
        <fgColor theme="6"/>
        <bgColor indexed="64"/>
      </patternFill>
    </fill>
    <fill>
      <patternFill patternType="solid">
        <fgColor rgb="FFFFFF99"/>
        <bgColor indexed="64"/>
      </patternFill>
    </fill>
    <fill>
      <patternFill patternType="solid">
        <fgColor theme="0" tint="-0.34998626667073579"/>
        <bgColor indexed="64"/>
      </patternFill>
    </fill>
    <fill>
      <patternFill patternType="solid">
        <fgColor rgb="FFFFFF00"/>
        <bgColor indexed="64"/>
      </patternFill>
    </fill>
  </fills>
  <borders count="70">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style="thin">
        <color indexed="64"/>
      </left>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dashed">
        <color auto="1"/>
      </right>
      <top/>
      <bottom/>
      <diagonal/>
    </border>
    <border>
      <left style="thin">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thin">
        <color indexed="64"/>
      </left>
      <right style="thin">
        <color indexed="64"/>
      </right>
      <top style="thin">
        <color indexed="64"/>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diagonal/>
    </border>
    <border>
      <left style="dotted">
        <color indexed="64"/>
      </left>
      <right/>
      <top/>
      <bottom/>
      <diagonal/>
    </border>
    <border>
      <left/>
      <right style="dotted">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dashed">
        <color auto="1"/>
      </left>
      <right/>
      <top/>
      <bottom/>
      <diagonal/>
    </border>
    <border>
      <left/>
      <right style="medium">
        <color indexed="64"/>
      </right>
      <top/>
      <bottom style="thin">
        <color indexed="64"/>
      </bottom>
      <diagonal/>
    </border>
    <border>
      <left style="thick">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4">
    <xf numFmtId="0" fontId="0" fillId="0" borderId="0">
      <alignment horizontal="left" vertical="center"/>
      <protection locked="0"/>
    </xf>
    <xf numFmtId="0" fontId="5" fillId="0" borderId="0"/>
    <xf numFmtId="0" fontId="20" fillId="0" borderId="0" applyNumberFormat="0" applyFill="0" applyBorder="0" applyAlignment="0" applyProtection="0">
      <alignment horizontal="left" vertical="center"/>
      <protection locked="0"/>
    </xf>
    <xf numFmtId="0" fontId="9" fillId="0" borderId="0">
      <alignment horizontal="left" vertical="center"/>
      <protection locked="0"/>
    </xf>
  </cellStyleXfs>
  <cellXfs count="896">
    <xf numFmtId="0" fontId="0" fillId="0" borderId="0" xfId="0">
      <alignment horizontal="left" vertical="center"/>
      <protection locked="0"/>
    </xf>
    <xf numFmtId="0" fontId="2" fillId="0" borderId="30" xfId="0" applyFont="1" applyBorder="1">
      <alignment horizontal="left" vertical="center"/>
      <protection locked="0"/>
    </xf>
    <xf numFmtId="0" fontId="2" fillId="0" borderId="0" xfId="0" applyFont="1" applyAlignment="1">
      <alignment vertical="center"/>
      <protection locked="0"/>
    </xf>
    <xf numFmtId="0" fontId="2" fillId="0" borderId="0" xfId="0" applyFont="1" applyAlignment="1">
      <protection locked="0"/>
    </xf>
    <xf numFmtId="0" fontId="2" fillId="0" borderId="0" xfId="0" applyFont="1" applyAlignment="1">
      <alignment vertical="top"/>
      <protection locked="0"/>
    </xf>
    <xf numFmtId="0" fontId="2" fillId="0" borderId="0" xfId="0" applyFont="1" applyAlignment="1">
      <alignment horizontal="right"/>
      <protection locked="0"/>
    </xf>
    <xf numFmtId="0" fontId="2" fillId="0" borderId="10" xfId="0" applyFont="1" applyBorder="1" applyAlignment="1">
      <alignment vertical="top"/>
      <protection locked="0"/>
    </xf>
    <xf numFmtId="0" fontId="2" fillId="0" borderId="11" xfId="0" applyFont="1" applyBorder="1" applyAlignment="1">
      <alignment horizontal="left"/>
      <protection locked="0"/>
    </xf>
    <xf numFmtId="0" fontId="2" fillId="0" borderId="11" xfId="0" applyFont="1" applyBorder="1" applyAlignment="1">
      <alignment vertical="top"/>
      <protection locked="0"/>
    </xf>
    <xf numFmtId="0" fontId="2" fillId="0" borderId="12" xfId="0" applyFont="1" applyBorder="1" applyAlignment="1">
      <alignment vertical="top"/>
      <protection locked="0"/>
    </xf>
    <xf numFmtId="0" fontId="2" fillId="0" borderId="13" xfId="0" applyFont="1" applyBorder="1" applyAlignment="1">
      <alignment horizontal="left"/>
      <protection locked="0"/>
    </xf>
    <xf numFmtId="0" fontId="2" fillId="0" borderId="13" xfId="0" applyFont="1" applyBorder="1" applyAlignment="1">
      <alignment vertical="top"/>
      <protection locked="0"/>
    </xf>
    <xf numFmtId="0" fontId="2" fillId="0" borderId="0" xfId="0" applyFont="1" applyAlignment="1">
      <alignment wrapText="1"/>
      <protection locked="0"/>
    </xf>
    <xf numFmtId="0" fontId="2" fillId="0" borderId="0" xfId="1" applyFont="1" applyAlignment="1" applyProtection="1">
      <alignment horizontal="left"/>
      <protection locked="0"/>
    </xf>
    <xf numFmtId="0" fontId="6" fillId="0" borderId="0" xfId="1" applyFont="1" applyAlignment="1" applyProtection="1">
      <alignment vertical="center"/>
      <protection locked="0"/>
    </xf>
    <xf numFmtId="0" fontId="2" fillId="0" borderId="0" xfId="1" applyFont="1" applyProtection="1">
      <protection locked="0"/>
    </xf>
    <xf numFmtId="0" fontId="2" fillId="0" borderId="21" xfId="0" applyFont="1" applyBorder="1">
      <alignment horizontal="left" vertical="center"/>
      <protection locked="0"/>
    </xf>
    <xf numFmtId="0" fontId="2" fillId="0" borderId="52" xfId="0" applyFont="1" applyBorder="1">
      <alignment horizontal="left" vertical="center"/>
      <protection locked="0"/>
    </xf>
    <xf numFmtId="0" fontId="2" fillId="2" borderId="0" xfId="0" applyFont="1" applyFill="1">
      <alignment horizontal="left" vertical="center"/>
      <protection locked="0"/>
    </xf>
    <xf numFmtId="0" fontId="2" fillId="2" borderId="35" xfId="0" applyFont="1" applyFill="1" applyBorder="1">
      <alignment horizontal="left" vertical="center"/>
      <protection locked="0"/>
    </xf>
    <xf numFmtId="0" fontId="7" fillId="0" borderId="0" xfId="0" applyFont="1">
      <alignment horizontal="left" vertical="center"/>
      <protection locked="0"/>
    </xf>
    <xf numFmtId="0" fontId="2" fillId="0" borderId="11" xfId="0" applyFont="1" applyBorder="1" applyAlignment="1">
      <alignment horizontal="right" vertical="center"/>
      <protection locked="0"/>
    </xf>
    <xf numFmtId="0" fontId="2" fillId="0" borderId="13" xfId="0" applyFont="1" applyBorder="1" applyAlignment="1">
      <alignment horizontal="right" vertical="center"/>
      <protection locked="0"/>
    </xf>
    <xf numFmtId="0" fontId="2" fillId="2" borderId="0" xfId="0" applyFont="1" applyFill="1" applyAlignment="1">
      <alignment horizontal="right" vertical="center"/>
      <protection locked="0"/>
    </xf>
    <xf numFmtId="0" fontId="2" fillId="0" borderId="21" xfId="0" applyFont="1" applyBorder="1" applyAlignment="1">
      <alignment horizontal="right" vertical="center"/>
      <protection locked="0"/>
    </xf>
    <xf numFmtId="0" fontId="0" fillId="0" borderId="0" xfId="0" applyAlignment="1">
      <alignment horizontal="right" vertical="center"/>
      <protection locked="0"/>
    </xf>
    <xf numFmtId="0" fontId="2" fillId="0" borderId="12" xfId="0" applyFont="1" applyBorder="1">
      <alignment horizontal="left" vertical="center"/>
      <protection locked="0"/>
    </xf>
    <xf numFmtId="0" fontId="2" fillId="0" borderId="10" xfId="0" applyFont="1" applyBorder="1">
      <alignment horizontal="left" vertical="center"/>
      <protection locked="0"/>
    </xf>
    <xf numFmtId="0" fontId="15" fillId="0" borderId="13" xfId="0" applyFont="1" applyBorder="1" applyAlignment="1">
      <alignment horizontal="center" vertical="center"/>
      <protection locked="0"/>
    </xf>
    <xf numFmtId="0" fontId="15" fillId="0" borderId="12" xfId="0" applyFont="1" applyBorder="1" applyAlignment="1">
      <alignment horizontal="center" vertical="center"/>
      <protection locked="0"/>
    </xf>
    <xf numFmtId="0" fontId="2" fillId="0" borderId="0" xfId="0" applyFont="1" applyAlignment="1">
      <alignment horizontal="right" vertical="top"/>
      <protection locked="0"/>
    </xf>
    <xf numFmtId="49" fontId="3" fillId="0" borderId="0" xfId="1" applyNumberFormat="1" applyFont="1" applyProtection="1">
      <protection locked="0"/>
    </xf>
    <xf numFmtId="49" fontId="5" fillId="0" borderId="0" xfId="1" applyNumberFormat="1" applyProtection="1">
      <protection locked="0"/>
    </xf>
    <xf numFmtId="49" fontId="2" fillId="0" borderId="0" xfId="1" applyNumberFormat="1" applyFont="1" applyAlignment="1" applyProtection="1">
      <alignment horizontal="left" vertical="top"/>
      <protection locked="0"/>
    </xf>
    <xf numFmtId="49" fontId="5" fillId="0" borderId="0" xfId="1" applyNumberFormat="1" applyAlignment="1" applyProtection="1">
      <alignment vertical="top"/>
      <protection locked="0"/>
    </xf>
    <xf numFmtId="49" fontId="2" fillId="0" borderId="0" xfId="1" applyNumberFormat="1" applyFont="1" applyAlignment="1" applyProtection="1">
      <alignment horizontal="left" vertical="top" wrapText="1"/>
      <protection locked="0"/>
    </xf>
    <xf numFmtId="49" fontId="5" fillId="0" borderId="0" xfId="1" applyNumberFormat="1" applyAlignment="1" applyProtection="1">
      <alignment horizontal="left" vertical="top" wrapText="1"/>
      <protection locked="0"/>
    </xf>
    <xf numFmtId="0" fontId="2" fillId="0" borderId="0" xfId="1" applyFont="1" applyProtection="1">
      <protection hidden="1"/>
    </xf>
    <xf numFmtId="0" fontId="2" fillId="0" borderId="1" xfId="0" applyFont="1" applyBorder="1">
      <alignment horizontal="left" vertical="center"/>
      <protection locked="0"/>
    </xf>
    <xf numFmtId="0" fontId="2" fillId="0" borderId="2" xfId="0" applyFont="1" applyBorder="1">
      <alignment horizontal="left" vertical="center"/>
      <protection locked="0"/>
    </xf>
    <xf numFmtId="0" fontId="2" fillId="0" borderId="3" xfId="0" applyFont="1" applyBorder="1">
      <alignment horizontal="left" vertical="center"/>
      <protection locked="0"/>
    </xf>
    <xf numFmtId="0" fontId="2" fillId="0" borderId="4" xfId="0" applyFont="1" applyBorder="1">
      <alignment horizontal="left" vertical="center"/>
      <protection locked="0"/>
    </xf>
    <xf numFmtId="0" fontId="2" fillId="0" borderId="5" xfId="0" applyFont="1" applyBorder="1">
      <alignment horizontal="left" vertical="center"/>
      <protection locked="0"/>
    </xf>
    <xf numFmtId="0" fontId="2" fillId="0" borderId="6" xfId="0" applyFont="1" applyBorder="1">
      <alignment horizontal="left" vertical="center"/>
      <protection locked="0"/>
    </xf>
    <xf numFmtId="0" fontId="2" fillId="0" borderId="7" xfId="0" applyFont="1" applyBorder="1">
      <alignment horizontal="left" vertical="center"/>
      <protection locked="0"/>
    </xf>
    <xf numFmtId="0" fontId="2" fillId="0" borderId="8" xfId="0" applyFont="1" applyBorder="1">
      <alignment horizontal="left" vertical="center"/>
      <protection locked="0"/>
    </xf>
    <xf numFmtId="0" fontId="2" fillId="0" borderId="11" xfId="0" applyFont="1" applyBorder="1">
      <alignment horizontal="left" vertical="center"/>
      <protection locked="0"/>
    </xf>
    <xf numFmtId="0" fontId="2" fillId="0" borderId="0" xfId="0" applyFont="1" applyAlignment="1">
      <alignment horizontal="fill" vertical="center"/>
      <protection locked="0"/>
    </xf>
    <xf numFmtId="0" fontId="2" fillId="0" borderId="13" xfId="0" applyFont="1" applyBorder="1">
      <alignment horizontal="left" vertical="center"/>
      <protection locked="0"/>
    </xf>
    <xf numFmtId="0" fontId="2" fillId="0" borderId="14" xfId="0" applyFont="1" applyBorder="1">
      <alignment horizontal="left" vertical="center"/>
      <protection locked="0"/>
    </xf>
    <xf numFmtId="0" fontId="2" fillId="0" borderId="15" xfId="0" applyFont="1" applyBorder="1">
      <alignment horizontal="left" vertical="center"/>
      <protection locked="0"/>
    </xf>
    <xf numFmtId="0" fontId="2" fillId="0" borderId="17" xfId="0" applyFont="1" applyBorder="1">
      <alignment horizontal="left" vertical="center"/>
      <protection locked="0"/>
    </xf>
    <xf numFmtId="0" fontId="2" fillId="0" borderId="18" xfId="0" applyFont="1" applyBorder="1">
      <alignment horizontal="left" vertical="center"/>
      <protection locked="0"/>
    </xf>
    <xf numFmtId="0" fontId="2" fillId="0" borderId="19" xfId="0" applyFont="1" applyBorder="1">
      <alignment horizontal="left" vertical="center"/>
      <protection locked="0"/>
    </xf>
    <xf numFmtId="0" fontId="2" fillId="0" borderId="20" xfId="0" applyFont="1" applyBorder="1">
      <alignment horizontal="left" vertical="center"/>
      <protection locked="0"/>
    </xf>
    <xf numFmtId="0" fontId="2" fillId="0" borderId="22" xfId="0" applyFont="1" applyBorder="1">
      <alignment horizontal="left" vertical="center"/>
      <protection locked="0"/>
    </xf>
    <xf numFmtId="0" fontId="2" fillId="2" borderId="10" xfId="0" applyFont="1" applyFill="1" applyBorder="1">
      <alignment horizontal="left" vertical="center"/>
      <protection locked="0"/>
    </xf>
    <xf numFmtId="0" fontId="2" fillId="2" borderId="21" xfId="0" applyFont="1" applyFill="1" applyBorder="1">
      <alignment horizontal="left" vertical="center"/>
      <protection locked="0"/>
    </xf>
    <xf numFmtId="0" fontId="2" fillId="2" borderId="11" xfId="0" applyFont="1" applyFill="1" applyBorder="1">
      <alignment horizontal="left" vertical="center"/>
      <protection locked="0"/>
    </xf>
    <xf numFmtId="0" fontId="2" fillId="2" borderId="17" xfId="0" applyFont="1" applyFill="1" applyBorder="1">
      <alignment horizontal="left" vertical="center"/>
      <protection locked="0"/>
    </xf>
    <xf numFmtId="0" fontId="2" fillId="2" borderId="16" xfId="0" applyFont="1" applyFill="1" applyBorder="1">
      <alignment horizontal="left" vertical="center"/>
      <protection locked="0"/>
    </xf>
    <xf numFmtId="0" fontId="2" fillId="2" borderId="12" xfId="0" applyFont="1" applyFill="1" applyBorder="1">
      <alignment horizontal="left" vertical="center"/>
      <protection locked="0"/>
    </xf>
    <xf numFmtId="0" fontId="2" fillId="2" borderId="9" xfId="0" applyFont="1" applyFill="1" applyBorder="1">
      <alignment horizontal="left" vertical="center"/>
      <protection locked="0"/>
    </xf>
    <xf numFmtId="0" fontId="2" fillId="2" borderId="13" xfId="0" applyFont="1" applyFill="1" applyBorder="1">
      <alignment horizontal="left" vertical="center"/>
      <protection locked="0"/>
    </xf>
    <xf numFmtId="0" fontId="0" fillId="0" borderId="2" xfId="0" applyBorder="1">
      <alignment horizontal="left" vertical="center"/>
      <protection locked="0"/>
    </xf>
    <xf numFmtId="0" fontId="0" fillId="0" borderId="3" xfId="0" applyBorder="1">
      <alignment horizontal="left" vertical="center"/>
      <protection locked="0"/>
    </xf>
    <xf numFmtId="0" fontId="2" fillId="0" borderId="0" xfId="0" applyFont="1" applyAlignment="1">
      <alignment horizontal="left"/>
      <protection locked="0"/>
    </xf>
    <xf numFmtId="0" fontId="0" fillId="0" borderId="5" xfId="0" applyBorder="1">
      <alignment horizontal="left" vertical="center"/>
      <protection locked="0"/>
    </xf>
    <xf numFmtId="0" fontId="0" fillId="0" borderId="4" xfId="0" applyBorder="1">
      <alignment horizontal="left" vertical="center"/>
      <protection locked="0"/>
    </xf>
    <xf numFmtId="0" fontId="2" fillId="0" borderId="7" xfId="0" applyFont="1" applyBorder="1" applyAlignment="1">
      <alignment horizontal="center" vertical="center"/>
      <protection locked="0"/>
    </xf>
    <xf numFmtId="0" fontId="0" fillId="0" borderId="7" xfId="0" applyBorder="1">
      <alignment horizontal="left" vertical="center"/>
      <protection locked="0"/>
    </xf>
    <xf numFmtId="0" fontId="2" fillId="0" borderId="23" xfId="0" applyFont="1" applyBorder="1">
      <alignment horizontal="left" vertical="center"/>
      <protection locked="0"/>
    </xf>
    <xf numFmtId="0" fontId="2" fillId="0" borderId="24" xfId="0" applyFont="1" applyBorder="1">
      <alignment horizontal="left" vertical="center"/>
      <protection locked="0"/>
    </xf>
    <xf numFmtId="0" fontId="2" fillId="0" borderId="25" xfId="0" applyFont="1" applyBorder="1">
      <alignment horizontal="left" vertical="center"/>
      <protection locked="0"/>
    </xf>
    <xf numFmtId="0" fontId="2" fillId="0" borderId="0" xfId="0" applyFont="1" applyAlignment="1">
      <alignment horizontal="right" vertical="center"/>
      <protection locked="0"/>
    </xf>
    <xf numFmtId="0" fontId="2" fillId="0" borderId="0" xfId="0" quotePrefix="1" applyFont="1" applyAlignment="1">
      <alignment horizontal="right" vertical="center"/>
      <protection locked="0"/>
    </xf>
    <xf numFmtId="0" fontId="2" fillId="0" borderId="9" xfId="0" applyFont="1" applyBorder="1" applyAlignment="1">
      <alignment horizontal="center" vertical="center"/>
      <protection locked="0"/>
    </xf>
    <xf numFmtId="0" fontId="2" fillId="0" borderId="9" xfId="0" applyFont="1" applyBorder="1">
      <alignment horizontal="left" vertical="center"/>
      <protection locked="0"/>
    </xf>
    <xf numFmtId="0" fontId="2" fillId="0" borderId="9" xfId="0" applyFont="1" applyBorder="1" applyAlignment="1">
      <alignment horizontal="right" vertical="center"/>
      <protection locked="0"/>
    </xf>
    <xf numFmtId="0" fontId="0" fillId="0" borderId="9" xfId="0" applyBorder="1">
      <alignment horizontal="left" vertical="center"/>
      <protection locked="0"/>
    </xf>
    <xf numFmtId="0" fontId="2" fillId="0" borderId="0" xfId="0" quotePrefix="1" applyFont="1" applyAlignment="1">
      <alignment vertical="center"/>
      <protection locked="0"/>
    </xf>
    <xf numFmtId="0" fontId="2" fillId="0" borderId="0" xfId="0" quotePrefix="1" applyFont="1" applyAlignment="1">
      <alignment horizontal="center" vertical="center"/>
      <protection locked="0"/>
    </xf>
    <xf numFmtId="0" fontId="2" fillId="0" borderId="33" xfId="0" applyFont="1" applyBorder="1">
      <alignment horizontal="left" vertical="center"/>
      <protection locked="0"/>
    </xf>
    <xf numFmtId="0" fontId="2" fillId="0" borderId="30" xfId="0" applyFont="1" applyBorder="1" applyAlignment="1">
      <alignment horizontal="center" vertical="center"/>
      <protection locked="0"/>
    </xf>
    <xf numFmtId="0" fontId="2" fillId="0" borderId="31" xfId="0" applyFont="1" applyBorder="1">
      <alignment horizontal="left" vertical="center"/>
      <protection locked="0"/>
    </xf>
    <xf numFmtId="0" fontId="2" fillId="0" borderId="32" xfId="0" applyFont="1" applyBorder="1">
      <alignment horizontal="left" vertical="center"/>
      <protection locked="0"/>
    </xf>
    <xf numFmtId="0" fontId="2" fillId="0" borderId="30" xfId="0" applyFont="1" applyBorder="1" applyAlignment="1">
      <alignment horizontal="right" vertical="center"/>
      <protection locked="0"/>
    </xf>
    <xf numFmtId="0" fontId="2" fillId="0" borderId="34" xfId="0" applyFont="1" applyBorder="1">
      <alignment horizontal="left" vertical="center"/>
      <protection locked="0"/>
    </xf>
    <xf numFmtId="0" fontId="2" fillId="0" borderId="26" xfId="0" applyFont="1" applyBorder="1">
      <alignment horizontal="left" vertical="center"/>
      <protection locked="0"/>
    </xf>
    <xf numFmtId="0" fontId="2" fillId="0" borderId="27" xfId="0" applyFont="1" applyBorder="1">
      <alignment horizontal="left" vertical="center"/>
      <protection locked="0"/>
    </xf>
    <xf numFmtId="0" fontId="2" fillId="0" borderId="28" xfId="0" applyFont="1" applyBorder="1">
      <alignment horizontal="left" vertical="center"/>
      <protection locked="0"/>
    </xf>
    <xf numFmtId="0" fontId="2" fillId="0" borderId="23" xfId="0" applyFont="1" applyBorder="1" applyAlignment="1">
      <alignment horizontal="right" vertical="center"/>
      <protection locked="0"/>
    </xf>
    <xf numFmtId="0" fontId="2" fillId="0" borderId="29" xfId="0" applyFont="1" applyBorder="1">
      <alignment horizontal="left" vertical="center"/>
      <protection locked="0"/>
    </xf>
    <xf numFmtId="0" fontId="3" fillId="0" borderId="0" xfId="0" applyFont="1" applyAlignment="1">
      <alignment horizontal="center" vertical="center"/>
      <protection locked="0"/>
    </xf>
    <xf numFmtId="0" fontId="2" fillId="0" borderId="16" xfId="0" applyFont="1" applyBorder="1" applyAlignment="1">
      <alignment vertical="center"/>
      <protection locked="0"/>
    </xf>
    <xf numFmtId="0" fontId="3" fillId="0" borderId="16" xfId="0" applyFont="1" applyBorder="1">
      <alignment horizontal="left" vertical="center"/>
      <protection locked="0"/>
    </xf>
    <xf numFmtId="0" fontId="3" fillId="0" borderId="0" xfId="0" applyFont="1">
      <alignment horizontal="left" vertical="center"/>
      <protection locked="0"/>
    </xf>
    <xf numFmtId="0" fontId="0" fillId="0" borderId="0" xfId="0" applyAlignment="1">
      <alignment horizontal="fill" vertical="center"/>
      <protection locked="0"/>
    </xf>
    <xf numFmtId="0" fontId="0" fillId="0" borderId="0" xfId="0" quotePrefix="1" applyAlignment="1">
      <alignment horizontal="right" vertical="center"/>
      <protection locked="0"/>
    </xf>
    <xf numFmtId="0" fontId="2" fillId="0" borderId="36" xfId="0" applyFont="1" applyBorder="1">
      <alignment horizontal="left" vertical="center"/>
      <protection locked="0"/>
    </xf>
    <xf numFmtId="0" fontId="2" fillId="0" borderId="9" xfId="0" quotePrefix="1" applyFont="1" applyBorder="1">
      <alignment horizontal="left" vertical="center"/>
      <protection locked="0"/>
    </xf>
    <xf numFmtId="0" fontId="2" fillId="0" borderId="30" xfId="0" quotePrefix="1" applyFont="1" applyBorder="1">
      <alignment horizontal="left" vertical="center"/>
      <protection locked="0"/>
    </xf>
    <xf numFmtId="0" fontId="2" fillId="0" borderId="21" xfId="0" quotePrefix="1" applyFont="1" applyBorder="1">
      <alignment horizontal="left" vertical="center"/>
      <protection locked="0"/>
    </xf>
    <xf numFmtId="0" fontId="2" fillId="0" borderId="48" xfId="0" applyFont="1" applyBorder="1">
      <alignment horizontal="left" vertical="center"/>
      <protection locked="0"/>
    </xf>
    <xf numFmtId="0" fontId="2" fillId="0" borderId="49" xfId="0" applyFont="1" applyBorder="1">
      <alignment horizontal="left" vertical="center"/>
      <protection locked="0"/>
    </xf>
    <xf numFmtId="0" fontId="2" fillId="0" borderId="49" xfId="0" applyFont="1" applyBorder="1" applyAlignment="1">
      <alignment horizontal="right" vertical="center"/>
      <protection locked="0"/>
    </xf>
    <xf numFmtId="0" fontId="2" fillId="0" borderId="50" xfId="0" applyFont="1" applyBorder="1">
      <alignment horizontal="left" vertical="center"/>
      <protection locked="0"/>
    </xf>
    <xf numFmtId="0" fontId="2" fillId="0" borderId="51" xfId="0" applyFont="1" applyBorder="1">
      <alignment horizontal="left" vertical="center"/>
      <protection locked="0"/>
    </xf>
    <xf numFmtId="0" fontId="2" fillId="0" borderId="51" xfId="0" applyFont="1" applyBorder="1" applyAlignment="1">
      <alignment horizontal="right" vertical="center"/>
      <protection locked="0"/>
    </xf>
    <xf numFmtId="0" fontId="0" fillId="0" borderId="16" xfId="0" applyBorder="1">
      <alignment horizontal="left" vertical="center"/>
      <protection locked="0"/>
    </xf>
    <xf numFmtId="0" fontId="0" fillId="0" borderId="17" xfId="0" applyBorder="1">
      <alignment horizontal="left" vertical="center"/>
      <protection locked="0"/>
    </xf>
    <xf numFmtId="0" fontId="0" fillId="0" borderId="13" xfId="0" applyBorder="1">
      <alignment horizontal="left" vertical="center"/>
      <protection locked="0"/>
    </xf>
    <xf numFmtId="0" fontId="0" fillId="0" borderId="0" xfId="0" applyAlignment="1">
      <alignment horizontal="center" vertical="center"/>
      <protection locked="0"/>
    </xf>
    <xf numFmtId="0" fontId="2" fillId="0" borderId="27" xfId="0" quotePrefix="1" applyFont="1" applyBorder="1" applyAlignment="1">
      <alignment vertical="center"/>
      <protection locked="0"/>
    </xf>
    <xf numFmtId="0" fontId="2" fillId="3" borderId="30" xfId="0" applyFont="1" applyFill="1" applyBorder="1">
      <alignment horizontal="left" vertical="center"/>
      <protection locked="0"/>
    </xf>
    <xf numFmtId="0" fontId="2" fillId="3" borderId="30" xfId="0" applyFont="1" applyFill="1" applyBorder="1" applyAlignment="1">
      <alignment horizontal="center" vertical="center"/>
      <protection locked="0"/>
    </xf>
    <xf numFmtId="0" fontId="2" fillId="3" borderId="31" xfId="0" applyFont="1" applyFill="1" applyBorder="1">
      <alignment horizontal="left" vertical="center"/>
      <protection locked="0"/>
    </xf>
    <xf numFmtId="0" fontId="2" fillId="3" borderId="0" xfId="0" applyFont="1" applyFill="1" applyAlignment="1">
      <alignment horizontal="center" vertical="center"/>
      <protection locked="0"/>
    </xf>
    <xf numFmtId="0" fontId="2" fillId="3" borderId="16" xfId="0" applyFont="1" applyFill="1" applyBorder="1">
      <alignment horizontal="left" vertical="center"/>
      <protection locked="0"/>
    </xf>
    <xf numFmtId="0" fontId="2" fillId="3" borderId="9" xfId="0" applyFont="1" applyFill="1" applyBorder="1">
      <alignment horizontal="left" vertical="center"/>
      <protection locked="0"/>
    </xf>
    <xf numFmtId="0" fontId="2" fillId="3" borderId="9" xfId="0" applyFont="1" applyFill="1" applyBorder="1" applyAlignment="1">
      <alignment horizontal="center" vertical="center"/>
      <protection locked="0"/>
    </xf>
    <xf numFmtId="0" fontId="2" fillId="3" borderId="13" xfId="0" applyFont="1" applyFill="1" applyBorder="1">
      <alignment horizontal="left" vertical="center"/>
      <protection locked="0"/>
    </xf>
    <xf numFmtId="0" fontId="2" fillId="3" borderId="21" xfId="0" applyFont="1" applyFill="1" applyBorder="1">
      <alignment horizontal="left" vertical="center"/>
      <protection locked="0"/>
    </xf>
    <xf numFmtId="0" fontId="2" fillId="3" borderId="11" xfId="0" applyFont="1" applyFill="1" applyBorder="1">
      <alignment horizontal="left" vertical="center"/>
      <protection locked="0"/>
    </xf>
    <xf numFmtId="0" fontId="2" fillId="0" borderId="23" xfId="1" applyFont="1" applyBorder="1" applyAlignment="1" applyProtection="1">
      <alignment horizontal="left" vertical="center"/>
      <protection locked="0"/>
    </xf>
    <xf numFmtId="0" fontId="2" fillId="0" borderId="24" xfId="1" applyFont="1" applyBorder="1" applyAlignment="1" applyProtection="1">
      <alignment horizontal="left" vertical="center"/>
      <protection locked="0"/>
    </xf>
    <xf numFmtId="0" fontId="2" fillId="0" borderId="25" xfId="1" applyFont="1" applyBorder="1" applyAlignment="1" applyProtection="1">
      <alignment horizontal="left" vertical="center"/>
      <protection locked="0"/>
    </xf>
    <xf numFmtId="0" fontId="9" fillId="0" borderId="0" xfId="0" applyFont="1">
      <alignment horizontal="left" vertical="center"/>
      <protection locked="0"/>
    </xf>
    <xf numFmtId="0" fontId="2" fillId="0" borderId="26" xfId="1" applyFont="1" applyBorder="1" applyAlignment="1" applyProtection="1">
      <alignment horizontal="left" vertical="center"/>
      <protection locked="0"/>
    </xf>
    <xf numFmtId="0" fontId="2" fillId="0" borderId="16" xfId="1" applyFont="1" applyBorder="1" applyAlignment="1" applyProtection="1">
      <alignment horizontal="left" vertical="center"/>
      <protection locked="0"/>
    </xf>
    <xf numFmtId="0" fontId="2" fillId="0" borderId="17" xfId="1" applyFont="1" applyBorder="1" applyAlignment="1" applyProtection="1">
      <alignment horizontal="left" vertical="center"/>
      <protection locked="0"/>
    </xf>
    <xf numFmtId="0" fontId="2" fillId="0" borderId="0" xfId="1" applyFont="1" applyAlignment="1" applyProtection="1">
      <alignment horizontal="right" vertical="center"/>
      <protection locked="0"/>
    </xf>
    <xf numFmtId="0" fontId="2" fillId="0" borderId="27" xfId="1" applyFont="1" applyBorder="1" applyAlignment="1" applyProtection="1">
      <alignment horizontal="left" vertical="center"/>
      <protection locked="0"/>
    </xf>
    <xf numFmtId="0" fontId="9" fillId="0" borderId="0" xfId="0" applyFont="1" applyAlignment="1">
      <alignment horizontal="center" vertical="center"/>
      <protection locked="0"/>
    </xf>
    <xf numFmtId="0" fontId="2" fillId="0" borderId="28" xfId="1" applyFont="1" applyBorder="1" applyAlignment="1" applyProtection="1">
      <alignment horizontal="left" vertical="center"/>
      <protection locked="0"/>
    </xf>
    <xf numFmtId="0" fontId="2" fillId="0" borderId="23" xfId="1" applyFont="1" applyBorder="1" applyAlignment="1" applyProtection="1">
      <alignment horizontal="right" vertical="center"/>
      <protection locked="0"/>
    </xf>
    <xf numFmtId="0" fontId="2" fillId="0" borderId="29" xfId="1" applyFont="1" applyBorder="1" applyAlignment="1" applyProtection="1">
      <alignment horizontal="left" vertical="center"/>
      <protection locked="0"/>
    </xf>
    <xf numFmtId="0" fontId="2" fillId="0" borderId="30" xfId="1" applyFont="1" applyBorder="1" applyAlignment="1" applyProtection="1">
      <alignment horizontal="left" vertical="center"/>
      <protection locked="0"/>
    </xf>
    <xf numFmtId="0" fontId="2" fillId="0" borderId="30" xfId="1" applyFont="1" applyBorder="1" applyAlignment="1" applyProtection="1">
      <alignment horizontal="center" vertical="center"/>
      <protection locked="0"/>
    </xf>
    <xf numFmtId="0" fontId="2" fillId="0" borderId="31" xfId="1" applyFont="1" applyBorder="1" applyAlignment="1" applyProtection="1">
      <alignment horizontal="left" vertical="center"/>
      <protection locked="0"/>
    </xf>
    <xf numFmtId="0" fontId="2" fillId="0" borderId="32" xfId="1" applyFont="1" applyBorder="1" applyAlignment="1" applyProtection="1">
      <alignment horizontal="left" vertical="center"/>
      <protection locked="0"/>
    </xf>
    <xf numFmtId="0" fontId="2" fillId="0" borderId="30" xfId="1" applyFont="1" applyBorder="1" applyAlignment="1" applyProtection="1">
      <alignment horizontal="right" vertical="center"/>
      <protection locked="0"/>
    </xf>
    <xf numFmtId="0" fontId="9" fillId="0" borderId="0" xfId="0" applyFont="1" applyAlignment="1">
      <alignment horizontal="right" vertical="center"/>
      <protection locked="0"/>
    </xf>
    <xf numFmtId="0" fontId="2" fillId="0" borderId="0" xfId="1" applyFont="1" applyAlignment="1" applyProtection="1">
      <alignment horizontal="fill" vertical="center"/>
      <protection locked="0"/>
    </xf>
    <xf numFmtId="0" fontId="2" fillId="0" borderId="0" xfId="1" quotePrefix="1" applyFont="1" applyAlignment="1" applyProtection="1">
      <alignment horizontal="right" vertical="center"/>
      <protection locked="0"/>
    </xf>
    <xf numFmtId="0" fontId="2" fillId="0" borderId="33" xfId="1" applyFont="1" applyBorder="1" applyAlignment="1" applyProtection="1">
      <alignment horizontal="left" vertical="center"/>
      <protection locked="0"/>
    </xf>
    <xf numFmtId="0" fontId="2" fillId="0" borderId="34" xfId="1" applyFont="1" applyBorder="1" applyAlignment="1" applyProtection="1">
      <alignment horizontal="left" vertical="center"/>
      <protection locked="0"/>
    </xf>
    <xf numFmtId="0" fontId="3" fillId="0" borderId="0" xfId="1" applyFont="1" applyAlignment="1" applyProtection="1">
      <alignment horizontal="fill" vertical="center"/>
      <protection locked="0"/>
    </xf>
    <xf numFmtId="0" fontId="2" fillId="0" borderId="0" xfId="1" quotePrefix="1" applyFont="1" applyAlignment="1" applyProtection="1">
      <alignment horizontal="fill" vertical="center"/>
      <protection locked="0"/>
    </xf>
    <xf numFmtId="0" fontId="3" fillId="0" borderId="0" xfId="1" applyFont="1" applyAlignment="1" applyProtection="1">
      <alignment horizontal="left" vertical="center"/>
      <protection locked="0"/>
    </xf>
    <xf numFmtId="0" fontId="2" fillId="0" borderId="38" xfId="1" applyFont="1" applyBorder="1" applyAlignment="1" applyProtection="1">
      <alignment horizontal="left" vertical="center"/>
      <protection locked="0"/>
    </xf>
    <xf numFmtId="0" fontId="2" fillId="0" borderId="39" xfId="1" applyFont="1" applyBorder="1" applyAlignment="1" applyProtection="1">
      <alignment horizontal="left" vertical="center"/>
      <protection locked="0"/>
    </xf>
    <xf numFmtId="0" fontId="2" fillId="0" borderId="40" xfId="1" applyFont="1" applyBorder="1" applyAlignment="1" applyProtection="1">
      <alignment horizontal="left" vertical="center"/>
      <protection locked="0"/>
    </xf>
    <xf numFmtId="0" fontId="3" fillId="0" borderId="39" xfId="1" applyFont="1" applyBorder="1" applyAlignment="1" applyProtection="1">
      <alignment horizontal="left" vertical="center"/>
      <protection locked="0"/>
    </xf>
    <xf numFmtId="0" fontId="2" fillId="0" borderId="39" xfId="1" applyFont="1" applyBorder="1" applyAlignment="1" applyProtection="1">
      <alignment horizontal="center" vertical="center"/>
      <protection locked="0"/>
    </xf>
    <xf numFmtId="0" fontId="2" fillId="0" borderId="39" xfId="1" applyFont="1" applyBorder="1" applyAlignment="1" applyProtection="1">
      <alignment horizontal="right" vertical="center"/>
      <protection locked="0"/>
    </xf>
    <xf numFmtId="0" fontId="2" fillId="0" borderId="41" xfId="1" applyFont="1" applyBorder="1" applyAlignment="1" applyProtection="1">
      <alignment horizontal="left" vertical="center"/>
      <protection locked="0"/>
    </xf>
    <xf numFmtId="0" fontId="2" fillId="0" borderId="42" xfId="1" applyFont="1" applyBorder="1" applyAlignment="1" applyProtection="1">
      <alignment horizontal="left" vertical="center"/>
      <protection locked="0"/>
    </xf>
    <xf numFmtId="0" fontId="2" fillId="0" borderId="43" xfId="1" applyFont="1" applyBorder="1" applyAlignment="1" applyProtection="1">
      <alignment horizontal="left" vertical="center"/>
      <protection locked="0"/>
    </xf>
    <xf numFmtId="0" fontId="3" fillId="0" borderId="42" xfId="1" applyFont="1" applyBorder="1" applyAlignment="1" applyProtection="1">
      <alignment horizontal="left" vertical="center"/>
      <protection locked="0"/>
    </xf>
    <xf numFmtId="0" fontId="2" fillId="0" borderId="42" xfId="1" applyFont="1" applyBorder="1" applyAlignment="1" applyProtection="1">
      <alignment horizontal="center" vertical="center"/>
      <protection locked="0"/>
    </xf>
    <xf numFmtId="0" fontId="2" fillId="0" borderId="42" xfId="1" applyFont="1" applyBorder="1" applyAlignment="1" applyProtection="1">
      <alignment horizontal="right" vertical="center"/>
      <protection locked="0"/>
    </xf>
    <xf numFmtId="0" fontId="2" fillId="0" borderId="10" xfId="1" applyFont="1" applyBorder="1" applyAlignment="1" applyProtection="1">
      <alignment horizontal="left" vertical="center"/>
      <protection locked="0"/>
    </xf>
    <xf numFmtId="0" fontId="2" fillId="0" borderId="11" xfId="1" applyFont="1" applyBorder="1" applyAlignment="1" applyProtection="1">
      <alignment horizontal="left" vertical="center"/>
      <protection locked="0"/>
    </xf>
    <xf numFmtId="0" fontId="2" fillId="0" borderId="12" xfId="1" applyFont="1" applyBorder="1" applyAlignment="1" applyProtection="1">
      <alignment horizontal="left" vertical="center"/>
      <protection locked="0"/>
    </xf>
    <xf numFmtId="0" fontId="2" fillId="0" borderId="13" xfId="1" applyFont="1" applyBorder="1" applyAlignment="1" applyProtection="1">
      <alignment horizontal="left" vertical="center"/>
      <protection locked="0"/>
    </xf>
    <xf numFmtId="0" fontId="2" fillId="0" borderId="0" xfId="1" applyFont="1" applyAlignment="1" applyProtection="1">
      <alignment horizontal="right" vertical="top"/>
      <protection locked="0"/>
    </xf>
    <xf numFmtId="0" fontId="2" fillId="0" borderId="9" xfId="1" applyFont="1" applyBorder="1" applyAlignment="1" applyProtection="1">
      <alignment horizontal="left" vertical="center"/>
      <protection locked="0"/>
    </xf>
    <xf numFmtId="0" fontId="2" fillId="0" borderId="9" xfId="1" applyFont="1" applyBorder="1" applyAlignment="1" applyProtection="1">
      <alignment horizontal="right" vertical="center"/>
      <protection locked="0"/>
    </xf>
    <xf numFmtId="0" fontId="2" fillId="0" borderId="21" xfId="1" applyFont="1" applyBorder="1" applyAlignment="1" applyProtection="1">
      <alignment horizontal="left" vertical="center"/>
      <protection locked="0"/>
    </xf>
    <xf numFmtId="0" fontId="2" fillId="0" borderId="21" xfId="1" applyFont="1" applyBorder="1" applyAlignment="1" applyProtection="1">
      <alignment horizontal="right" vertical="center"/>
      <protection locked="0"/>
    </xf>
    <xf numFmtId="0" fontId="2" fillId="0" borderId="11" xfId="1" applyFont="1" applyBorder="1" applyAlignment="1" applyProtection="1">
      <alignment horizontal="right" vertical="center"/>
      <protection locked="0"/>
    </xf>
    <xf numFmtId="0" fontId="2" fillId="0" borderId="37" xfId="1" applyFont="1" applyBorder="1" applyAlignment="1" applyProtection="1">
      <alignment horizontal="left" vertical="center"/>
      <protection locked="0"/>
    </xf>
    <xf numFmtId="0" fontId="2" fillId="0" borderId="13" xfId="1" applyFont="1" applyBorder="1" applyAlignment="1" applyProtection="1">
      <alignment horizontal="right" vertical="center"/>
      <protection locked="0"/>
    </xf>
    <xf numFmtId="0" fontId="9" fillId="0" borderId="0" xfId="0" applyFont="1" applyAlignment="1">
      <alignment horizontal="fill" vertical="center"/>
      <protection locked="0"/>
    </xf>
    <xf numFmtId="0" fontId="2" fillId="0" borderId="36" xfId="0" applyFont="1" applyBorder="1" applyAlignment="1">
      <alignment vertical="top"/>
      <protection locked="0"/>
    </xf>
    <xf numFmtId="0" fontId="2" fillId="0" borderId="17" xfId="0" applyFont="1" applyBorder="1" applyAlignment="1">
      <alignment vertical="center"/>
      <protection locked="0"/>
    </xf>
    <xf numFmtId="0" fontId="2" fillId="0" borderId="32" xfId="0" applyFont="1" applyBorder="1" applyAlignment="1">
      <alignment horizontal="left" vertical="top"/>
      <protection locked="0"/>
    </xf>
    <xf numFmtId="0" fontId="2" fillId="0" borderId="30" xfId="0" applyFont="1" applyBorder="1" applyAlignment="1">
      <alignment horizontal="left" vertical="top"/>
      <protection locked="0"/>
    </xf>
    <xf numFmtId="0" fontId="2" fillId="0" borderId="31" xfId="0" applyFont="1" applyBorder="1" applyAlignment="1">
      <alignment horizontal="left" vertical="top"/>
      <protection locked="0"/>
    </xf>
    <xf numFmtId="0" fontId="2" fillId="0" borderId="17" xfId="0" applyFont="1" applyBorder="1" applyAlignment="1">
      <alignment horizontal="left" vertical="top"/>
      <protection locked="0"/>
    </xf>
    <xf numFmtId="0" fontId="2" fillId="0" borderId="16" xfId="0" applyFont="1" applyBorder="1" applyAlignment="1">
      <alignment horizontal="left" vertical="top"/>
      <protection locked="0"/>
    </xf>
    <xf numFmtId="0" fontId="2" fillId="0" borderId="25" xfId="0" applyFont="1" applyBorder="1" applyAlignment="1">
      <alignment horizontal="left" vertical="top"/>
      <protection locked="0"/>
    </xf>
    <xf numFmtId="0" fontId="2" fillId="0" borderId="23" xfId="0" applyFont="1" applyBorder="1" applyAlignment="1">
      <alignment horizontal="left" vertical="top"/>
      <protection locked="0"/>
    </xf>
    <xf numFmtId="0" fontId="2" fillId="0" borderId="24" xfId="0" applyFont="1" applyBorder="1" applyAlignment="1">
      <alignment horizontal="left" vertical="top"/>
      <protection locked="0"/>
    </xf>
    <xf numFmtId="0" fontId="2" fillId="0" borderId="16" xfId="0" applyFont="1" applyBorder="1" applyAlignment="1">
      <alignment vertical="top"/>
      <protection locked="0"/>
    </xf>
    <xf numFmtId="0" fontId="2" fillId="0" borderId="0" xfId="0" applyFont="1" applyAlignment="1">
      <alignment horizontal="fill" vertical="top"/>
      <protection locked="0"/>
    </xf>
    <xf numFmtId="0" fontId="2" fillId="0" borderId="0" xfId="0" quotePrefix="1" applyFont="1" applyAlignment="1">
      <alignment horizontal="right" vertical="top"/>
      <protection locked="0"/>
    </xf>
    <xf numFmtId="0" fontId="10" fillId="0" borderId="0" xfId="0" applyFont="1">
      <alignment horizontal="left" vertical="center"/>
      <protection locked="0"/>
    </xf>
    <xf numFmtId="0" fontId="10" fillId="0" borderId="16" xfId="0" applyFont="1" applyBorder="1">
      <alignment horizontal="left" vertical="center"/>
      <protection locked="0"/>
    </xf>
    <xf numFmtId="0" fontId="9" fillId="0" borderId="16" xfId="0" applyFont="1" applyBorder="1">
      <alignment horizontal="left" vertical="center"/>
      <protection locked="0"/>
    </xf>
    <xf numFmtId="0" fontId="9" fillId="0" borderId="17" xfId="0" applyFont="1" applyBorder="1">
      <alignment horizontal="left" vertical="center"/>
      <protection locked="0"/>
    </xf>
    <xf numFmtId="0" fontId="2" fillId="0" borderId="0" xfId="1" applyFont="1" applyAlignment="1" applyProtection="1">
      <alignment vertical="center"/>
      <protection locked="0"/>
    </xf>
    <xf numFmtId="0" fontId="2" fillId="0" borderId="27" xfId="0" quotePrefix="1" applyFont="1" applyBorder="1">
      <alignment horizontal="left" vertical="center"/>
      <protection locked="0"/>
    </xf>
    <xf numFmtId="0" fontId="0" fillId="0" borderId="36" xfId="0" applyBorder="1">
      <alignment horizontal="left" vertical="center"/>
      <protection locked="0"/>
    </xf>
    <xf numFmtId="0" fontId="0" fillId="0" borderId="27" xfId="0" applyBorder="1">
      <alignment horizontal="left" vertical="center"/>
      <protection locked="0"/>
    </xf>
    <xf numFmtId="0" fontId="0" fillId="0" borderId="30" xfId="0" applyBorder="1">
      <alignment horizontal="left" vertical="center"/>
      <protection locked="0"/>
    </xf>
    <xf numFmtId="0" fontId="0" fillId="0" borderId="21" xfId="0" applyBorder="1">
      <alignment horizontal="left" vertical="center"/>
      <protection locked="0"/>
    </xf>
    <xf numFmtId="0" fontId="2" fillId="3" borderId="0" xfId="0" quotePrefix="1" applyFont="1" applyFill="1" applyAlignment="1">
      <alignment horizontal="center" vertical="center"/>
      <protection locked="0"/>
    </xf>
    <xf numFmtId="0" fontId="0" fillId="0" borderId="21" xfId="0" applyBorder="1" applyAlignment="1">
      <alignment horizontal="right" vertical="center"/>
      <protection locked="0"/>
    </xf>
    <xf numFmtId="0" fontId="0" fillId="0" borderId="0" xfId="0" applyAlignment="1">
      <alignment vertical="center"/>
      <protection locked="0"/>
    </xf>
    <xf numFmtId="0" fontId="2" fillId="0" borderId="32" xfId="0" applyFont="1" applyBorder="1" applyProtection="1">
      <alignment horizontal="left" vertical="center"/>
    </xf>
    <xf numFmtId="0" fontId="2" fillId="0" borderId="30" xfId="0" applyFont="1" applyBorder="1" applyProtection="1">
      <alignment horizontal="left" vertical="center"/>
    </xf>
    <xf numFmtId="0" fontId="2" fillId="0" borderId="30" xfId="0" applyFont="1" applyBorder="1" applyAlignment="1" applyProtection="1">
      <alignment horizontal="right" vertical="center"/>
    </xf>
    <xf numFmtId="0" fontId="2" fillId="0" borderId="31" xfId="0" applyFont="1" applyBorder="1" applyProtection="1">
      <alignment horizontal="left" vertical="center"/>
    </xf>
    <xf numFmtId="0" fontId="2" fillId="0" borderId="17" xfId="0" applyFont="1" applyBorder="1" applyProtection="1">
      <alignment horizontal="left" vertical="center"/>
    </xf>
    <xf numFmtId="0" fontId="2" fillId="0" borderId="0" xfId="0" applyFont="1" applyAlignment="1" applyProtection="1">
      <alignment horizontal="right" vertical="center"/>
    </xf>
    <xf numFmtId="0" fontId="2" fillId="0" borderId="16" xfId="0" applyFont="1" applyBorder="1" applyProtection="1">
      <alignment horizontal="left" vertical="center"/>
    </xf>
    <xf numFmtId="0" fontId="2" fillId="0" borderId="0" xfId="0" quotePrefix="1" applyFont="1" applyAlignment="1" applyProtection="1">
      <alignment horizontal="right" vertical="center"/>
    </xf>
    <xf numFmtId="0" fontId="2" fillId="0" borderId="25" xfId="0" applyFont="1" applyBorder="1" applyProtection="1">
      <alignment horizontal="left" vertical="center"/>
    </xf>
    <xf numFmtId="0" fontId="2" fillId="0" borderId="23" xfId="0" applyFont="1" applyBorder="1" applyProtection="1">
      <alignment horizontal="left" vertical="center"/>
    </xf>
    <xf numFmtId="0" fontId="2" fillId="0" borderId="23" xfId="0" applyFont="1" applyBorder="1" applyAlignment="1" applyProtection="1">
      <alignment horizontal="right" vertical="center"/>
    </xf>
    <xf numFmtId="0" fontId="2" fillId="0" borderId="24" xfId="0" applyFont="1" applyBorder="1" applyProtection="1">
      <alignment horizontal="left" vertical="center"/>
    </xf>
    <xf numFmtId="0" fontId="2" fillId="0" borderId="34" xfId="0" applyFont="1" applyBorder="1" applyProtection="1">
      <alignment horizontal="left" vertical="center"/>
    </xf>
    <xf numFmtId="0" fontId="2" fillId="0" borderId="29" xfId="0" applyFont="1" applyBorder="1" applyProtection="1">
      <alignment horizontal="left" vertical="center"/>
    </xf>
    <xf numFmtId="0" fontId="0" fillId="0" borderId="21" xfId="0" applyBorder="1" applyAlignment="1">
      <alignment horizontal="center" vertical="center"/>
      <protection locked="0"/>
    </xf>
    <xf numFmtId="0" fontId="2" fillId="0" borderId="16" xfId="0" applyFont="1" applyBorder="1" applyAlignment="1">
      <alignment horizontal="right" vertical="center"/>
      <protection locked="0"/>
    </xf>
    <xf numFmtId="0" fontId="2" fillId="0" borderId="0" xfId="0" applyFont="1">
      <alignment horizontal="left" vertical="center"/>
      <protection locked="0"/>
    </xf>
    <xf numFmtId="0" fontId="17" fillId="0" borderId="0" xfId="0" applyFont="1">
      <alignment horizontal="left" vertical="center"/>
      <protection locked="0"/>
    </xf>
    <xf numFmtId="0" fontId="17" fillId="0" borderId="21" xfId="0" applyFont="1" applyBorder="1">
      <alignment horizontal="left" vertical="center"/>
      <protection locked="0"/>
    </xf>
    <xf numFmtId="0" fontId="17" fillId="0" borderId="9" xfId="0" applyFont="1" applyBorder="1">
      <alignment horizontal="left" vertical="center"/>
      <protection locked="0"/>
    </xf>
    <xf numFmtId="0" fontId="17" fillId="2" borderId="0" xfId="0" applyFont="1" applyFill="1">
      <alignment horizontal="left" vertical="center"/>
      <protection locked="0"/>
    </xf>
    <xf numFmtId="0" fontId="1" fillId="0" borderId="0" xfId="0" applyFont="1">
      <alignment horizontal="left" vertical="center"/>
      <protection locked="0"/>
    </xf>
    <xf numFmtId="0" fontId="17" fillId="2" borderId="35" xfId="0" applyFont="1" applyFill="1" applyBorder="1">
      <alignment horizontal="left" vertical="center"/>
      <protection locked="0"/>
    </xf>
    <xf numFmtId="0" fontId="10" fillId="0" borderId="0" xfId="0" applyFont="1" applyAlignment="1">
      <alignment vertical="center"/>
      <protection locked="0"/>
    </xf>
    <xf numFmtId="0" fontId="10" fillId="0" borderId="0" xfId="0" applyFont="1" applyAlignment="1">
      <alignment vertical="top"/>
      <protection locked="0"/>
    </xf>
    <xf numFmtId="0" fontId="10" fillId="0" borderId="0" xfId="0" applyFont="1" applyAlignment="1">
      <alignment horizontal="center" vertical="center"/>
      <protection locked="0"/>
    </xf>
    <xf numFmtId="0" fontId="2" fillId="0" borderId="27" xfId="0" applyFont="1" applyBorder="1" applyAlignment="1">
      <alignment vertical="center"/>
      <protection locked="0"/>
    </xf>
    <xf numFmtId="0" fontId="2" fillId="0" borderId="0" xfId="1" applyFont="1" applyAlignment="1" applyProtection="1">
      <alignment vertical="center" wrapText="1"/>
      <protection locked="0"/>
    </xf>
    <xf numFmtId="0" fontId="2" fillId="0" borderId="20" xfId="1" applyFont="1" applyBorder="1" applyAlignment="1" applyProtection="1">
      <alignment horizontal="left" vertical="center"/>
      <protection locked="0"/>
    </xf>
    <xf numFmtId="0" fontId="2" fillId="0" borderId="22" xfId="1" applyFont="1" applyBorder="1" applyAlignment="1" applyProtection="1">
      <alignment horizontal="left" vertical="center"/>
      <protection locked="0"/>
    </xf>
    <xf numFmtId="0" fontId="2" fillId="0" borderId="18" xfId="1" applyFont="1" applyBorder="1" applyAlignment="1" applyProtection="1">
      <alignment horizontal="left" vertical="center"/>
      <protection locked="0"/>
    </xf>
    <xf numFmtId="0" fontId="2" fillId="0" borderId="19" xfId="1" applyFont="1" applyBorder="1" applyAlignment="1" applyProtection="1">
      <alignment horizontal="left" vertical="center"/>
      <protection locked="0"/>
    </xf>
    <xf numFmtId="0" fontId="2" fillId="0" borderId="44" xfId="1" applyFont="1" applyBorder="1" applyAlignment="1" applyProtection="1">
      <alignment horizontal="left" vertical="center"/>
      <protection locked="0"/>
    </xf>
    <xf numFmtId="0" fontId="2" fillId="0" borderId="45" xfId="1" applyFont="1" applyBorder="1" applyAlignment="1" applyProtection="1">
      <alignment horizontal="left" vertical="center"/>
      <protection locked="0"/>
    </xf>
    <xf numFmtId="0" fontId="2" fillId="0" borderId="46" xfId="1" applyFont="1" applyBorder="1" applyAlignment="1" applyProtection="1">
      <alignment horizontal="left" vertical="center"/>
      <protection locked="0"/>
    </xf>
    <xf numFmtId="0" fontId="2" fillId="0" borderId="47" xfId="1" applyFont="1" applyBorder="1" applyAlignment="1" applyProtection="1">
      <alignment horizontal="left" vertical="center"/>
      <protection locked="0"/>
    </xf>
    <xf numFmtId="0" fontId="2" fillId="0" borderId="0" xfId="0" applyFont="1" applyAlignment="1">
      <alignment horizontal="left" vertical="top"/>
      <protection locked="0"/>
    </xf>
    <xf numFmtId="0" fontId="14" fillId="0" borderId="0" xfId="0" applyFont="1">
      <alignment horizontal="left" vertical="center"/>
      <protection locked="0"/>
    </xf>
    <xf numFmtId="0" fontId="0" fillId="0" borderId="16" xfId="0" applyBorder="1" applyAlignment="1">
      <alignment vertical="center"/>
      <protection locked="0"/>
    </xf>
    <xf numFmtId="0" fontId="0" fillId="0" borderId="0" xfId="0" quotePrefix="1" applyAlignment="1">
      <alignment horizontal="center" vertical="center"/>
      <protection locked="0"/>
    </xf>
    <xf numFmtId="0" fontId="0" fillId="0" borderId="9" xfId="0" applyBorder="1" applyAlignment="1">
      <alignment horizontal="center" vertical="center"/>
      <protection locked="0"/>
    </xf>
    <xf numFmtId="0" fontId="0" fillId="0" borderId="12" xfId="0" applyBorder="1">
      <alignment horizontal="left" vertical="center"/>
      <protection locked="0"/>
    </xf>
    <xf numFmtId="0" fontId="18" fillId="0" borderId="0" xfId="0" applyFont="1">
      <alignment horizontal="left" vertical="center"/>
      <protection locked="0"/>
    </xf>
    <xf numFmtId="0" fontId="14" fillId="0" borderId="0" xfId="0" quotePrefix="1" applyFont="1" applyAlignment="1">
      <alignment horizontal="center" vertical="center"/>
      <protection locked="0"/>
    </xf>
    <xf numFmtId="0" fontId="2" fillId="0" borderId="16" xfId="0" applyFont="1" applyBorder="1" applyAlignment="1">
      <alignment vertical="top" wrapText="1"/>
      <protection locked="0"/>
    </xf>
    <xf numFmtId="0" fontId="2" fillId="0" borderId="0" xfId="0" quotePrefix="1" applyFont="1" applyAlignment="1">
      <alignment horizontal="right" vertical="top" wrapText="1"/>
      <protection locked="0"/>
    </xf>
    <xf numFmtId="0" fontId="0" fillId="0" borderId="0" xfId="1" applyFont="1" applyAlignment="1" applyProtection="1">
      <alignment horizontal="left" vertical="top" wrapText="1"/>
      <protection locked="0"/>
    </xf>
    <xf numFmtId="0" fontId="2" fillId="3" borderId="0" xfId="0" applyFont="1" applyFill="1">
      <alignment horizontal="left" vertical="center"/>
      <protection locked="0"/>
    </xf>
    <xf numFmtId="0" fontId="2" fillId="3" borderId="23" xfId="0" applyFont="1" applyFill="1" applyBorder="1">
      <alignment horizontal="left" vertical="center"/>
      <protection locked="0"/>
    </xf>
    <xf numFmtId="0" fontId="2" fillId="3" borderId="23" xfId="0" applyFont="1" applyFill="1" applyBorder="1" applyAlignment="1">
      <alignment horizontal="center" vertical="center"/>
      <protection locked="0"/>
    </xf>
    <xf numFmtId="0" fontId="2" fillId="3" borderId="24" xfId="0" applyFont="1" applyFill="1" applyBorder="1">
      <alignment horizontal="left" vertical="center"/>
      <protection locked="0"/>
    </xf>
    <xf numFmtId="0" fontId="2" fillId="3" borderId="33" xfId="0" applyFont="1" applyFill="1" applyBorder="1">
      <alignment horizontal="left" vertical="center"/>
      <protection locked="0"/>
    </xf>
    <xf numFmtId="0" fontId="2" fillId="3" borderId="26" xfId="0" applyFont="1" applyFill="1" applyBorder="1">
      <alignment horizontal="left" vertical="center"/>
      <protection locked="0"/>
    </xf>
    <xf numFmtId="0" fontId="2" fillId="3" borderId="28" xfId="0" applyFont="1" applyFill="1" applyBorder="1">
      <alignment horizontal="left" vertical="center"/>
      <protection locked="0"/>
    </xf>
    <xf numFmtId="0" fontId="14" fillId="3" borderId="0" xfId="0" quotePrefix="1" applyFont="1" applyFill="1" applyAlignment="1">
      <alignment horizontal="center" vertical="center"/>
      <protection locked="0"/>
    </xf>
    <xf numFmtId="0" fontId="0" fillId="3" borderId="0" xfId="0" applyFill="1" applyAlignment="1">
      <alignment horizontal="center" vertical="center"/>
      <protection locked="0"/>
    </xf>
    <xf numFmtId="0" fontId="2" fillId="3" borderId="16" xfId="1" applyFont="1" applyFill="1" applyBorder="1" applyAlignment="1" applyProtection="1">
      <alignment horizontal="left" vertical="center"/>
      <protection locked="0"/>
    </xf>
    <xf numFmtId="0" fontId="2" fillId="3" borderId="0" xfId="1" applyFont="1" applyFill="1" applyAlignment="1" applyProtection="1">
      <alignment horizontal="left" vertical="center"/>
      <protection locked="0"/>
    </xf>
    <xf numFmtId="0" fontId="2" fillId="3" borderId="0" xfId="1" quotePrefix="1" applyFont="1" applyFill="1" applyAlignment="1" applyProtection="1">
      <alignment horizontal="center" vertical="center"/>
      <protection locked="0"/>
    </xf>
    <xf numFmtId="0" fontId="2" fillId="3" borderId="9" xfId="1" applyFont="1" applyFill="1" applyBorder="1" applyAlignment="1" applyProtection="1">
      <alignment horizontal="left" vertical="center"/>
      <protection locked="0"/>
    </xf>
    <xf numFmtId="0" fontId="2" fillId="3" borderId="21" xfId="1" applyFont="1" applyFill="1" applyBorder="1" applyAlignment="1" applyProtection="1">
      <alignment horizontal="left" vertical="center"/>
      <protection locked="0"/>
    </xf>
    <xf numFmtId="0" fontId="2" fillId="3" borderId="21" xfId="1" applyFont="1" applyFill="1" applyBorder="1" applyAlignment="1" applyProtection="1">
      <alignment horizontal="center" vertical="center"/>
      <protection locked="0"/>
    </xf>
    <xf numFmtId="0" fontId="2" fillId="3" borderId="11" xfId="1" applyFont="1" applyFill="1" applyBorder="1" applyAlignment="1" applyProtection="1">
      <alignment horizontal="left" vertical="center"/>
      <protection locked="0"/>
    </xf>
    <xf numFmtId="0" fontId="2" fillId="3" borderId="9" xfId="1" applyFont="1" applyFill="1" applyBorder="1" applyAlignment="1" applyProtection="1">
      <alignment horizontal="center" vertical="center"/>
      <protection locked="0"/>
    </xf>
    <xf numFmtId="0" fontId="2" fillId="3" borderId="13" xfId="1" applyFont="1" applyFill="1" applyBorder="1" applyAlignment="1" applyProtection="1">
      <alignment horizontal="left" vertical="center"/>
      <protection locked="0"/>
    </xf>
    <xf numFmtId="0" fontId="0" fillId="3" borderId="21" xfId="0" applyFill="1" applyBorder="1">
      <alignment horizontal="left" vertical="center"/>
      <protection locked="0"/>
    </xf>
    <xf numFmtId="0" fontId="0" fillId="3" borderId="21" xfId="0" applyFill="1" applyBorder="1" applyAlignment="1">
      <alignment horizontal="center" vertical="center"/>
      <protection locked="0"/>
    </xf>
    <xf numFmtId="0" fontId="0" fillId="3" borderId="11" xfId="0" applyFill="1" applyBorder="1">
      <alignment horizontal="left" vertical="center"/>
      <protection locked="0"/>
    </xf>
    <xf numFmtId="0" fontId="0" fillId="3" borderId="16" xfId="0" applyFill="1" applyBorder="1">
      <alignment horizontal="left" vertical="center"/>
      <protection locked="0"/>
    </xf>
    <xf numFmtId="0" fontId="0" fillId="3" borderId="9" xfId="0" applyFill="1" applyBorder="1">
      <alignment horizontal="left" vertical="center"/>
      <protection locked="0"/>
    </xf>
    <xf numFmtId="0" fontId="0" fillId="3" borderId="9" xfId="0" applyFill="1" applyBorder="1" applyAlignment="1">
      <alignment horizontal="center" vertical="center"/>
      <protection locked="0"/>
    </xf>
    <xf numFmtId="0" fontId="0" fillId="3" borderId="13" xfId="0" applyFill="1" applyBorder="1">
      <alignment horizontal="left" vertical="center"/>
      <protection locked="0"/>
    </xf>
    <xf numFmtId="0" fontId="19" fillId="3" borderId="13" xfId="0" applyFont="1" applyFill="1" applyBorder="1">
      <alignment horizontal="left" vertical="center"/>
      <protection locked="0"/>
    </xf>
    <xf numFmtId="0" fontId="19" fillId="3" borderId="9" xfId="0" applyFont="1" applyFill="1" applyBorder="1">
      <alignment horizontal="left" vertical="center"/>
      <protection locked="0"/>
    </xf>
    <xf numFmtId="0" fontId="2" fillId="3" borderId="30" xfId="0" applyFont="1" applyFill="1" applyBorder="1" applyAlignment="1" applyProtection="1">
      <alignment horizontal="center" vertical="center"/>
    </xf>
    <xf numFmtId="0" fontId="2" fillId="3" borderId="31" xfId="0" applyFont="1" applyFill="1" applyBorder="1" applyProtection="1">
      <alignment horizontal="left" vertical="center"/>
    </xf>
    <xf numFmtId="0" fontId="2" fillId="3" borderId="0" xfId="0" applyFont="1" applyFill="1" applyAlignment="1" applyProtection="1">
      <alignment horizontal="center" vertical="center"/>
    </xf>
    <xf numFmtId="0" fontId="2" fillId="3" borderId="16" xfId="0" applyFont="1" applyFill="1" applyBorder="1" applyProtection="1">
      <alignment horizontal="left" vertical="center"/>
    </xf>
    <xf numFmtId="0" fontId="2" fillId="3" borderId="23" xfId="0" applyFont="1" applyFill="1" applyBorder="1" applyAlignment="1" applyProtection="1">
      <alignment horizontal="center" vertical="center"/>
    </xf>
    <xf numFmtId="0" fontId="2" fillId="3" borderId="24" xfId="0" applyFont="1" applyFill="1" applyBorder="1" applyProtection="1">
      <alignment horizontal="left" vertical="center"/>
    </xf>
    <xf numFmtId="0" fontId="19" fillId="3" borderId="9" xfId="0" applyFont="1" applyFill="1" applyBorder="1" applyAlignment="1">
      <alignment horizontal="center" vertical="center"/>
      <protection locked="0"/>
    </xf>
    <xf numFmtId="0" fontId="0" fillId="0" borderId="0" xfId="0" applyAlignment="1">
      <alignment horizontal="left" vertical="center" wrapText="1"/>
      <protection locked="0"/>
    </xf>
    <xf numFmtId="0" fontId="2" fillId="0" borderId="0" xfId="0" applyFont="1" applyAlignment="1">
      <alignment horizontal="left" vertical="center" wrapText="1"/>
      <protection locked="0"/>
    </xf>
    <xf numFmtId="0" fontId="2" fillId="0" borderId="57" xfId="0" applyFont="1" applyBorder="1">
      <alignment horizontal="left" vertical="center"/>
      <protection locked="0"/>
    </xf>
    <xf numFmtId="0" fontId="2" fillId="0" borderId="58" xfId="0" applyFont="1" applyBorder="1">
      <alignment horizontal="left" vertical="center"/>
      <protection locked="0"/>
    </xf>
    <xf numFmtId="0" fontId="24" fillId="0" borderId="0" xfId="0" applyFont="1" applyAlignment="1">
      <alignment vertical="center" wrapText="1"/>
      <protection locked="0"/>
    </xf>
    <xf numFmtId="0" fontId="2" fillId="0" borderId="16" xfId="0" applyFont="1" applyBorder="1" applyAlignment="1">
      <alignment vertical="center" wrapText="1"/>
      <protection locked="0"/>
    </xf>
    <xf numFmtId="0" fontId="2" fillId="0" borderId="59" xfId="0" applyFont="1" applyBorder="1">
      <alignment horizontal="left" vertical="center"/>
      <protection locked="0"/>
    </xf>
    <xf numFmtId="0" fontId="2" fillId="0" borderId="0" xfId="0" applyFont="1" applyAlignment="1" applyProtection="1"/>
    <xf numFmtId="0" fontId="2" fillId="0" borderId="0" xfId="0" applyFont="1" applyAlignment="1" applyProtection="1">
      <alignment horizontal="right"/>
    </xf>
    <xf numFmtId="0" fontId="2" fillId="0" borderId="60" xfId="0" applyFont="1" applyBorder="1">
      <alignment horizontal="left" vertical="center"/>
      <protection locked="0"/>
    </xf>
    <xf numFmtId="0" fontId="0" fillId="0" borderId="17" xfId="0" applyBorder="1" applyAlignment="1">
      <alignment horizontal="left"/>
      <protection locked="0"/>
    </xf>
    <xf numFmtId="0" fontId="0" fillId="0" borderId="16" xfId="0" applyBorder="1" applyAlignment="1">
      <alignment horizontal="left"/>
      <protection locked="0"/>
    </xf>
    <xf numFmtId="0" fontId="0" fillId="0" borderId="17" xfId="0" applyBorder="1" applyAlignment="1">
      <alignment horizontal="center" vertical="center"/>
      <protection locked="0"/>
    </xf>
    <xf numFmtId="0" fontId="0" fillId="0" borderId="16" xfId="0" applyBorder="1" applyAlignment="1">
      <alignment horizontal="center" vertical="center"/>
      <protection locked="0"/>
    </xf>
    <xf numFmtId="0" fontId="3" fillId="0" borderId="23" xfId="1" applyFont="1" applyBorder="1" applyAlignment="1" applyProtection="1">
      <alignment horizontal="left" vertical="center"/>
      <protection locked="0"/>
    </xf>
    <xf numFmtId="0" fontId="26" fillId="0" borderId="0" xfId="0" applyFont="1" applyAlignment="1">
      <alignment horizontal="fill" vertical="center"/>
      <protection locked="0"/>
    </xf>
    <xf numFmtId="0" fontId="26" fillId="0" borderId="0" xfId="0" applyFont="1">
      <alignment horizontal="left" vertical="center"/>
      <protection locked="0"/>
    </xf>
    <xf numFmtId="0" fontId="2" fillId="0" borderId="0" xfId="0" applyFont="1" applyAlignment="1" applyProtection="1">
      <alignment vertical="center"/>
    </xf>
    <xf numFmtId="0" fontId="2" fillId="0" borderId="21" xfId="0" applyFont="1" applyBorder="1" applyAlignment="1">
      <alignment horizontal="centerContinuous" vertical="center"/>
      <protection locked="0"/>
    </xf>
    <xf numFmtId="0" fontId="2" fillId="0" borderId="0" xfId="0" quotePrefix="1" applyFont="1" applyAlignment="1" applyProtection="1">
      <alignment vertical="center"/>
    </xf>
    <xf numFmtId="0" fontId="2" fillId="0" borderId="0" xfId="0" applyFont="1" applyAlignment="1">
      <alignment horizontal="centerContinuous" vertical="center"/>
      <protection locked="0"/>
    </xf>
    <xf numFmtId="0" fontId="0" fillId="0" borderId="0" xfId="0" applyAlignment="1">
      <alignment horizontal="centerContinuous" vertical="center"/>
      <protection locked="0"/>
    </xf>
    <xf numFmtId="0" fontId="0" fillId="0" borderId="61" xfId="0" applyBorder="1">
      <alignment horizontal="left" vertical="center"/>
      <protection locked="0"/>
    </xf>
    <xf numFmtId="0" fontId="2" fillId="0" borderId="0" xfId="0" applyFont="1" applyAlignment="1" applyProtection="1">
      <alignment vertical="top"/>
      <protection hidden="1"/>
    </xf>
    <xf numFmtId="0" fontId="2" fillId="0" borderId="61" xfId="0" applyFont="1" applyBorder="1" applyAlignment="1" applyProtection="1">
      <alignment vertical="top"/>
      <protection hidden="1"/>
    </xf>
    <xf numFmtId="0" fontId="2" fillId="0" borderId="0" xfId="0" applyFont="1" applyAlignment="1" applyProtection="1">
      <alignment horizontal="right" vertical="top"/>
      <protection hidden="1"/>
    </xf>
    <xf numFmtId="0" fontId="2" fillId="0" borderId="9" xfId="0" applyFont="1" applyBorder="1" applyAlignment="1">
      <alignment vertical="top" wrapText="1"/>
      <protection locked="0"/>
    </xf>
    <xf numFmtId="0" fontId="2" fillId="0" borderId="9" xfId="1" applyFont="1" applyBorder="1" applyAlignment="1" applyProtection="1">
      <alignment vertical="center"/>
      <protection locked="0"/>
    </xf>
    <xf numFmtId="0" fontId="2" fillId="0" borderId="0" xfId="1" quotePrefix="1" applyFont="1" applyAlignment="1" applyProtection="1">
      <alignment horizontal="center" vertical="center"/>
      <protection locked="0"/>
    </xf>
    <xf numFmtId="0" fontId="2" fillId="0" borderId="27" xfId="0" applyFont="1" applyBorder="1" applyAlignment="1" applyProtection="1">
      <alignment vertical="top" wrapText="1"/>
      <protection hidden="1"/>
    </xf>
    <xf numFmtId="0" fontId="2" fillId="0" borderId="27" xfId="0" applyFont="1" applyBorder="1" applyAlignment="1">
      <alignment vertical="top" wrapText="1"/>
      <protection locked="0"/>
    </xf>
    <xf numFmtId="0" fontId="0" fillId="3" borderId="0" xfId="0" applyFill="1">
      <alignment horizontal="left" vertical="center"/>
      <protection locked="0"/>
    </xf>
    <xf numFmtId="0" fontId="0" fillId="0" borderId="0" xfId="0" quotePrefix="1">
      <alignment horizontal="left" vertical="center"/>
      <protection locked="0"/>
    </xf>
    <xf numFmtId="0" fontId="0" fillId="0" borderId="0" xfId="0" applyAlignment="1">
      <alignment vertical="top" wrapText="1"/>
      <protection locked="0"/>
    </xf>
    <xf numFmtId="0" fontId="2" fillId="0" borderId="0" xfId="0" applyFont="1" applyAlignment="1">
      <alignment horizontal="center"/>
      <protection locked="0"/>
    </xf>
    <xf numFmtId="0" fontId="2" fillId="0" borderId="9" xfId="0" applyFont="1" applyBorder="1" applyAlignment="1">
      <alignment horizontal="center"/>
      <protection locked="0"/>
    </xf>
    <xf numFmtId="0" fontId="2" fillId="0" borderId="0" xfId="0" quotePrefix="1" applyFont="1">
      <alignment horizontal="left" vertical="center"/>
      <protection locked="0"/>
    </xf>
    <xf numFmtId="0" fontId="2" fillId="0" borderId="23" xfId="0" applyFont="1" applyBorder="1" applyAlignment="1">
      <alignment horizontal="center" vertical="center"/>
      <protection locked="0"/>
    </xf>
    <xf numFmtId="0" fontId="21" fillId="0" borderId="0" xfId="0" applyFont="1" applyAlignment="1">
      <alignment horizontal="left" vertical="center" wrapText="1"/>
      <protection locked="0"/>
    </xf>
    <xf numFmtId="0" fontId="2" fillId="3" borderId="21" xfId="0" applyFont="1" applyFill="1" applyBorder="1" applyAlignment="1">
      <alignment horizontal="center" vertical="center"/>
      <protection locked="0"/>
    </xf>
    <xf numFmtId="0" fontId="2" fillId="0" borderId="16" xfId="0" applyFont="1" applyBorder="1" applyAlignment="1" applyProtection="1">
      <alignment horizontal="left" vertical="top" wrapText="1"/>
      <protection hidden="1"/>
    </xf>
    <xf numFmtId="0" fontId="2" fillId="0" borderId="53" xfId="0" applyFont="1" applyBorder="1" applyAlignment="1">
      <alignment horizontal="fill" vertical="center"/>
      <protection locked="0"/>
    </xf>
    <xf numFmtId="0" fontId="2" fillId="0" borderId="54" xfId="0" applyFont="1" applyBorder="1" applyAlignment="1">
      <alignment horizontal="fill" vertical="center"/>
      <protection locked="0"/>
    </xf>
    <xf numFmtId="0" fontId="2" fillId="0" borderId="54" xfId="0" quotePrefix="1" applyFont="1" applyBorder="1" applyAlignment="1">
      <alignment horizontal="right" vertical="center"/>
      <protection locked="0"/>
    </xf>
    <xf numFmtId="0" fontId="2" fillId="0" borderId="9" xfId="0" applyFont="1" applyBorder="1" applyAlignment="1">
      <alignment horizontal="fill" vertical="center"/>
      <protection locked="0"/>
    </xf>
    <xf numFmtId="0" fontId="0" fillId="0" borderId="9" xfId="0" applyBorder="1" applyAlignment="1">
      <alignment horizontal="fill" vertical="center"/>
      <protection locked="0"/>
    </xf>
    <xf numFmtId="0" fontId="2" fillId="0" borderId="55" xfId="0" applyFont="1" applyBorder="1" applyAlignment="1">
      <alignment horizontal="fill" vertical="center"/>
      <protection locked="0"/>
    </xf>
    <xf numFmtId="0" fontId="2" fillId="0" borderId="56" xfId="0" applyFont="1" applyBorder="1" applyAlignment="1">
      <alignment horizontal="fill" vertical="center"/>
      <protection locked="0"/>
    </xf>
    <xf numFmtId="0" fontId="2" fillId="0" borderId="56" xfId="0" quotePrefix="1" applyFont="1" applyBorder="1" applyAlignment="1">
      <alignment horizontal="right" vertical="center"/>
      <protection locked="0"/>
    </xf>
    <xf numFmtId="0" fontId="2" fillId="0" borderId="0" xfId="0" applyFont="1" applyAlignment="1">
      <alignment vertical="center" wrapText="1"/>
      <protection locked="0"/>
    </xf>
    <xf numFmtId="0" fontId="0" fillId="0" borderId="0" xfId="0" applyAlignment="1">
      <alignment vertical="top"/>
      <protection locked="0"/>
    </xf>
    <xf numFmtId="0" fontId="2" fillId="0" borderId="23" xfId="0" applyFont="1" applyBorder="1" applyAlignment="1">
      <alignment vertical="top" wrapText="1"/>
      <protection locked="0"/>
    </xf>
    <xf numFmtId="0" fontId="2" fillId="0" borderId="23" xfId="0" applyFont="1" applyBorder="1" applyAlignment="1">
      <alignment horizontal="fill" vertical="center"/>
      <protection locked="0"/>
    </xf>
    <xf numFmtId="0" fontId="0" fillId="0" borderId="23" xfId="0" applyBorder="1" applyAlignment="1">
      <alignment horizontal="fill" vertical="center"/>
      <protection locked="0"/>
    </xf>
    <xf numFmtId="0" fontId="2" fillId="0" borderId="23" xfId="0" applyFont="1" applyBorder="1" applyAlignment="1">
      <alignment horizontal="center"/>
      <protection locked="0"/>
    </xf>
    <xf numFmtId="0" fontId="0" fillId="0" borderId="0" xfId="0" applyAlignment="1">
      <alignment horizontal="center"/>
      <protection locked="0"/>
    </xf>
    <xf numFmtId="0" fontId="2" fillId="0" borderId="0" xfId="0" quotePrefix="1" applyFont="1" applyAlignment="1">
      <alignment horizontal="center"/>
      <protection locked="0"/>
    </xf>
    <xf numFmtId="0" fontId="2" fillId="0" borderId="30" xfId="0" applyFont="1" applyBorder="1" applyAlignment="1">
      <alignment horizontal="center"/>
      <protection locked="0"/>
    </xf>
    <xf numFmtId="0" fontId="2" fillId="0" borderId="21" xfId="0" applyFont="1" applyBorder="1" applyAlignment="1">
      <alignment horizontal="center"/>
      <protection locked="0"/>
    </xf>
    <xf numFmtId="0" fontId="3" fillId="0" borderId="17" xfId="0" applyFont="1" applyBorder="1">
      <alignment horizontal="left" vertical="center"/>
      <protection locked="0"/>
    </xf>
    <xf numFmtId="0" fontId="2" fillId="3" borderId="9" xfId="0" quotePrefix="1" applyFont="1" applyFill="1" applyBorder="1" applyAlignment="1">
      <alignment horizontal="center" vertical="center"/>
      <protection locked="0"/>
    </xf>
    <xf numFmtId="0" fontId="0" fillId="0" borderId="11" xfId="0" applyBorder="1">
      <alignment horizontal="left" vertical="center"/>
      <protection locked="0"/>
    </xf>
    <xf numFmtId="0" fontId="0" fillId="0" borderId="10" xfId="0" applyBorder="1">
      <alignment horizontal="left" vertical="center"/>
      <protection locked="0"/>
    </xf>
    <xf numFmtId="0" fontId="2" fillId="0" borderId="0" xfId="0" applyFont="1" applyProtection="1">
      <alignment horizontal="left" vertical="center"/>
      <protection hidden="1"/>
    </xf>
    <xf numFmtId="0" fontId="0" fillId="0" borderId="30" xfId="0" applyBorder="1" applyAlignment="1">
      <alignment horizontal="center" vertical="center"/>
      <protection locked="0"/>
    </xf>
    <xf numFmtId="0" fontId="0" fillId="0" borderId="30" xfId="0" applyBorder="1" applyAlignment="1">
      <alignment horizontal="right" vertical="center"/>
      <protection locked="0"/>
    </xf>
    <xf numFmtId="0" fontId="9" fillId="3" borderId="0" xfId="0" applyFont="1" applyFill="1" applyAlignment="1">
      <alignment horizontal="center" vertical="center"/>
      <protection locked="0"/>
    </xf>
    <xf numFmtId="0" fontId="2" fillId="0" borderId="0" xfId="0" applyFont="1" applyAlignment="1" applyProtection="1">
      <alignment vertical="center"/>
      <protection hidden="1"/>
    </xf>
    <xf numFmtId="0" fontId="0" fillId="0" borderId="26" xfId="0" applyBorder="1">
      <alignment horizontal="left" vertical="center"/>
      <protection locked="0"/>
    </xf>
    <xf numFmtId="0" fontId="2" fillId="0" borderId="16" xfId="0" applyFont="1" applyBorder="1" applyAlignment="1">
      <alignment horizontal="fill" vertical="center"/>
      <protection locked="0"/>
    </xf>
    <xf numFmtId="0" fontId="2" fillId="0" borderId="35" xfId="0" applyFont="1" applyBorder="1">
      <alignment horizontal="left" vertical="center"/>
      <protection locked="0"/>
    </xf>
    <xf numFmtId="0" fontId="0" fillId="0" borderId="16" xfId="0" applyBorder="1" applyAlignment="1">
      <alignment horizontal="fill" vertical="center"/>
      <protection locked="0"/>
    </xf>
    <xf numFmtId="0" fontId="14" fillId="0" borderId="9" xfId="0" applyFont="1" applyBorder="1">
      <alignment horizontal="left" vertical="center"/>
      <protection locked="0"/>
    </xf>
    <xf numFmtId="0" fontId="14" fillId="0" borderId="21" xfId="0" applyFont="1" applyBorder="1">
      <alignment horizontal="left" vertical="center"/>
      <protection locked="0"/>
    </xf>
    <xf numFmtId="0" fontId="2" fillId="0" borderId="30" xfId="0" applyFont="1" applyBorder="1" applyAlignment="1">
      <alignment vertical="top"/>
      <protection locked="0"/>
    </xf>
    <xf numFmtId="0" fontId="2" fillId="0" borderId="30" xfId="0" applyFont="1" applyBorder="1" applyAlignment="1">
      <alignment horizontal="right" vertical="top" wrapText="1"/>
      <protection locked="0"/>
    </xf>
    <xf numFmtId="0" fontId="2" fillId="0" borderId="30" xfId="0" applyFont="1" applyBorder="1" applyAlignment="1">
      <alignment horizontal="left" vertical="top" wrapText="1"/>
      <protection locked="0"/>
    </xf>
    <xf numFmtId="0" fontId="3" fillId="0" borderId="0" xfId="0" applyFont="1" applyAlignment="1">
      <alignment horizontal="left"/>
      <protection locked="0"/>
    </xf>
    <xf numFmtId="0" fontId="3" fillId="0" borderId="0" xfId="0" applyFont="1" applyAlignment="1" applyProtection="1">
      <alignment vertical="top"/>
      <protection hidden="1"/>
    </xf>
    <xf numFmtId="0" fontId="0" fillId="0" borderId="23" xfId="0" applyBorder="1" applyAlignment="1">
      <alignment horizontal="center" vertical="center"/>
      <protection locked="0"/>
    </xf>
    <xf numFmtId="0" fontId="0" fillId="0" borderId="23" xfId="0" applyBorder="1">
      <alignment horizontal="left" vertical="center"/>
      <protection locked="0"/>
    </xf>
    <xf numFmtId="0" fontId="2" fillId="0" borderId="24" xfId="0" applyFont="1" applyBorder="1" applyAlignment="1" applyProtection="1">
      <alignment vertical="top" wrapText="1"/>
      <protection hidden="1"/>
    </xf>
    <xf numFmtId="0" fontId="2" fillId="0" borderId="23" xfId="0" applyFont="1" applyBorder="1" applyAlignment="1" applyProtection="1">
      <alignment vertical="top" wrapText="1"/>
      <protection hidden="1"/>
    </xf>
    <xf numFmtId="0" fontId="2" fillId="0" borderId="23" xfId="0" applyFont="1" applyBorder="1" applyAlignment="1" applyProtection="1">
      <alignment horizontal="left" vertical="top" wrapText="1"/>
      <protection hidden="1"/>
    </xf>
    <xf numFmtId="0" fontId="2" fillId="0" borderId="64" xfId="0" applyFont="1" applyBorder="1">
      <alignment horizontal="left" vertical="center"/>
      <protection locked="0"/>
    </xf>
    <xf numFmtId="0" fontId="2" fillId="0" borderId="63" xfId="0" applyFont="1" applyBorder="1">
      <alignment horizontal="left" vertical="center"/>
      <protection locked="0"/>
    </xf>
    <xf numFmtId="0" fontId="2" fillId="0" borderId="35" xfId="0" applyFont="1" applyBorder="1" applyAlignment="1">
      <alignment horizontal="right" vertical="center"/>
      <protection locked="0"/>
    </xf>
    <xf numFmtId="0" fontId="2" fillId="0" borderId="9" xfId="0" applyFont="1" applyBorder="1" applyAlignment="1">
      <alignment vertical="center"/>
      <protection locked="0"/>
    </xf>
    <xf numFmtId="46" fontId="0" fillId="0" borderId="0" xfId="0" applyNumberFormat="1">
      <alignment horizontal="left" vertical="center"/>
      <protection locked="0"/>
    </xf>
    <xf numFmtId="0" fontId="2" fillId="0" borderId="0" xfId="0" quotePrefix="1" applyFont="1" applyAlignment="1" applyProtection="1">
      <alignment horizontal="center" vertical="center"/>
    </xf>
    <xf numFmtId="0" fontId="2" fillId="0" borderId="9" xfId="0" quotePrefix="1" applyFont="1" applyBorder="1" applyAlignment="1">
      <alignment horizontal="right" vertical="center"/>
      <protection locked="0"/>
    </xf>
    <xf numFmtId="0" fontId="2" fillId="0" borderId="21" xfId="0" quotePrefix="1" applyFont="1" applyBorder="1" applyAlignment="1">
      <alignment horizontal="right" vertical="center"/>
      <protection locked="0"/>
    </xf>
    <xf numFmtId="0" fontId="14" fillId="0" borderId="0" xfId="0" applyFont="1" applyAlignment="1">
      <alignment horizontal="center" vertical="center"/>
      <protection locked="0"/>
    </xf>
    <xf numFmtId="0" fontId="23" fillId="0" borderId="16" xfId="0" applyFont="1" applyBorder="1">
      <alignment horizontal="left" vertical="center"/>
      <protection locked="0"/>
    </xf>
    <xf numFmtId="0" fontId="23" fillId="0" borderId="17" xfId="0" applyFont="1" applyBorder="1">
      <alignment horizontal="left" vertical="center"/>
      <protection locked="0"/>
    </xf>
    <xf numFmtId="0" fontId="23" fillId="0" borderId="0" xfId="0" applyFont="1">
      <alignment horizontal="left" vertical="center"/>
      <protection locked="0"/>
    </xf>
    <xf numFmtId="0" fontId="0" fillId="0" borderId="16" xfId="0" quotePrefix="1" applyBorder="1">
      <alignment horizontal="left" vertical="center"/>
      <protection locked="0"/>
    </xf>
    <xf numFmtId="0" fontId="8" fillId="0" borderId="0" xfId="0" applyFont="1" applyAlignment="1">
      <alignment horizontal="center" vertical="center"/>
      <protection locked="0"/>
    </xf>
    <xf numFmtId="0" fontId="3" fillId="0" borderId="13" xfId="0" applyFont="1" applyBorder="1">
      <alignment horizontal="left" vertical="center"/>
      <protection locked="0"/>
    </xf>
    <xf numFmtId="0" fontId="3" fillId="0" borderId="11" xfId="0" applyFont="1" applyBorder="1">
      <alignment horizontal="left" vertical="center"/>
      <protection locked="0"/>
    </xf>
    <xf numFmtId="0" fontId="2" fillId="0" borderId="9" xfId="0" applyFont="1" applyBorder="1" applyAlignment="1" applyProtection="1">
      <alignment vertical="top" wrapText="1"/>
      <protection hidden="1"/>
    </xf>
    <xf numFmtId="0" fontId="2" fillId="0" borderId="9" xfId="0" quotePrefix="1" applyFont="1" applyBorder="1" applyAlignment="1">
      <alignment horizontal="center" vertical="center"/>
      <protection locked="0"/>
    </xf>
    <xf numFmtId="0" fontId="0" fillId="0" borderId="9" xfId="0" quotePrefix="1" applyBorder="1" applyAlignment="1">
      <alignment horizontal="center" vertical="center"/>
      <protection locked="0"/>
    </xf>
    <xf numFmtId="0" fontId="22" fillId="0" borderId="16" xfId="0" applyFont="1" applyBorder="1">
      <alignment horizontal="left" vertical="center"/>
      <protection locked="0"/>
    </xf>
    <xf numFmtId="0" fontId="22" fillId="0" borderId="17" xfId="0" applyFont="1" applyBorder="1">
      <alignment horizontal="left" vertical="center"/>
      <protection locked="0"/>
    </xf>
    <xf numFmtId="0" fontId="22" fillId="0" borderId="0" xfId="0" applyFont="1">
      <alignment horizontal="left" vertical="center"/>
      <protection locked="0"/>
    </xf>
    <xf numFmtId="0" fontId="22" fillId="0" borderId="0" xfId="0" quotePrefix="1" applyFont="1" applyAlignment="1">
      <alignment horizontal="center" vertical="center"/>
      <protection locked="0"/>
    </xf>
    <xf numFmtId="0" fontId="22" fillId="0" borderId="0" xfId="0" applyFont="1" applyAlignment="1" applyProtection="1">
      <alignment vertical="top" wrapText="1"/>
      <protection hidden="1"/>
    </xf>
    <xf numFmtId="0" fontId="22" fillId="0" borderId="0" xfId="0" applyFont="1" applyAlignment="1">
      <alignment horizontal="fill" vertical="center"/>
      <protection locked="0"/>
    </xf>
    <xf numFmtId="0" fontId="22" fillId="0" borderId="0" xfId="0" applyFont="1" applyAlignment="1">
      <alignment horizontal="center" vertical="center"/>
      <protection locked="0"/>
    </xf>
    <xf numFmtId="0" fontId="2" fillId="0" borderId="62" xfId="0" applyFont="1" applyBorder="1" applyAlignment="1" applyProtection="1">
      <alignment vertical="top" wrapText="1"/>
      <protection hidden="1"/>
    </xf>
    <xf numFmtId="0" fontId="0" fillId="0" borderId="24" xfId="0" applyBorder="1">
      <alignment horizontal="left" vertical="center"/>
      <protection locked="0"/>
    </xf>
    <xf numFmtId="0" fontId="0" fillId="0" borderId="25" xfId="0" applyBorder="1">
      <alignment horizontal="left" vertical="center"/>
      <protection locked="0"/>
    </xf>
    <xf numFmtId="0" fontId="0" fillId="0" borderId="23" xfId="0" applyBorder="1" applyAlignment="1">
      <alignment horizontal="right" vertical="center"/>
      <protection locked="0"/>
    </xf>
    <xf numFmtId="0" fontId="2" fillId="0" borderId="33" xfId="0" applyFont="1" applyBorder="1" applyAlignment="1">
      <protection locked="0"/>
    </xf>
    <xf numFmtId="0" fontId="2" fillId="0" borderId="31" xfId="0" applyFont="1" applyBorder="1" applyAlignment="1">
      <protection locked="0"/>
    </xf>
    <xf numFmtId="0" fontId="2" fillId="0" borderId="30" xfId="0" applyFont="1" applyBorder="1" applyAlignment="1">
      <protection locked="0"/>
    </xf>
    <xf numFmtId="0" fontId="2" fillId="0" borderId="32" xfId="0" applyFont="1" applyBorder="1" applyAlignment="1">
      <protection locked="0"/>
    </xf>
    <xf numFmtId="0" fontId="2" fillId="0" borderId="30" xfId="0" applyFont="1" applyBorder="1" applyAlignment="1">
      <alignment horizontal="left"/>
      <protection locked="0"/>
    </xf>
    <xf numFmtId="0" fontId="2" fillId="0" borderId="34" xfId="0" applyFont="1" applyBorder="1" applyAlignment="1">
      <protection locked="0"/>
    </xf>
    <xf numFmtId="0" fontId="2" fillId="0" borderId="16" xfId="0" applyFont="1" applyBorder="1" applyAlignment="1" applyProtection="1">
      <alignment vertical="center"/>
      <protection hidden="1"/>
    </xf>
    <xf numFmtId="0" fontId="14" fillId="3" borderId="16" xfId="0" quotePrefix="1" applyFont="1" applyFill="1" applyBorder="1">
      <alignment horizontal="left" vertical="center"/>
      <protection locked="0"/>
    </xf>
    <xf numFmtId="0" fontId="2" fillId="0" borderId="30" xfId="0" applyFont="1" applyBorder="1" applyAlignment="1">
      <alignment vertical="top" wrapText="1"/>
      <protection locked="0"/>
    </xf>
    <xf numFmtId="0" fontId="2" fillId="0" borderId="31" xfId="0" applyFont="1" applyBorder="1" applyAlignment="1">
      <alignment vertical="top" wrapText="1"/>
      <protection locked="0"/>
    </xf>
    <xf numFmtId="0" fontId="2" fillId="0" borderId="16" xfId="1" applyFont="1" applyBorder="1" applyAlignment="1" applyProtection="1">
      <alignment vertical="top" wrapText="1"/>
      <protection locked="0"/>
    </xf>
    <xf numFmtId="0" fontId="2" fillId="0" borderId="0" xfId="1" applyFont="1" applyAlignment="1" applyProtection="1">
      <alignment horizontal="fill" vertical="top" wrapText="1"/>
      <protection locked="0"/>
    </xf>
    <xf numFmtId="0" fontId="2" fillId="0" borderId="0" xfId="1" applyFont="1" applyAlignment="1" applyProtection="1">
      <alignment horizontal="centerContinuous" vertical="center"/>
      <protection locked="0"/>
    </xf>
    <xf numFmtId="0" fontId="2" fillId="0" borderId="10" xfId="1" applyFont="1" applyBorder="1" applyAlignment="1" applyProtection="1">
      <alignment vertical="center"/>
      <protection locked="0"/>
    </xf>
    <xf numFmtId="0" fontId="2" fillId="0" borderId="21" xfId="1" applyFont="1" applyBorder="1" applyAlignment="1" applyProtection="1">
      <alignment vertical="center"/>
      <protection locked="0"/>
    </xf>
    <xf numFmtId="0" fontId="2" fillId="0" borderId="11" xfId="1" applyFont="1" applyBorder="1" applyAlignment="1" applyProtection="1">
      <alignment vertical="center"/>
      <protection locked="0"/>
    </xf>
    <xf numFmtId="0" fontId="2" fillId="0" borderId="17" xfId="1" applyFont="1" applyBorder="1" applyAlignment="1" applyProtection="1">
      <alignment vertical="center"/>
      <protection locked="0"/>
    </xf>
    <xf numFmtId="0" fontId="2" fillId="0" borderId="16" xfId="1" applyFont="1" applyBorder="1" applyAlignment="1" applyProtection="1">
      <alignment vertical="center"/>
      <protection locked="0"/>
    </xf>
    <xf numFmtId="0" fontId="2" fillId="0" borderId="25" xfId="1" applyFont="1" applyBorder="1" applyAlignment="1" applyProtection="1">
      <alignment vertical="center"/>
      <protection locked="0"/>
    </xf>
    <xf numFmtId="0" fontId="2" fillId="0" borderId="23" xfId="1" applyFont="1" applyBorder="1" applyAlignment="1" applyProtection="1">
      <alignment vertical="center"/>
      <protection locked="0"/>
    </xf>
    <xf numFmtId="0" fontId="2" fillId="0" borderId="24" xfId="1" applyFont="1" applyBorder="1" applyAlignment="1" applyProtection="1">
      <alignment vertical="center"/>
      <protection locked="0"/>
    </xf>
    <xf numFmtId="0" fontId="11" fillId="0" borderId="0" xfId="0" applyFont="1">
      <alignment horizontal="left" vertical="center"/>
      <protection locked="0"/>
    </xf>
    <xf numFmtId="0" fontId="2" fillId="0" borderId="0" xfId="0" applyFont="1" applyAlignment="1">
      <alignment horizontal="center" vertical="top" wrapText="1"/>
      <protection locked="0"/>
    </xf>
    <xf numFmtId="0" fontId="2" fillId="0" borderId="0" xfId="0" quotePrefix="1" applyFont="1" applyAlignment="1">
      <alignment horizontal="fill" vertical="center"/>
      <protection locked="0"/>
    </xf>
    <xf numFmtId="0" fontId="2" fillId="0" borderId="0" xfId="0" applyFont="1" applyAlignment="1">
      <alignment horizontal="centerContinuous" vertical="top"/>
      <protection locked="0"/>
    </xf>
    <xf numFmtId="0" fontId="2" fillId="3" borderId="33" xfId="0" applyFont="1" applyFill="1" applyBorder="1" applyAlignment="1">
      <alignment horizontal="left" vertical="top"/>
      <protection locked="0"/>
    </xf>
    <xf numFmtId="0" fontId="2" fillId="3" borderId="30" xfId="0" applyFont="1" applyFill="1" applyBorder="1" applyAlignment="1">
      <alignment horizontal="center" vertical="top"/>
      <protection locked="0"/>
    </xf>
    <xf numFmtId="0" fontId="2" fillId="3" borderId="31" xfId="0" applyFont="1" applyFill="1" applyBorder="1" applyAlignment="1">
      <alignment horizontal="left" vertical="top"/>
      <protection locked="0"/>
    </xf>
    <xf numFmtId="0" fontId="2" fillId="3" borderId="26" xfId="0" applyFont="1" applyFill="1" applyBorder="1" applyAlignment="1">
      <alignment horizontal="left" vertical="top"/>
      <protection locked="0"/>
    </xf>
    <xf numFmtId="0" fontId="2" fillId="3" borderId="0" xfId="0" applyFont="1" applyFill="1" applyAlignment="1">
      <alignment horizontal="center" vertical="top"/>
      <protection locked="0"/>
    </xf>
    <xf numFmtId="0" fontId="2" fillId="3" borderId="16" xfId="0" applyFont="1" applyFill="1" applyBorder="1" applyAlignment="1">
      <alignment horizontal="left" vertical="top"/>
      <protection locked="0"/>
    </xf>
    <xf numFmtId="0" fontId="2" fillId="3" borderId="0" xfId="0" quotePrefix="1" applyFont="1" applyFill="1" applyAlignment="1">
      <alignment horizontal="center" vertical="top"/>
      <protection locked="0"/>
    </xf>
    <xf numFmtId="0" fontId="2" fillId="3" borderId="28" xfId="0" applyFont="1" applyFill="1" applyBorder="1" applyAlignment="1">
      <alignment horizontal="left" vertical="top"/>
      <protection locked="0"/>
    </xf>
    <xf numFmtId="0" fontId="2" fillId="3" borderId="23" xfId="0" applyFont="1" applyFill="1" applyBorder="1" applyAlignment="1">
      <alignment horizontal="center" vertical="top"/>
      <protection locked="0"/>
    </xf>
    <xf numFmtId="0" fontId="2" fillId="3" borderId="24" xfId="0" applyFont="1" applyFill="1" applyBorder="1" applyAlignment="1">
      <alignment horizontal="left" vertical="top"/>
      <protection locked="0"/>
    </xf>
    <xf numFmtId="0" fontId="2" fillId="0" borderId="0" xfId="1" quotePrefix="1" applyFont="1" applyAlignment="1" applyProtection="1">
      <alignment horizontal="left" vertical="center"/>
      <protection locked="0"/>
    </xf>
    <xf numFmtId="0" fontId="2" fillId="0" borderId="0" xfId="1" applyFont="1" applyAlignment="1" applyProtection="1">
      <alignment horizontal="center" vertical="center"/>
      <protection locked="0"/>
    </xf>
    <xf numFmtId="0" fontId="2" fillId="0" borderId="0" xfId="1" applyFont="1" applyAlignment="1" applyProtection="1">
      <alignment horizontal="left" vertical="center"/>
      <protection locked="0"/>
    </xf>
    <xf numFmtId="0" fontId="2" fillId="0" borderId="39" xfId="1" quotePrefix="1" applyFont="1" applyBorder="1" applyAlignment="1" applyProtection="1">
      <alignment horizontal="left" vertical="center"/>
      <protection locked="0"/>
    </xf>
    <xf numFmtId="0" fontId="2" fillId="0" borderId="39" xfId="1" quotePrefix="1" applyFont="1" applyBorder="1" applyAlignment="1" applyProtection="1">
      <alignment horizontal="center" vertical="center"/>
      <protection locked="0"/>
    </xf>
    <xf numFmtId="0" fontId="2" fillId="0" borderId="42" xfId="1" quotePrefix="1" applyFont="1" applyBorder="1" applyAlignment="1" applyProtection="1">
      <alignment horizontal="left" vertical="center"/>
      <protection locked="0"/>
    </xf>
    <xf numFmtId="0" fontId="2" fillId="0" borderId="42" xfId="1" quotePrefix="1" applyFont="1" applyBorder="1" applyAlignment="1" applyProtection="1">
      <alignment horizontal="center" vertical="center"/>
      <protection locked="0"/>
    </xf>
    <xf numFmtId="0" fontId="2" fillId="0" borderId="39" xfId="1" applyFont="1" applyBorder="1" applyAlignment="1" applyProtection="1">
      <alignment vertical="center"/>
      <protection locked="0"/>
    </xf>
    <xf numFmtId="0" fontId="2" fillId="0" borderId="42" xfId="1" applyFont="1" applyBorder="1" applyAlignment="1" applyProtection="1">
      <alignment vertical="center"/>
      <protection locked="0"/>
    </xf>
    <xf numFmtId="0" fontId="2" fillId="0" borderId="0" xfId="1" applyFont="1" applyAlignment="1" applyProtection="1">
      <alignment vertical="top"/>
      <protection locked="0"/>
    </xf>
    <xf numFmtId="0" fontId="2" fillId="0" borderId="0" xfId="1" applyFont="1" applyAlignment="1" applyProtection="1">
      <alignment horizontal="center" vertical="top"/>
      <protection locked="0"/>
    </xf>
    <xf numFmtId="0" fontId="2" fillId="0" borderId="16" xfId="1" applyFont="1" applyBorder="1" applyAlignment="1" applyProtection="1">
      <alignment vertical="top"/>
      <protection locked="0"/>
    </xf>
    <xf numFmtId="0" fontId="2" fillId="0" borderId="17" xfId="1" applyFont="1" applyBorder="1" applyAlignment="1" applyProtection="1">
      <alignment vertical="top"/>
      <protection locked="0"/>
    </xf>
    <xf numFmtId="0" fontId="3" fillId="0" borderId="0" xfId="1" applyFont="1" applyAlignment="1" applyProtection="1">
      <alignment vertical="top"/>
      <protection locked="0"/>
    </xf>
    <xf numFmtId="0" fontId="2" fillId="0" borderId="0" xfId="1" quotePrefix="1" applyFont="1" applyAlignment="1" applyProtection="1">
      <alignment vertical="top"/>
      <protection locked="0"/>
    </xf>
    <xf numFmtId="0" fontId="2" fillId="0" borderId="0" xfId="1" applyFont="1" applyAlignment="1" applyProtection="1">
      <alignment horizontal="left" vertical="top"/>
      <protection locked="0"/>
    </xf>
    <xf numFmtId="0" fontId="9" fillId="0" borderId="0" xfId="0" applyFont="1" applyAlignment="1">
      <alignment vertical="top"/>
      <protection locked="0"/>
    </xf>
    <xf numFmtId="0" fontId="0" fillId="0" borderId="9" xfId="0" applyBorder="1" applyAlignment="1">
      <alignment horizontal="right" vertical="center"/>
      <protection locked="0"/>
    </xf>
    <xf numFmtId="0" fontId="2" fillId="0" borderId="0" xfId="1" applyFont="1" applyAlignment="1" applyProtection="1">
      <alignment horizontal="center"/>
      <protection locked="0"/>
    </xf>
    <xf numFmtId="0" fontId="20" fillId="0" borderId="0" xfId="2" quotePrefix="1" applyFill="1">
      <alignment horizontal="left" vertical="center"/>
      <protection locked="0"/>
    </xf>
    <xf numFmtId="0" fontId="19" fillId="0" borderId="21" xfId="0" applyFont="1" applyBorder="1" applyAlignment="1">
      <alignment horizontal="right" vertical="center"/>
      <protection locked="0"/>
    </xf>
    <xf numFmtId="0" fontId="19" fillId="0" borderId="11" xfId="0" applyFont="1" applyBorder="1">
      <alignment horizontal="left" vertical="center"/>
      <protection locked="0"/>
    </xf>
    <xf numFmtId="0" fontId="19" fillId="0" borderId="10" xfId="0" applyFont="1" applyBorder="1">
      <alignment horizontal="left" vertical="center"/>
      <protection locked="0"/>
    </xf>
    <xf numFmtId="0" fontId="19" fillId="0" borderId="21" xfId="0" applyFont="1" applyBorder="1">
      <alignment horizontal="left" vertical="center"/>
      <protection locked="0"/>
    </xf>
    <xf numFmtId="0" fontId="19" fillId="0" borderId="0" xfId="0" applyFont="1">
      <alignment horizontal="left" vertical="center"/>
      <protection locked="0"/>
    </xf>
    <xf numFmtId="0" fontId="19" fillId="0" borderId="9" xfId="0" applyFont="1" applyBorder="1">
      <alignment horizontal="left" vertical="center"/>
      <protection locked="0"/>
    </xf>
    <xf numFmtId="0" fontId="19" fillId="0" borderId="9" xfId="0" applyFont="1" applyBorder="1" applyAlignment="1">
      <alignment horizontal="right" vertical="center"/>
      <protection locked="0"/>
    </xf>
    <xf numFmtId="0" fontId="19" fillId="0" borderId="13" xfId="0" applyFont="1" applyBorder="1">
      <alignment horizontal="left" vertical="center"/>
      <protection locked="0"/>
    </xf>
    <xf numFmtId="0" fontId="19" fillId="0" borderId="12" xfId="0" applyFont="1" applyBorder="1">
      <alignment horizontal="left" vertical="center"/>
      <protection locked="0"/>
    </xf>
    <xf numFmtId="0" fontId="19" fillId="0" borderId="17" xfId="0" applyFont="1" applyBorder="1">
      <alignment horizontal="left" vertical="center"/>
      <protection locked="0"/>
    </xf>
    <xf numFmtId="0" fontId="2" fillId="0" borderId="10" xfId="0" applyFont="1" applyBorder="1" applyAlignment="1">
      <alignment horizontal="fill" vertical="center"/>
      <protection locked="0"/>
    </xf>
    <xf numFmtId="0" fontId="2" fillId="0" borderId="11" xfId="0" applyFont="1" applyBorder="1" applyAlignment="1">
      <alignment horizontal="fill" vertical="center"/>
      <protection locked="0"/>
    </xf>
    <xf numFmtId="0" fontId="2" fillId="0" borderId="21" xfId="0" applyFont="1" applyBorder="1" applyAlignment="1">
      <alignment horizontal="fill" vertical="center"/>
      <protection locked="0"/>
    </xf>
    <xf numFmtId="0" fontId="2" fillId="0" borderId="11" xfId="0" quotePrefix="1" applyFont="1" applyBorder="1" applyAlignment="1">
      <alignment horizontal="right" vertical="center"/>
      <protection locked="0"/>
    </xf>
    <xf numFmtId="0" fontId="2" fillId="0" borderId="12" xfId="0" applyFont="1" applyBorder="1" applyAlignment="1">
      <alignment vertical="center"/>
      <protection locked="0"/>
    </xf>
    <xf numFmtId="0" fontId="2" fillId="0" borderId="13" xfId="0" applyFont="1" applyBorder="1" applyAlignment="1">
      <alignment vertical="center"/>
      <protection locked="0"/>
    </xf>
    <xf numFmtId="0" fontId="2" fillId="0" borderId="13" xfId="0" quotePrefix="1" applyFont="1" applyBorder="1" applyAlignment="1">
      <alignment horizontal="right" vertical="center"/>
      <protection locked="0"/>
    </xf>
    <xf numFmtId="0" fontId="2" fillId="0" borderId="27" xfId="0" applyFont="1" applyBorder="1" applyAlignment="1" applyProtection="1">
      <alignment vertical="center"/>
    </xf>
    <xf numFmtId="0" fontId="19" fillId="0" borderId="16" xfId="0" applyFont="1" applyBorder="1">
      <alignment horizontal="left" vertical="center"/>
      <protection locked="0"/>
    </xf>
    <xf numFmtId="0" fontId="19" fillId="0" borderId="0" xfId="0" quotePrefix="1" applyFont="1" applyAlignment="1">
      <alignment horizontal="right" vertical="center"/>
      <protection locked="0"/>
    </xf>
    <xf numFmtId="0" fontId="3" fillId="3" borderId="16" xfId="0" quotePrefix="1" applyFont="1" applyFill="1" applyBorder="1">
      <alignment horizontal="left" vertical="center"/>
      <protection locked="0"/>
    </xf>
    <xf numFmtId="0" fontId="2" fillId="3" borderId="33" xfId="0" applyFont="1" applyFill="1" applyBorder="1" applyProtection="1">
      <alignment horizontal="left" vertical="center"/>
    </xf>
    <xf numFmtId="0" fontId="2" fillId="3" borderId="26" xfId="0" applyFont="1" applyFill="1" applyBorder="1" applyProtection="1">
      <alignment horizontal="left" vertical="center"/>
    </xf>
    <xf numFmtId="0" fontId="2" fillId="3" borderId="28" xfId="0" applyFont="1" applyFill="1" applyBorder="1" applyProtection="1">
      <alignment horizontal="left" vertical="center"/>
    </xf>
    <xf numFmtId="0" fontId="2" fillId="0" borderId="21" xfId="0" applyFont="1" applyBorder="1" applyAlignment="1">
      <alignment horizontal="center" vertical="center"/>
      <protection locked="0"/>
    </xf>
    <xf numFmtId="0" fontId="2" fillId="0" borderId="16" xfId="0" applyFont="1" applyBorder="1">
      <alignment horizontal="left" vertical="center"/>
      <protection locked="0"/>
    </xf>
    <xf numFmtId="0" fontId="2" fillId="0" borderId="0" xfId="0" applyFont="1" applyAlignment="1">
      <alignment horizontal="center" vertical="center"/>
      <protection locked="0"/>
    </xf>
    <xf numFmtId="0" fontId="20" fillId="0" borderId="0" xfId="2" applyNumberFormat="1" applyFill="1" applyAlignment="1" applyProtection="1">
      <alignment horizontal="left" vertical="center"/>
      <protection locked="0"/>
    </xf>
    <xf numFmtId="0" fontId="2" fillId="0" borderId="0" xfId="0" applyFont="1" applyAlignment="1">
      <alignment horizontal="fill" vertical="center" wrapText="1"/>
      <protection locked="0"/>
    </xf>
    <xf numFmtId="49" fontId="2" fillId="0" borderId="0" xfId="0" applyNumberFormat="1" applyFont="1">
      <alignment horizontal="left" vertical="center"/>
      <protection locked="0"/>
    </xf>
    <xf numFmtId="49" fontId="2" fillId="0" borderId="16" xfId="0" applyNumberFormat="1" applyFont="1" applyBorder="1">
      <alignment horizontal="left" vertical="center"/>
      <protection locked="0"/>
    </xf>
    <xf numFmtId="0" fontId="2" fillId="0" borderId="0" xfId="0" applyFont="1" applyAlignment="1">
      <alignment vertical="top" wrapText="1"/>
      <protection locked="0"/>
    </xf>
    <xf numFmtId="0" fontId="12" fillId="0" borderId="0" xfId="0" applyFont="1">
      <alignment horizontal="left" vertical="center"/>
      <protection locked="0"/>
    </xf>
    <xf numFmtId="0" fontId="2" fillId="3" borderId="30" xfId="0" applyFont="1" applyFill="1" applyBorder="1" applyAlignment="1">
      <alignment horizontal="left" vertical="top"/>
      <protection locked="0"/>
    </xf>
    <xf numFmtId="0" fontId="2" fillId="3" borderId="0" xfId="0" applyFont="1" applyFill="1" applyAlignment="1">
      <alignment horizontal="left" vertical="top"/>
      <protection locked="0"/>
    </xf>
    <xf numFmtId="0" fontId="2" fillId="3" borderId="23" xfId="0" applyFont="1" applyFill="1" applyBorder="1" applyAlignment="1">
      <alignment horizontal="left" vertical="top"/>
      <protection locked="0"/>
    </xf>
    <xf numFmtId="0" fontId="2" fillId="0" borderId="9" xfId="0" applyFont="1" applyBorder="1" applyAlignment="1">
      <protection locked="0"/>
    </xf>
    <xf numFmtId="0" fontId="28" fillId="0" borderId="0" xfId="0" applyFont="1" applyAlignment="1">
      <alignment vertical="center"/>
      <protection locked="0"/>
    </xf>
    <xf numFmtId="0" fontId="0" fillId="0" borderId="65" xfId="0" applyBorder="1">
      <alignment horizontal="left" vertical="center"/>
      <protection locked="0"/>
    </xf>
    <xf numFmtId="0" fontId="2" fillId="0" borderId="65" xfId="0" applyFont="1" applyBorder="1">
      <alignment horizontal="left" vertical="center"/>
      <protection locked="0"/>
    </xf>
    <xf numFmtId="0" fontId="2" fillId="0" borderId="65" xfId="0" applyFont="1" applyBorder="1" applyAlignment="1">
      <alignment vertical="top"/>
      <protection locked="0"/>
    </xf>
    <xf numFmtId="0" fontId="0" fillId="0" borderId="0" xfId="0" applyAlignment="1" applyProtection="1">
      <alignment vertical="top"/>
      <protection hidden="1"/>
    </xf>
    <xf numFmtId="0" fontId="0" fillId="0" borderId="0" xfId="0" applyAlignment="1" applyProtection="1">
      <alignment horizontal="right" vertical="top"/>
      <protection hidden="1"/>
    </xf>
    <xf numFmtId="0" fontId="0" fillId="0" borderId="61" xfId="0" applyBorder="1" applyAlignment="1" applyProtection="1">
      <alignment vertical="top"/>
      <protection hidden="1"/>
    </xf>
    <xf numFmtId="0" fontId="0" fillId="0" borderId="61" xfId="0" applyBorder="1" applyAlignment="1" applyProtection="1">
      <alignment vertical="top" wrapText="1"/>
      <protection hidden="1"/>
    </xf>
    <xf numFmtId="0" fontId="0" fillId="0" borderId="61" xfId="0" applyBorder="1" applyAlignment="1">
      <alignment vertical="top" wrapText="1"/>
      <protection locked="0"/>
    </xf>
    <xf numFmtId="0" fontId="2" fillId="0" borderId="9" xfId="0" applyFont="1" applyBorder="1" applyAlignment="1">
      <alignment horizontal="centerContinuous" vertical="center"/>
      <protection locked="0"/>
    </xf>
    <xf numFmtId="0" fontId="2" fillId="0" borderId="9" xfId="0" applyFont="1" applyBorder="1" applyAlignment="1" applyProtection="1">
      <alignment vertical="top" wrapText="1"/>
    </xf>
    <xf numFmtId="0" fontId="2" fillId="0" borderId="16" xfId="0" applyFont="1" applyBorder="1" applyAlignment="1" applyProtection="1">
      <alignment vertical="top" wrapText="1"/>
    </xf>
    <xf numFmtId="0" fontId="2" fillId="0" borderId="0" xfId="1" quotePrefix="1" applyFont="1" applyAlignment="1" applyProtection="1">
      <alignment horizontal="centerContinuous" vertical="center"/>
      <protection locked="0"/>
    </xf>
    <xf numFmtId="0" fontId="3" fillId="0" borderId="0" xfId="1" applyFont="1" applyAlignment="1" applyProtection="1">
      <alignment horizontal="centerContinuous" vertical="center"/>
      <protection locked="0"/>
    </xf>
    <xf numFmtId="0" fontId="2" fillId="0" borderId="1" xfId="0" applyFont="1" applyBorder="1" applyAlignment="1">
      <alignment horizontal="left"/>
      <protection locked="0"/>
    </xf>
    <xf numFmtId="0" fontId="2" fillId="0" borderId="2" xfId="0" applyFont="1" applyBorder="1" applyAlignment="1">
      <alignment horizontal="left"/>
      <protection locked="0"/>
    </xf>
    <xf numFmtId="0" fontId="2" fillId="0" borderId="3" xfId="0" applyFont="1" applyBorder="1" applyAlignment="1">
      <alignment horizontal="left"/>
      <protection locked="0"/>
    </xf>
    <xf numFmtId="0" fontId="2" fillId="0" borderId="5" xfId="0" applyFont="1" applyBorder="1" applyAlignment="1">
      <alignment horizontal="center"/>
      <protection locked="0"/>
    </xf>
    <xf numFmtId="0" fontId="2" fillId="0" borderId="10" xfId="0" applyFont="1" applyBorder="1" applyAlignment="1">
      <alignment horizontal="left"/>
      <protection locked="0"/>
    </xf>
    <xf numFmtId="0" fontId="2" fillId="0" borderId="5" xfId="0" applyFont="1" applyBorder="1" applyAlignment="1">
      <alignment horizontal="left"/>
      <protection locked="0"/>
    </xf>
    <xf numFmtId="0" fontId="2" fillId="0" borderId="12" xfId="0" applyFont="1" applyBorder="1" applyAlignment="1">
      <alignment horizontal="left"/>
      <protection locked="0"/>
    </xf>
    <xf numFmtId="0" fontId="2" fillId="0" borderId="9" xfId="0" applyFont="1" applyBorder="1" applyAlignment="1">
      <alignment horizontal="left"/>
      <protection locked="0"/>
    </xf>
    <xf numFmtId="0" fontId="2" fillId="0" borderId="16" xfId="0" applyFont="1" applyBorder="1" applyAlignment="1">
      <alignment horizontal="left"/>
      <protection locked="0"/>
    </xf>
    <xf numFmtId="0" fontId="0" fillId="0" borderId="5" xfId="0" applyBorder="1" applyAlignment="1">
      <alignment horizontal="center" vertical="top"/>
      <protection locked="0"/>
    </xf>
    <xf numFmtId="0" fontId="2" fillId="0" borderId="6" xfId="0" applyFont="1" applyBorder="1" applyAlignment="1">
      <alignment horizontal="left"/>
      <protection locked="0"/>
    </xf>
    <xf numFmtId="0" fontId="2" fillId="0" borderId="7" xfId="0" applyFont="1" applyBorder="1" applyAlignment="1">
      <alignment horizontal="left"/>
      <protection locked="0"/>
    </xf>
    <xf numFmtId="0" fontId="2" fillId="0" borderId="8" xfId="0" applyFont="1" applyBorder="1" applyAlignment="1">
      <alignment horizontal="left"/>
      <protection locked="0"/>
    </xf>
    <xf numFmtId="0" fontId="0" fillId="0" borderId="8" xfId="0" applyBorder="1">
      <alignment horizontal="left" vertical="center"/>
      <protection locked="0"/>
    </xf>
    <xf numFmtId="0" fontId="0" fillId="0" borderId="58" xfId="0" applyBorder="1" applyAlignment="1">
      <protection locked="0"/>
    </xf>
    <xf numFmtId="0" fontId="2" fillId="0" borderId="27" xfId="1" applyFont="1" applyBorder="1" applyAlignment="1" applyProtection="1">
      <alignment vertical="center"/>
      <protection locked="0"/>
    </xf>
    <xf numFmtId="0" fontId="3" fillId="0" borderId="23" xfId="0" applyFont="1" applyBorder="1" applyAlignment="1">
      <alignment vertical="top" wrapText="1"/>
      <protection locked="0"/>
    </xf>
    <xf numFmtId="0" fontId="2" fillId="0" borderId="65" xfId="0" applyFont="1" applyBorder="1" applyAlignment="1">
      <alignment vertical="top" wrapText="1"/>
      <protection locked="0"/>
    </xf>
    <xf numFmtId="0" fontId="0" fillId="0" borderId="0" xfId="0" applyAlignment="1">
      <alignment horizontal="left" vertical="top"/>
      <protection locked="0"/>
    </xf>
    <xf numFmtId="0" fontId="2" fillId="0" borderId="23" xfId="1" applyFont="1" applyBorder="1" applyAlignment="1" applyProtection="1">
      <alignment horizontal="center" vertical="center"/>
      <protection locked="0"/>
    </xf>
    <xf numFmtId="0" fontId="9" fillId="0" borderId="9" xfId="0" applyFont="1" applyBorder="1">
      <alignment horizontal="left" vertical="center"/>
      <protection locked="0"/>
    </xf>
    <xf numFmtId="0" fontId="2" fillId="0" borderId="0" xfId="0" applyFont="1" applyAlignment="1">
      <alignment horizontal="fill" vertical="top" wrapText="1"/>
      <protection locked="0"/>
    </xf>
    <xf numFmtId="0" fontId="2" fillId="0" borderId="13" xfId="0" applyFont="1" applyBorder="1" applyAlignment="1" applyProtection="1">
      <alignment vertical="top" wrapText="1"/>
      <protection hidden="1"/>
    </xf>
    <xf numFmtId="0" fontId="2" fillId="0" borderId="0" xfId="0" applyFont="1" applyAlignment="1" applyProtection="1">
      <alignment horizontal="fill"/>
    </xf>
    <xf numFmtId="0" fontId="0" fillId="0" borderId="0" xfId="0" applyAlignment="1">
      <alignment horizontal="fill" vertical="top" wrapText="1"/>
      <protection locked="0"/>
    </xf>
    <xf numFmtId="0" fontId="0" fillId="0" borderId="0" xfId="3" applyFont="1" applyAlignment="1">
      <alignment vertical="center" wrapText="1"/>
      <protection locked="0"/>
    </xf>
    <xf numFmtId="49" fontId="2" fillId="0" borderId="0" xfId="1" quotePrefix="1" applyNumberFormat="1" applyFont="1" applyAlignment="1" applyProtection="1">
      <alignment horizontal="left" vertical="top"/>
      <protection locked="0"/>
    </xf>
    <xf numFmtId="49" fontId="2" fillId="0" borderId="0" xfId="1" applyNumberFormat="1" applyFont="1" applyAlignment="1" applyProtection="1">
      <alignment vertical="top" wrapText="1"/>
      <protection locked="0"/>
    </xf>
    <xf numFmtId="0" fontId="2" fillId="0" borderId="0" xfId="0" applyFont="1" applyAlignment="1">
      <alignment horizontal="left" vertical="top" wrapText="1"/>
      <protection locked="0"/>
    </xf>
    <xf numFmtId="0" fontId="4" fillId="0" borderId="0" xfId="1" applyFont="1" applyAlignment="1" applyProtection="1">
      <alignment vertical="center"/>
      <protection locked="0"/>
    </xf>
    <xf numFmtId="0" fontId="2" fillId="0" borderId="0" xfId="0" applyFont="1" applyAlignment="1" applyProtection="1">
      <alignment horizontal="right"/>
      <protection hidden="1"/>
    </xf>
    <xf numFmtId="0" fontId="2" fillId="0" borderId="0" xfId="0" applyFont="1" applyAlignment="1" applyProtection="1">
      <alignment vertical="top" wrapText="1"/>
      <protection hidden="1"/>
    </xf>
    <xf numFmtId="0" fontId="2" fillId="0" borderId="0" xfId="0" applyFont="1" applyAlignment="1" applyProtection="1">
      <alignment horizontal="left" vertical="top" wrapText="1"/>
      <protection hidden="1"/>
    </xf>
    <xf numFmtId="0" fontId="2" fillId="0" borderId="16" xfId="0" quotePrefix="1" applyFont="1" applyBorder="1">
      <alignment horizontal="left" vertical="center"/>
      <protection locked="0"/>
    </xf>
    <xf numFmtId="0" fontId="2" fillId="0" borderId="16" xfId="0" applyFont="1" applyBorder="1" applyAlignment="1" applyProtection="1">
      <alignment vertical="top" wrapText="1"/>
      <protection hidden="1"/>
    </xf>
    <xf numFmtId="0" fontId="0" fillId="0" borderId="0" xfId="0" applyAlignment="1">
      <alignment horizontal="left"/>
      <protection locked="0"/>
    </xf>
    <xf numFmtId="0" fontId="0" fillId="0" borderId="0" xfId="0" applyAlignment="1">
      <alignment horizontal="right" vertical="top" wrapText="1"/>
      <protection locked="0"/>
    </xf>
    <xf numFmtId="0" fontId="13" fillId="0" borderId="0" xfId="0" applyFont="1" applyAlignment="1">
      <alignment horizontal="center" vertical="center"/>
      <protection locked="0"/>
    </xf>
    <xf numFmtId="0" fontId="2" fillId="0" borderId="0" xfId="1" applyFont="1" applyAlignment="1" applyProtection="1">
      <alignment vertical="top" wrapText="1"/>
      <protection hidden="1"/>
    </xf>
    <xf numFmtId="0" fontId="7" fillId="0" borderId="0" xfId="1" applyFont="1" applyAlignment="1" applyProtection="1">
      <alignment horizontal="center" vertical="center"/>
      <protection locked="0"/>
    </xf>
    <xf numFmtId="0" fontId="0" fillId="0" borderId="0" xfId="0" applyAlignment="1" applyProtection="1">
      <alignment vertical="top" wrapText="1"/>
      <protection hidden="1"/>
    </xf>
    <xf numFmtId="0" fontId="2" fillId="0" borderId="0" xfId="0" applyFont="1" applyAlignment="1">
      <alignment horizontal="right" vertical="top" wrapText="1"/>
      <protection locked="0"/>
    </xf>
    <xf numFmtId="0" fontId="0" fillId="0" borderId="0" xfId="0" applyAlignment="1" applyProtection="1">
      <alignment horizontal="left" vertical="top" wrapText="1"/>
      <protection hidden="1"/>
    </xf>
    <xf numFmtId="0" fontId="2" fillId="0" borderId="0" xfId="1" applyFont="1" applyAlignment="1" applyProtection="1">
      <alignment horizontal="right" vertical="top" wrapText="1"/>
      <protection locked="0"/>
    </xf>
    <xf numFmtId="0" fontId="2" fillId="0" borderId="9" xfId="1" applyFont="1" applyBorder="1" applyAlignment="1" applyProtection="1">
      <alignment horizontal="center" vertical="center"/>
      <protection locked="0"/>
    </xf>
    <xf numFmtId="0" fontId="2" fillId="0" borderId="0" xfId="1" applyFont="1" applyAlignment="1" applyProtection="1">
      <alignment vertical="top" wrapText="1"/>
      <protection locked="0"/>
    </xf>
    <xf numFmtId="0" fontId="2" fillId="0" borderId="0" xfId="1" applyFont="1" applyAlignment="1" applyProtection="1">
      <alignment horizontal="left" vertical="top" wrapText="1"/>
      <protection hidden="1"/>
    </xf>
    <xf numFmtId="0" fontId="2" fillId="0" borderId="21" xfId="1" applyFont="1" applyBorder="1" applyAlignment="1" applyProtection="1">
      <alignment horizontal="center" vertical="center"/>
      <protection locked="0"/>
    </xf>
    <xf numFmtId="0" fontId="0" fillId="0" borderId="0" xfId="0" applyAlignment="1" applyProtection="1">
      <alignment horizontal="left" wrapText="1"/>
      <protection hidden="1"/>
    </xf>
    <xf numFmtId="0" fontId="2" fillId="0" borderId="0" xfId="0" applyFont="1" applyAlignment="1" applyProtection="1">
      <alignment vertical="top" wrapText="1"/>
    </xf>
    <xf numFmtId="0" fontId="2" fillId="0" borderId="0" xfId="0" applyFont="1" applyProtection="1">
      <alignment horizontal="left" vertical="center"/>
    </xf>
    <xf numFmtId="0" fontId="2" fillId="0" borderId="27" xfId="0" applyFont="1" applyBorder="1" applyProtection="1">
      <alignment horizontal="left" vertical="center"/>
    </xf>
    <xf numFmtId="0" fontId="16" fillId="0" borderId="0" xfId="0" applyFont="1" applyAlignment="1" applyProtection="1">
      <alignment horizontal="center" vertical="center" wrapText="1"/>
      <protection hidden="1"/>
    </xf>
    <xf numFmtId="0" fontId="9" fillId="0" borderId="0" xfId="1" applyFont="1" applyAlignment="1" applyProtection="1">
      <alignment horizontal="center" vertical="center"/>
      <protection locked="0"/>
    </xf>
    <xf numFmtId="0" fontId="0" fillId="0" borderId="0" xfId="1" applyFont="1" applyAlignment="1" applyProtection="1">
      <alignment horizontal="center" vertical="center" wrapText="1"/>
      <protection locked="0"/>
    </xf>
    <xf numFmtId="1" fontId="9" fillId="0" borderId="0" xfId="1" applyNumberFormat="1" applyFont="1" applyAlignment="1" applyProtection="1">
      <alignment horizontal="center" vertical="center" wrapText="1"/>
      <protection locked="0"/>
    </xf>
    <xf numFmtId="0" fontId="9" fillId="0" borderId="0" xfId="1" applyFont="1" applyAlignment="1" applyProtection="1">
      <alignment horizontal="center" vertical="center" wrapText="1"/>
      <protection locked="0"/>
    </xf>
    <xf numFmtId="49" fontId="9" fillId="0" borderId="0" xfId="1" applyNumberFormat="1" applyFont="1" applyAlignment="1" applyProtection="1">
      <alignment horizontal="center" vertical="center"/>
      <protection locked="0"/>
    </xf>
    <xf numFmtId="1" fontId="9" fillId="0" borderId="0" xfId="0" applyNumberFormat="1" applyFont="1" applyAlignment="1">
      <alignment horizontal="center" vertical="center" wrapText="1"/>
      <protection locked="0"/>
    </xf>
    <xf numFmtId="1" fontId="0" fillId="0" borderId="0" xfId="1" applyNumberFormat="1" applyFont="1" applyAlignment="1" applyProtection="1">
      <alignment horizontal="center" vertical="center" wrapText="1"/>
      <protection locked="0"/>
    </xf>
    <xf numFmtId="1" fontId="0" fillId="0" borderId="0" xfId="0" applyNumberFormat="1" applyAlignment="1">
      <alignment horizontal="center" vertical="center" wrapText="1"/>
      <protection locked="0"/>
    </xf>
    <xf numFmtId="49" fontId="9" fillId="0" borderId="0" xfId="1" applyNumberFormat="1" applyFont="1" applyAlignment="1" applyProtection="1">
      <alignment horizontal="center" vertical="center" wrapText="1"/>
      <protection locked="0"/>
    </xf>
    <xf numFmtId="49" fontId="0" fillId="0" borderId="0" xfId="1" applyNumberFormat="1" applyFont="1" applyAlignment="1" applyProtection="1">
      <alignment horizontal="center" vertical="center" wrapText="1"/>
      <protection locked="0"/>
    </xf>
    <xf numFmtId="0" fontId="18" fillId="0" borderId="0" xfId="0" applyFont="1" applyAlignment="1">
      <alignment horizontal="right" vertical="center"/>
      <protection locked="0"/>
    </xf>
    <xf numFmtId="0" fontId="0" fillId="0" borderId="0" xfId="0" applyAlignment="1" applyProtection="1">
      <alignment horizontal="right" vertical="center"/>
      <protection hidden="1"/>
    </xf>
    <xf numFmtId="0" fontId="2" fillId="0" borderId="0" xfId="0" applyFont="1" applyAlignment="1" applyProtection="1">
      <alignment horizontal="right" vertical="top" wrapText="1"/>
      <protection hidden="1"/>
    </xf>
    <xf numFmtId="0" fontId="2" fillId="0" borderId="9" xfId="1" applyFont="1" applyBorder="1" applyAlignment="1" applyProtection="1">
      <alignment vertical="top" wrapText="1"/>
      <protection hidden="1"/>
    </xf>
    <xf numFmtId="0" fontId="0" fillId="0" borderId="0" xfId="1" applyFont="1" applyAlignment="1" applyProtection="1">
      <alignment horizontal="center" vertical="center"/>
      <protection locked="0"/>
    </xf>
    <xf numFmtId="0" fontId="2" fillId="0" borderId="0" xfId="1" applyFont="1" applyAlignment="1" applyProtection="1">
      <alignment horizontal="center" vertical="center"/>
      <protection locked="0"/>
    </xf>
    <xf numFmtId="0" fontId="2" fillId="0" borderId="0" xfId="1" applyFont="1" applyAlignment="1" applyProtection="1">
      <alignment horizontal="left" vertical="center"/>
      <protection locked="0"/>
    </xf>
    <xf numFmtId="0" fontId="2" fillId="0" borderId="0" xfId="0" applyFont="1" applyAlignment="1">
      <alignment horizontal="center"/>
      <protection locked="0"/>
    </xf>
    <xf numFmtId="0" fontId="2" fillId="0" borderId="21" xfId="0" applyFont="1" applyBorder="1" applyAlignment="1">
      <alignment horizontal="center"/>
      <protection locked="0"/>
    </xf>
    <xf numFmtId="0" fontId="2" fillId="0" borderId="0" xfId="0" applyFont="1" applyAlignment="1" applyProtection="1">
      <alignment vertical="top" wrapText="1"/>
      <protection hidden="1"/>
    </xf>
    <xf numFmtId="0" fontId="2" fillId="0" borderId="0" xfId="0" applyFont="1" applyAlignment="1" applyProtection="1">
      <alignment horizontal="left" vertical="top" wrapText="1"/>
      <protection hidden="1"/>
    </xf>
    <xf numFmtId="0" fontId="2" fillId="0" borderId="0" xfId="0" applyFont="1" applyAlignment="1">
      <alignment vertical="top" wrapText="1"/>
      <protection locked="0"/>
    </xf>
    <xf numFmtId="0" fontId="2" fillId="0" borderId="16" xfId="0" applyFont="1" applyBorder="1" applyAlignment="1" applyProtection="1">
      <alignment vertical="top" wrapText="1"/>
      <protection hidden="1"/>
    </xf>
    <xf numFmtId="0" fontId="2" fillId="0" borderId="0" xfId="1" applyFont="1" applyAlignment="1" applyProtection="1">
      <alignment horizontal="left" vertical="center"/>
      <protection locked="0"/>
    </xf>
    <xf numFmtId="0" fontId="2" fillId="0" borderId="0" xfId="1" applyFont="1" applyAlignment="1" applyProtection="1">
      <alignment horizontal="center" vertical="center"/>
      <protection locked="0"/>
    </xf>
    <xf numFmtId="0" fontId="2" fillId="0" borderId="0" xfId="1" quotePrefix="1" applyFont="1" applyAlignment="1" applyProtection="1">
      <alignment horizontal="center" vertical="center"/>
      <protection locked="0"/>
    </xf>
    <xf numFmtId="0" fontId="0" fillId="0" borderId="0" xfId="0" quotePrefix="1" applyAlignment="1">
      <protection locked="0"/>
    </xf>
    <xf numFmtId="0" fontId="0" fillId="0" borderId="0" xfId="0" applyAlignment="1">
      <protection locked="0"/>
    </xf>
    <xf numFmtId="0" fontId="2" fillId="0" borderId="0" xfId="1" applyFont="1" applyBorder="1" applyAlignment="1" applyProtection="1">
      <alignment horizontal="left" vertical="center"/>
      <protection locked="0"/>
    </xf>
    <xf numFmtId="0" fontId="2" fillId="0" borderId="0" xfId="1" applyFont="1" applyBorder="1" applyAlignment="1" applyProtection="1">
      <alignment vertical="center"/>
      <protection locked="0"/>
    </xf>
    <xf numFmtId="0" fontId="3" fillId="0" borderId="0" xfId="1" applyFont="1" applyBorder="1" applyAlignment="1" applyProtection="1">
      <alignment horizontal="left" vertical="center"/>
      <protection locked="0"/>
    </xf>
    <xf numFmtId="0" fontId="2" fillId="0" borderId="0" xfId="1" applyFont="1" applyBorder="1" applyAlignment="1" applyProtection="1">
      <alignment horizontal="center" vertical="center"/>
      <protection locked="0"/>
    </xf>
    <xf numFmtId="0" fontId="2" fillId="0" borderId="0" xfId="1" applyFont="1" applyBorder="1" applyAlignment="1" applyProtection="1">
      <alignment horizontal="right" vertical="center"/>
      <protection locked="0"/>
    </xf>
    <xf numFmtId="0" fontId="2" fillId="0" borderId="0" xfId="0" applyFont="1" applyAlignment="1">
      <alignment horizontal="center" vertical="center"/>
      <protection locked="0"/>
    </xf>
    <xf numFmtId="0" fontId="2" fillId="0" borderId="0" xfId="0" applyFont="1" applyAlignment="1">
      <alignment horizontal="center"/>
      <protection locked="0"/>
    </xf>
    <xf numFmtId="0" fontId="2" fillId="0" borderId="21" xfId="0" applyFont="1" applyBorder="1" applyAlignment="1">
      <alignment horizontal="center"/>
      <protection locked="0"/>
    </xf>
    <xf numFmtId="0" fontId="2" fillId="0" borderId="0" xfId="0" applyFont="1" applyAlignment="1" applyProtection="1">
      <alignment vertical="top" wrapText="1"/>
      <protection hidden="1"/>
    </xf>
    <xf numFmtId="0" fontId="2" fillId="0" borderId="0" xfId="0" applyFont="1" applyAlignment="1">
      <alignment vertical="top" wrapText="1"/>
      <protection locked="0"/>
    </xf>
    <xf numFmtId="0" fontId="27" fillId="0" borderId="0" xfId="0" applyFont="1" applyAlignment="1">
      <alignment horizontal="center" vertical="center"/>
      <protection locked="0"/>
    </xf>
    <xf numFmtId="0" fontId="2" fillId="0" borderId="0" xfId="0" applyFont="1">
      <alignment horizontal="left" vertical="center"/>
      <protection locked="0"/>
    </xf>
    <xf numFmtId="0" fontId="2" fillId="0" borderId="16" xfId="0" applyFont="1" applyBorder="1">
      <alignment horizontal="left" vertical="center"/>
      <protection locked="0"/>
    </xf>
    <xf numFmtId="0" fontId="2" fillId="0" borderId="0" xfId="1" applyFont="1" applyAlignment="1" applyProtection="1">
      <alignment horizontal="left" vertical="center"/>
      <protection locked="0"/>
    </xf>
    <xf numFmtId="0" fontId="2" fillId="0" borderId="0" xfId="1" applyFont="1" applyAlignment="1" applyProtection="1">
      <alignment horizontal="center" vertical="center"/>
      <protection locked="0"/>
    </xf>
    <xf numFmtId="0" fontId="2" fillId="0" borderId="16" xfId="0" applyFont="1" applyBorder="1" applyAlignment="1" applyProtection="1">
      <alignment vertical="top" wrapText="1"/>
      <protection hidden="1"/>
    </xf>
    <xf numFmtId="0" fontId="2" fillId="0" borderId="0" xfId="1" quotePrefix="1" applyFont="1" applyAlignment="1" applyProtection="1">
      <alignment horizontal="center" vertical="center"/>
      <protection locked="0"/>
    </xf>
    <xf numFmtId="0" fontId="2" fillId="0" borderId="0" xfId="1" applyFont="1" applyAlignment="1" applyProtection="1">
      <alignment horizontal="center" vertical="center"/>
      <protection locked="0"/>
    </xf>
    <xf numFmtId="0" fontId="2" fillId="0" borderId="0" xfId="1" applyFont="1" applyAlignment="1" applyProtection="1">
      <alignment horizontal="left" vertical="center"/>
      <protection locked="0"/>
    </xf>
    <xf numFmtId="0" fontId="2" fillId="0" borderId="0" xfId="0" applyFont="1" applyBorder="1" applyAlignment="1" applyProtection="1">
      <alignment vertical="top" wrapText="1"/>
      <protection hidden="1"/>
    </xf>
    <xf numFmtId="0" fontId="2" fillId="0" borderId="0" xfId="0" applyFont="1" applyBorder="1">
      <alignment horizontal="left" vertical="center"/>
      <protection locked="0"/>
    </xf>
    <xf numFmtId="0" fontId="2" fillId="0" borderId="58" xfId="0" applyFont="1" applyBorder="1" applyAlignment="1" applyProtection="1">
      <alignment vertical="top" wrapText="1"/>
      <protection hidden="1"/>
    </xf>
    <xf numFmtId="0" fontId="2" fillId="2" borderId="0" xfId="0" applyFont="1" applyFill="1" applyBorder="1">
      <alignment horizontal="left" vertical="center"/>
      <protection locked="0"/>
    </xf>
    <xf numFmtId="0" fontId="2" fillId="2" borderId="27" xfId="0" applyFont="1" applyFill="1" applyBorder="1">
      <alignment horizontal="left" vertical="center"/>
      <protection locked="0"/>
    </xf>
    <xf numFmtId="0" fontId="2" fillId="2" borderId="66" xfId="0" applyFont="1" applyFill="1" applyBorder="1">
      <alignment horizontal="left" vertical="center"/>
      <protection locked="0"/>
    </xf>
    <xf numFmtId="0" fontId="0" fillId="0" borderId="0" xfId="0" applyBorder="1" applyAlignment="1">
      <protection locked="0"/>
    </xf>
    <xf numFmtId="0" fontId="0" fillId="0" borderId="0" xfId="0" applyBorder="1" applyAlignment="1">
      <alignment horizontal="left"/>
      <protection locked="0"/>
    </xf>
    <xf numFmtId="0" fontId="25" fillId="0" borderId="0" xfId="0" applyFont="1" applyBorder="1" applyAlignment="1">
      <alignment vertical="top" wrapText="1"/>
      <protection locked="0"/>
    </xf>
    <xf numFmtId="0" fontId="2" fillId="0" borderId="67" xfId="0" applyFont="1" applyBorder="1">
      <alignment horizontal="left" vertical="center"/>
      <protection locked="0"/>
    </xf>
    <xf numFmtId="0" fontId="2" fillId="0" borderId="26" xfId="0" applyFont="1" applyFill="1" applyBorder="1">
      <alignment horizontal="left" vertical="center"/>
      <protection locked="0"/>
    </xf>
    <xf numFmtId="0" fontId="2" fillId="0" borderId="16" xfId="0" applyFont="1" applyFill="1" applyBorder="1">
      <alignment horizontal="left" vertical="center"/>
      <protection locked="0"/>
    </xf>
    <xf numFmtId="0" fontId="2" fillId="0" borderId="9" xfId="0" applyFont="1" applyFill="1" applyBorder="1">
      <alignment horizontal="left" vertical="center"/>
      <protection locked="0"/>
    </xf>
    <xf numFmtId="0" fontId="2" fillId="0" borderId="13" xfId="0" applyFont="1" applyFill="1" applyBorder="1">
      <alignment horizontal="left" vertical="center"/>
      <protection locked="0"/>
    </xf>
    <xf numFmtId="0" fontId="0" fillId="0" borderId="11" xfId="0" applyBorder="1" applyAlignment="1">
      <alignment horizontal="left"/>
      <protection locked="0"/>
    </xf>
    <xf numFmtId="0" fontId="2" fillId="4" borderId="0" xfId="0" applyFont="1" applyFill="1">
      <alignment horizontal="left" vertical="center"/>
      <protection locked="0"/>
    </xf>
    <xf numFmtId="0" fontId="2" fillId="4" borderId="16" xfId="0" applyFont="1" applyFill="1" applyBorder="1">
      <alignment horizontal="left" vertical="center"/>
      <protection locked="0"/>
    </xf>
    <xf numFmtId="0" fontId="0" fillId="4" borderId="0" xfId="0" applyFill="1">
      <alignment horizontal="left" vertical="center"/>
      <protection locked="0"/>
    </xf>
    <xf numFmtId="0" fontId="0" fillId="4" borderId="16" xfId="0" applyFill="1" applyBorder="1">
      <alignment horizontal="left" vertical="center"/>
      <protection locked="0"/>
    </xf>
    <xf numFmtId="0" fontId="0" fillId="0" borderId="13" xfId="0" applyBorder="1" applyAlignment="1">
      <alignment horizontal="left"/>
      <protection locked="0"/>
    </xf>
    <xf numFmtId="0" fontId="0" fillId="4" borderId="9" xfId="0" applyFill="1" applyBorder="1">
      <alignment horizontal="left" vertical="center"/>
      <protection locked="0"/>
    </xf>
    <xf numFmtId="0" fontId="0" fillId="4" borderId="13" xfId="0" applyFill="1" applyBorder="1">
      <alignment horizontal="left" vertical="center"/>
      <protection locked="0"/>
    </xf>
    <xf numFmtId="0" fontId="2" fillId="0" borderId="0" xfId="0" applyFont="1" applyBorder="1" applyAlignment="1">
      <alignment vertical="center"/>
      <protection locked="0"/>
    </xf>
    <xf numFmtId="0" fontId="2" fillId="0" borderId="21" xfId="0" applyFont="1" applyBorder="1" applyAlignment="1" applyProtection="1">
      <alignment vertical="top" wrapText="1"/>
      <protection hidden="1"/>
    </xf>
    <xf numFmtId="0" fontId="0" fillId="0" borderId="0" xfId="0" applyBorder="1">
      <alignment horizontal="left" vertical="center"/>
      <protection locked="0"/>
    </xf>
    <xf numFmtId="0" fontId="2" fillId="0" borderId="0" xfId="0" applyFont="1" applyFill="1">
      <alignment horizontal="left" vertical="center"/>
      <protection locked="0"/>
    </xf>
    <xf numFmtId="0" fontId="2" fillId="0" borderId="11" xfId="0" applyFont="1" applyFill="1" applyBorder="1">
      <alignment horizontal="left" vertical="center"/>
      <protection locked="0"/>
    </xf>
    <xf numFmtId="0" fontId="0" fillId="0" borderId="0" xfId="0" applyAlignment="1">
      <alignment horizontal="fill" vertical="top"/>
      <protection locked="0"/>
    </xf>
    <xf numFmtId="0" fontId="0" fillId="0" borderId="0" xfId="0" quotePrefix="1" applyAlignment="1">
      <alignment vertical="center"/>
      <protection locked="0"/>
    </xf>
    <xf numFmtId="0" fontId="14" fillId="0" borderId="0" xfId="0" applyFont="1" applyAlignment="1">
      <alignment horizontal="fill" vertical="top"/>
      <protection locked="0"/>
    </xf>
    <xf numFmtId="0" fontId="2" fillId="4" borderId="0" xfId="0" applyFont="1" applyFill="1" applyBorder="1">
      <alignment horizontal="left" vertical="center"/>
      <protection locked="0"/>
    </xf>
    <xf numFmtId="0" fontId="2" fillId="0" borderId="0" xfId="0" applyFont="1" applyAlignment="1">
      <alignment horizontal="center" vertical="center"/>
      <protection locked="0"/>
    </xf>
    <xf numFmtId="0" fontId="2" fillId="0" borderId="0" xfId="0" applyFont="1" applyAlignment="1">
      <alignment horizontal="center"/>
      <protection locked="0"/>
    </xf>
    <xf numFmtId="0" fontId="2" fillId="0" borderId="0" xfId="0" applyFont="1" applyAlignment="1">
      <alignment horizontal="right" vertical="center"/>
      <protection locked="0"/>
    </xf>
    <xf numFmtId="0" fontId="2" fillId="0" borderId="0" xfId="0" applyFont="1" applyAlignment="1" applyProtection="1">
      <alignment horizontal="left" vertical="top" wrapText="1"/>
      <protection hidden="1"/>
    </xf>
    <xf numFmtId="0" fontId="2" fillId="0" borderId="0" xfId="0" applyFont="1" applyAlignment="1">
      <alignment horizontal="center" vertical="center"/>
      <protection locked="0"/>
    </xf>
    <xf numFmtId="0" fontId="2" fillId="0" borderId="0" xfId="0" applyFont="1" applyAlignment="1">
      <alignment vertical="top" wrapText="1"/>
      <protection locked="0"/>
    </xf>
    <xf numFmtId="0" fontId="2" fillId="0" borderId="0" xfId="0" applyFont="1" applyAlignment="1">
      <alignment horizontal="right" vertical="center"/>
      <protection locked="0"/>
    </xf>
    <xf numFmtId="0" fontId="2" fillId="0" borderId="0" xfId="0" applyFont="1" applyAlignment="1">
      <alignment vertical="center"/>
      <protection locked="0"/>
    </xf>
    <xf numFmtId="0" fontId="2" fillId="0" borderId="0" xfId="1" applyFont="1" applyAlignment="1" applyProtection="1">
      <alignment horizontal="left" vertical="center"/>
      <protection locked="0"/>
    </xf>
    <xf numFmtId="0" fontId="2" fillId="0" borderId="0" xfId="1" applyFont="1" applyAlignment="1" applyProtection="1">
      <alignment horizontal="center" vertical="center"/>
      <protection locked="0"/>
    </xf>
    <xf numFmtId="0" fontId="2" fillId="0" borderId="0" xfId="1" quotePrefix="1" applyFont="1" applyAlignment="1" applyProtection="1">
      <alignment horizontal="center" vertical="center"/>
      <protection locked="0"/>
    </xf>
    <xf numFmtId="0" fontId="2" fillId="0" borderId="0" xfId="0" applyFont="1" applyBorder="1" applyAlignment="1">
      <alignment horizontal="right" vertical="center"/>
      <protection locked="0"/>
    </xf>
    <xf numFmtId="0" fontId="27" fillId="0" borderId="0" xfId="0" applyFont="1">
      <alignment horizontal="left" vertical="center"/>
      <protection locked="0"/>
    </xf>
    <xf numFmtId="0" fontId="0" fillId="0" borderId="0" xfId="0" applyAlignment="1">
      <alignment vertical="top" wrapText="1"/>
      <protection locked="0"/>
    </xf>
    <xf numFmtId="0" fontId="0" fillId="0" borderId="0" xfId="0" applyAlignment="1">
      <alignment horizontal="left" vertical="top" wrapText="1"/>
      <protection locked="0"/>
    </xf>
    <xf numFmtId="0" fontId="2" fillId="0" borderId="21" xfId="0" applyFont="1" applyBorder="1" applyAlignment="1">
      <alignment horizontal="center" vertical="center"/>
      <protection locked="0"/>
    </xf>
    <xf numFmtId="0" fontId="2" fillId="0" borderId="9" xfId="0" applyFont="1" applyBorder="1" applyAlignment="1">
      <alignment horizontal="center" vertical="center"/>
      <protection locked="0"/>
    </xf>
    <xf numFmtId="0" fontId="2" fillId="0" borderId="0" xfId="1" applyFont="1" applyAlignment="1" applyProtection="1">
      <alignment horizontal="left" vertical="top" wrapText="1"/>
      <protection locked="0"/>
    </xf>
    <xf numFmtId="0" fontId="2" fillId="0" borderId="21" xfId="0" applyFont="1" applyBorder="1" applyAlignment="1">
      <alignment horizontal="center" vertical="center"/>
      <protection locked="0"/>
    </xf>
    <xf numFmtId="0" fontId="2" fillId="0" borderId="0" xfId="0" applyFont="1" applyAlignment="1">
      <alignment horizontal="center" vertical="center"/>
      <protection locked="0"/>
    </xf>
    <xf numFmtId="0" fontId="0" fillId="0" borderId="0" xfId="0" applyAlignment="1">
      <alignment horizontal="center" vertical="center"/>
      <protection locked="0"/>
    </xf>
    <xf numFmtId="0" fontId="2" fillId="0" borderId="0" xfId="0" applyFont="1" applyAlignment="1">
      <alignment vertical="top" wrapText="1"/>
      <protection locked="0"/>
    </xf>
    <xf numFmtId="0" fontId="2" fillId="0" borderId="0" xfId="0" applyFont="1" applyAlignment="1">
      <alignment horizontal="right" vertical="center"/>
      <protection locked="0"/>
    </xf>
    <xf numFmtId="0" fontId="2" fillId="0" borderId="0" xfId="0" applyFont="1" applyAlignment="1">
      <alignment vertical="center"/>
      <protection locked="0"/>
    </xf>
    <xf numFmtId="0" fontId="0" fillId="0" borderId="0" xfId="0" applyAlignment="1">
      <alignment horizontal="right" vertical="top" wrapText="1"/>
      <protection locked="0"/>
    </xf>
    <xf numFmtId="0" fontId="2" fillId="0" borderId="9" xfId="0" applyFont="1" applyBorder="1" applyAlignment="1">
      <alignment horizontal="center" vertical="center"/>
      <protection locked="0"/>
    </xf>
    <xf numFmtId="0" fontId="2" fillId="0" borderId="0" xfId="1" applyFont="1" applyAlignment="1" applyProtection="1">
      <alignment vertical="top" wrapText="1"/>
      <protection hidden="1"/>
    </xf>
    <xf numFmtId="0" fontId="2" fillId="0" borderId="0" xfId="1" applyFont="1" applyAlignment="1" applyProtection="1">
      <alignment horizontal="left" vertical="center"/>
      <protection locked="0"/>
    </xf>
    <xf numFmtId="0" fontId="2" fillId="0" borderId="0" xfId="1" applyFont="1" applyAlignment="1" applyProtection="1">
      <alignment horizontal="center" vertical="center"/>
      <protection locked="0"/>
    </xf>
    <xf numFmtId="0" fontId="2" fillId="0" borderId="0" xfId="1" quotePrefix="1" applyFont="1" applyAlignment="1" applyProtection="1">
      <alignment horizontal="left" vertical="center"/>
      <protection locked="0"/>
    </xf>
    <xf numFmtId="0" fontId="2" fillId="0" borderId="0" xfId="1" quotePrefix="1" applyFont="1" applyAlignment="1" applyProtection="1">
      <alignment horizontal="center" vertical="center"/>
      <protection locked="0"/>
    </xf>
    <xf numFmtId="49" fontId="2" fillId="0" borderId="0" xfId="1" applyNumberFormat="1" applyFont="1" applyAlignment="1" applyProtection="1">
      <alignment wrapText="1"/>
      <protection locked="0"/>
    </xf>
    <xf numFmtId="0" fontId="2" fillId="0" borderId="0" xfId="1" applyNumberFormat="1" applyFont="1" applyAlignment="1" applyProtection="1">
      <alignment horizontal="left" vertical="top"/>
      <protection locked="0"/>
    </xf>
    <xf numFmtId="49" fontId="2" fillId="0" borderId="0" xfId="1" applyNumberFormat="1" applyFont="1" applyFill="1" applyAlignment="1" applyProtection="1">
      <alignment horizontal="left" vertical="top" wrapText="1"/>
      <protection locked="0"/>
    </xf>
    <xf numFmtId="0" fontId="0" fillId="0" borderId="0" xfId="0" applyFill="1" applyAlignment="1">
      <alignment horizontal="left" vertical="center" wrapText="1"/>
      <protection locked="0"/>
    </xf>
    <xf numFmtId="0" fontId="2" fillId="0" borderId="0" xfId="0" applyFont="1" applyBorder="1" applyAlignment="1">
      <alignment horizontal="center" vertical="center"/>
      <protection locked="0"/>
    </xf>
    <xf numFmtId="0" fontId="2" fillId="0" borderId="0" xfId="0" applyFont="1" applyBorder="1" applyAlignment="1">
      <alignment horizontal="fill" vertical="center"/>
      <protection locked="0"/>
    </xf>
    <xf numFmtId="0" fontId="2" fillId="0" borderId="0" xfId="0" quotePrefix="1" applyFont="1" applyBorder="1">
      <alignment horizontal="left" vertical="center"/>
      <protection locked="0"/>
    </xf>
    <xf numFmtId="0" fontId="2" fillId="0" borderId="0" xfId="1" applyFont="1" applyAlignment="1" applyProtection="1">
      <alignment vertical="top"/>
      <protection hidden="1"/>
    </xf>
    <xf numFmtId="0" fontId="2" fillId="0" borderId="0" xfId="1" quotePrefix="1" applyFont="1" applyBorder="1" applyAlignment="1" applyProtection="1">
      <alignment horizontal="left" vertical="center"/>
      <protection locked="0"/>
    </xf>
    <xf numFmtId="0" fontId="2" fillId="0" borderId="0" xfId="1" quotePrefix="1" applyFont="1" applyBorder="1" applyAlignment="1" applyProtection="1">
      <alignment horizontal="center" vertical="center"/>
      <protection locked="0"/>
    </xf>
    <xf numFmtId="0" fontId="2" fillId="0" borderId="39" xfId="1" applyFont="1" applyBorder="1" applyAlignment="1" applyProtection="1">
      <alignment vertical="top" wrapText="1"/>
      <protection hidden="1"/>
    </xf>
    <xf numFmtId="0" fontId="0" fillId="0" borderId="0" xfId="0" applyFont="1">
      <alignment horizontal="left" vertical="center"/>
      <protection locked="0"/>
    </xf>
    <xf numFmtId="0" fontId="2" fillId="0" borderId="0" xfId="0" applyFont="1" applyAlignment="1">
      <alignment horizontal="center" vertical="center"/>
      <protection locked="0"/>
    </xf>
    <xf numFmtId="0" fontId="2" fillId="0" borderId="0" xfId="0" applyFont="1" applyAlignment="1" applyProtection="1">
      <alignment vertical="top" wrapText="1"/>
      <protection hidden="1"/>
    </xf>
    <xf numFmtId="0" fontId="2" fillId="0" borderId="0" xfId="1" applyFont="1" applyAlignment="1" applyProtection="1">
      <alignment horizontal="center" vertical="center"/>
      <protection locked="0"/>
    </xf>
    <xf numFmtId="0" fontId="2" fillId="0" borderId="0" xfId="1" applyFont="1" applyAlignment="1" applyProtection="1">
      <alignment horizontal="left" vertical="center"/>
      <protection locked="0"/>
    </xf>
    <xf numFmtId="0" fontId="0" fillId="0" borderId="0" xfId="0" quotePrefix="1" applyAlignment="1">
      <alignment horizontal="center" vertical="center"/>
      <protection locked="0"/>
    </xf>
    <xf numFmtId="0" fontId="0" fillId="0" borderId="0" xfId="0">
      <alignment horizontal="left" vertical="center"/>
      <protection locked="0"/>
    </xf>
    <xf numFmtId="0" fontId="9" fillId="0" borderId="0" xfId="0" applyFont="1">
      <alignment horizontal="left" vertical="center"/>
      <protection locked="0"/>
    </xf>
    <xf numFmtId="0" fontId="2" fillId="0" borderId="0" xfId="0" applyFont="1" applyAlignment="1" applyProtection="1">
      <alignment vertical="top" wrapText="1"/>
    </xf>
    <xf numFmtId="0" fontId="0" fillId="0" borderId="0" xfId="0" applyAlignment="1">
      <alignment horizontal="center" vertical="center"/>
      <protection locked="0"/>
    </xf>
    <xf numFmtId="0" fontId="2" fillId="0" borderId="0" xfId="1" applyFont="1" applyAlignment="1" applyProtection="1">
      <alignment horizontal="left" vertical="center"/>
      <protection locked="0"/>
    </xf>
    <xf numFmtId="0" fontId="2" fillId="0" borderId="0" xfId="1" applyFont="1" applyAlignment="1" applyProtection="1">
      <alignment horizontal="center" vertical="center"/>
      <protection locked="0"/>
    </xf>
    <xf numFmtId="0" fontId="9" fillId="0" borderId="0" xfId="0" applyFont="1">
      <alignment horizontal="left" vertical="center"/>
      <protection locked="0"/>
    </xf>
    <xf numFmtId="0" fontId="0" fillId="0" borderId="0" xfId="0">
      <alignment horizontal="left" vertical="center"/>
      <protection locked="0"/>
    </xf>
    <xf numFmtId="0" fontId="2" fillId="0" borderId="0" xfId="0" applyFont="1" applyAlignment="1">
      <alignment horizontal="center" vertical="center"/>
      <protection locked="0"/>
    </xf>
    <xf numFmtId="0" fontId="0" fillId="0" borderId="0" xfId="0">
      <alignment horizontal="left" vertical="center"/>
      <protection locked="0"/>
    </xf>
    <xf numFmtId="0" fontId="0" fillId="0" borderId="0" xfId="0" applyAlignment="1">
      <alignment horizontal="center" vertical="center"/>
      <protection locked="0"/>
    </xf>
    <xf numFmtId="0" fontId="2" fillId="0" borderId="0" xfId="0" applyFont="1" applyAlignment="1">
      <alignment vertical="top" wrapText="1"/>
      <protection locked="0"/>
    </xf>
    <xf numFmtId="0" fontId="2" fillId="0" borderId="0" xfId="0" applyFont="1" applyAlignment="1">
      <alignment vertical="center"/>
      <protection locked="0"/>
    </xf>
    <xf numFmtId="0" fontId="2" fillId="0" borderId="36" xfId="0" applyFont="1" applyBorder="1" applyAlignment="1" applyProtection="1">
      <alignment vertical="top" wrapText="1"/>
      <protection hidden="1"/>
    </xf>
    <xf numFmtId="0" fontId="2" fillId="0" borderId="0" xfId="1" applyFont="1" applyAlignment="1" applyProtection="1">
      <alignment horizontal="left" vertical="center"/>
      <protection locked="0"/>
    </xf>
    <xf numFmtId="0" fontId="9" fillId="0" borderId="0" xfId="0" applyFont="1">
      <alignment horizontal="left" vertical="center"/>
      <protection locked="0"/>
    </xf>
    <xf numFmtId="0" fontId="2" fillId="0" borderId="21" xfId="0" applyFont="1" applyBorder="1" applyAlignment="1">
      <alignment horizontal="center" vertical="center"/>
      <protection locked="0"/>
    </xf>
    <xf numFmtId="0" fontId="3" fillId="0" borderId="0" xfId="0" applyFont="1" applyAlignment="1">
      <alignment horizontal="center" vertical="center"/>
      <protection locked="0"/>
    </xf>
    <xf numFmtId="0" fontId="2" fillId="0" borderId="0" xfId="0" applyFont="1" applyAlignment="1">
      <alignment horizontal="center" vertical="center"/>
      <protection locked="0"/>
    </xf>
    <xf numFmtId="15" fontId="2" fillId="0" borderId="0" xfId="0" quotePrefix="1" applyNumberFormat="1" applyFont="1" applyAlignment="1">
      <alignment horizontal="right"/>
      <protection locked="0"/>
    </xf>
    <xf numFmtId="0" fontId="2" fillId="0" borderId="0" xfId="0" applyFont="1" applyAlignment="1">
      <alignment horizontal="right"/>
      <protection locked="0"/>
    </xf>
    <xf numFmtId="0" fontId="2" fillId="0" borderId="0" xfId="0" quotePrefix="1" applyFont="1" applyAlignment="1" applyProtection="1">
      <alignment horizontal="right"/>
      <protection hidden="1"/>
    </xf>
    <xf numFmtId="0" fontId="2" fillId="0" borderId="0" xfId="0" applyFont="1" applyAlignment="1" applyProtection="1">
      <alignment horizontal="right"/>
      <protection hidden="1"/>
    </xf>
    <xf numFmtId="0" fontId="2" fillId="0" borderId="0" xfId="0" applyFont="1" applyAlignment="1">
      <alignment horizontal="left" vertical="top" wrapText="1"/>
      <protection locked="0"/>
    </xf>
    <xf numFmtId="0" fontId="0" fillId="0" borderId="0" xfId="0" applyAlignment="1">
      <alignment vertical="top" wrapText="1"/>
      <protection locked="0"/>
    </xf>
    <xf numFmtId="0" fontId="4" fillId="0" borderId="10" xfId="0" applyFont="1" applyBorder="1" applyAlignment="1">
      <alignment horizontal="center" vertical="center" wrapText="1"/>
      <protection locked="0"/>
    </xf>
    <xf numFmtId="0" fontId="4" fillId="0" borderId="11" xfId="0" applyFont="1" applyBorder="1" applyAlignment="1">
      <alignment horizontal="center" vertical="center" wrapText="1"/>
      <protection locked="0"/>
    </xf>
    <xf numFmtId="0" fontId="4" fillId="0" borderId="12" xfId="0" applyFont="1" applyBorder="1" applyAlignment="1">
      <alignment horizontal="center" vertical="center" wrapText="1"/>
      <protection locked="0"/>
    </xf>
    <xf numFmtId="0" fontId="4" fillId="0" borderId="13" xfId="0" applyFont="1" applyBorder="1" applyAlignment="1">
      <alignment horizontal="center" vertical="center" wrapText="1"/>
      <protection locked="0"/>
    </xf>
    <xf numFmtId="0" fontId="4" fillId="0" borderId="10"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12" xfId="0" applyFont="1" applyBorder="1" applyAlignment="1" applyProtection="1">
      <alignment horizontal="center" vertical="center"/>
      <protection hidden="1"/>
    </xf>
    <xf numFmtId="0" fontId="4" fillId="0" borderId="13" xfId="0" applyFont="1" applyBorder="1" applyAlignment="1" applyProtection="1">
      <alignment horizontal="center" vertical="center"/>
      <protection hidden="1"/>
    </xf>
    <xf numFmtId="0" fontId="4" fillId="0" borderId="0" xfId="1" applyFont="1" applyAlignment="1" applyProtection="1">
      <alignment vertical="center"/>
      <protection locked="0"/>
    </xf>
    <xf numFmtId="0" fontId="4" fillId="0" borderId="9" xfId="1" applyFont="1" applyBorder="1" applyAlignment="1" applyProtection="1">
      <alignment vertical="center"/>
      <protection locked="0"/>
    </xf>
    <xf numFmtId="0" fontId="0" fillId="0" borderId="0" xfId="0" applyAlignment="1">
      <alignment horizontal="center" vertical="center"/>
      <protection locked="0"/>
    </xf>
    <xf numFmtId="0" fontId="0" fillId="0" borderId="0" xfId="0" applyAlignment="1">
      <alignment horizontal="left" vertical="top" wrapText="1"/>
      <protection locked="0"/>
    </xf>
    <xf numFmtId="0" fontId="2" fillId="0" borderId="0" xfId="0" applyFont="1" applyAlignment="1">
      <alignment horizontal="center"/>
      <protection locked="0"/>
    </xf>
    <xf numFmtId="0" fontId="0" fillId="0" borderId="21" xfId="0" applyBorder="1" applyAlignment="1">
      <alignment horizontal="center" vertical="center"/>
      <protection locked="0"/>
    </xf>
    <xf numFmtId="0" fontId="2" fillId="0" borderId="21" xfId="0" applyFont="1" applyBorder="1" applyAlignment="1">
      <alignment horizontal="center"/>
      <protection locked="0"/>
    </xf>
    <xf numFmtId="0" fontId="0" fillId="0" borderId="21" xfId="0" applyBorder="1" applyAlignment="1">
      <alignment horizontal="center" vertical="top"/>
      <protection locked="0"/>
    </xf>
    <xf numFmtId="0" fontId="2" fillId="0" borderId="0" xfId="0" applyFont="1" applyAlignment="1" applyProtection="1">
      <alignment vertical="top" wrapText="1"/>
      <protection hidden="1"/>
    </xf>
    <xf numFmtId="0" fontId="2" fillId="0" borderId="0" xfId="0" applyFont="1" applyAlignment="1">
      <alignment vertical="top" wrapText="1"/>
      <protection locked="0"/>
    </xf>
    <xf numFmtId="0" fontId="7" fillId="0" borderId="0" xfId="0" applyFont="1" applyAlignment="1">
      <alignment horizontal="center" vertical="center"/>
      <protection locked="0"/>
    </xf>
    <xf numFmtId="0" fontId="2" fillId="0" borderId="23" xfId="0" applyFont="1" applyBorder="1" applyAlignment="1">
      <alignment horizontal="center" vertical="center"/>
      <protection locked="0"/>
    </xf>
    <xf numFmtId="0" fontId="2" fillId="0" borderId="0" xfId="0" applyFont="1" applyAlignment="1">
      <alignment horizontal="right" vertical="center"/>
      <protection locked="0"/>
    </xf>
    <xf numFmtId="0" fontId="2" fillId="0" borderId="25" xfId="0" applyFont="1" applyBorder="1" applyAlignment="1">
      <alignment horizontal="center" vertical="center"/>
      <protection locked="0"/>
    </xf>
    <xf numFmtId="0" fontId="2" fillId="0" borderId="0" xfId="0" applyFont="1" applyAlignment="1">
      <alignment vertical="center"/>
      <protection locked="0"/>
    </xf>
    <xf numFmtId="0" fontId="2" fillId="0" borderId="0" xfId="0" quotePrefix="1" applyFont="1" applyAlignment="1">
      <alignment horizontal="left" vertical="center"/>
      <protection locked="0"/>
    </xf>
    <xf numFmtId="0" fontId="2" fillId="0" borderId="0" xfId="0" applyFont="1" applyAlignment="1" applyProtection="1">
      <alignment horizontal="left" vertical="top" wrapText="1"/>
      <protection hidden="1"/>
    </xf>
    <xf numFmtId="0" fontId="2" fillId="0" borderId="0" xfId="0" applyFont="1" applyAlignment="1">
      <alignment horizontal="right" vertical="top" wrapText="1"/>
      <protection locked="0"/>
    </xf>
    <xf numFmtId="0" fontId="0" fillId="0" borderId="0" xfId="0" applyAlignment="1" applyProtection="1">
      <alignment horizontal="left" vertical="top" wrapText="1"/>
      <protection hidden="1"/>
    </xf>
    <xf numFmtId="0" fontId="30" fillId="0" borderId="0" xfId="0" applyFont="1" applyAlignment="1">
      <alignment horizontal="left" vertical="center" wrapText="1"/>
      <protection locked="0"/>
    </xf>
    <xf numFmtId="0" fontId="30" fillId="0" borderId="16" xfId="0" applyFont="1" applyBorder="1" applyAlignment="1">
      <alignment horizontal="left" vertical="center" wrapText="1"/>
      <protection locked="0"/>
    </xf>
    <xf numFmtId="0" fontId="2" fillId="0" borderId="10" xfId="0" applyFont="1" applyBorder="1" applyAlignment="1">
      <alignment horizontal="center" vertical="center"/>
      <protection locked="0"/>
    </xf>
    <xf numFmtId="0" fontId="2" fillId="0" borderId="11" xfId="0" applyFont="1" applyBorder="1" applyAlignment="1">
      <alignment horizontal="center" vertical="center"/>
      <protection locked="0"/>
    </xf>
    <xf numFmtId="0" fontId="2" fillId="0" borderId="12" xfId="0" applyFont="1" applyBorder="1" applyAlignment="1">
      <alignment horizontal="center" vertical="center"/>
      <protection locked="0"/>
    </xf>
    <xf numFmtId="0" fontId="2" fillId="0" borderId="13" xfId="0" applyFont="1" applyBorder="1" applyAlignment="1">
      <alignment horizontal="center" vertical="center"/>
      <protection locked="0"/>
    </xf>
    <xf numFmtId="0" fontId="0" fillId="0" borderId="17" xfId="0" applyBorder="1" applyAlignment="1">
      <alignment horizontal="right" vertical="top" wrapText="1"/>
      <protection locked="0"/>
    </xf>
    <xf numFmtId="0" fontId="0" fillId="0" borderId="0" xfId="0" applyAlignment="1">
      <alignment horizontal="right" vertical="top" wrapText="1"/>
      <protection locked="0"/>
    </xf>
    <xf numFmtId="0" fontId="2" fillId="0" borderId="9" xfId="0" applyFont="1" applyBorder="1" applyAlignment="1">
      <alignment horizontal="left" vertical="center"/>
      <protection locked="0"/>
    </xf>
    <xf numFmtId="0" fontId="0" fillId="0" borderId="9" xfId="0" applyBorder="1" applyAlignment="1">
      <alignment horizontal="left" vertical="center"/>
      <protection locked="0"/>
    </xf>
    <xf numFmtId="0" fontId="2" fillId="0" borderId="0" xfId="0" applyFont="1" applyAlignment="1">
      <alignment horizontal="left" vertical="center"/>
      <protection locked="0"/>
    </xf>
    <xf numFmtId="0" fontId="2" fillId="0" borderId="16" xfId="0" quotePrefix="1" applyFont="1" applyBorder="1" applyAlignment="1">
      <alignment horizontal="left" vertical="center"/>
      <protection locked="0"/>
    </xf>
    <xf numFmtId="0" fontId="2" fillId="0" borderId="16" xfId="0" applyFont="1" applyBorder="1" applyAlignment="1">
      <alignment horizontal="left" vertical="center"/>
      <protection locked="0"/>
    </xf>
    <xf numFmtId="0" fontId="2" fillId="0" borderId="0" xfId="0" applyFont="1" applyAlignment="1">
      <alignment horizontal="center" vertical="center" wrapText="1"/>
      <protection locked="0"/>
    </xf>
    <xf numFmtId="0" fontId="2" fillId="0" borderId="16" xfId="0" applyFont="1" applyBorder="1" applyAlignment="1">
      <alignment horizontal="center" vertical="center" wrapText="1"/>
      <protection locked="0"/>
    </xf>
    <xf numFmtId="0" fontId="0" fillId="0" borderId="0" xfId="0" applyAlignment="1">
      <alignment horizontal="center" vertical="center" wrapText="1"/>
      <protection locked="0"/>
    </xf>
    <xf numFmtId="0" fontId="25" fillId="0" borderId="0" xfId="0" applyFont="1" applyAlignment="1">
      <alignment wrapText="1"/>
      <protection locked="0"/>
    </xf>
    <xf numFmtId="0" fontId="2" fillId="0" borderId="10" xfId="0" applyFont="1" applyBorder="1" applyAlignment="1">
      <alignment horizontal="center" vertical="top"/>
      <protection locked="0"/>
    </xf>
    <xf numFmtId="0" fontId="2" fillId="0" borderId="68" xfId="0" applyFont="1" applyBorder="1" applyAlignment="1">
      <alignment horizontal="center" vertical="top"/>
      <protection locked="0"/>
    </xf>
    <xf numFmtId="0" fontId="2" fillId="0" borderId="69" xfId="0" applyFont="1" applyBorder="1" applyAlignment="1">
      <alignment horizontal="center" vertical="top"/>
      <protection locked="0"/>
    </xf>
    <xf numFmtId="0" fontId="2" fillId="0" borderId="52" xfId="0" applyFont="1" applyBorder="1" applyAlignment="1">
      <alignment horizontal="center" vertical="top"/>
      <protection locked="0"/>
    </xf>
    <xf numFmtId="0" fontId="25" fillId="0" borderId="10" xfId="0" applyFont="1" applyBorder="1" applyAlignment="1">
      <alignment horizontal="center" vertical="center" wrapText="1"/>
      <protection locked="0"/>
    </xf>
    <xf numFmtId="0" fontId="25" fillId="0" borderId="68" xfId="0" applyFont="1" applyBorder="1" applyAlignment="1">
      <alignment horizontal="center" vertical="center" wrapText="1"/>
      <protection locked="0"/>
    </xf>
    <xf numFmtId="0" fontId="25" fillId="0" borderId="69" xfId="0" applyFont="1" applyBorder="1" applyAlignment="1">
      <alignment horizontal="center" vertical="center" wrapText="1"/>
      <protection locked="0"/>
    </xf>
    <xf numFmtId="0" fontId="25" fillId="0" borderId="52" xfId="0" applyFont="1" applyBorder="1" applyAlignment="1">
      <alignment horizontal="center" vertical="center" wrapText="1"/>
      <protection locked="0"/>
    </xf>
    <xf numFmtId="0" fontId="2" fillId="0" borderId="9" xfId="0" applyFont="1" applyBorder="1" applyAlignment="1">
      <alignment horizontal="left" vertical="top" wrapText="1"/>
      <protection locked="0"/>
    </xf>
    <xf numFmtId="0" fontId="27" fillId="0" borderId="0" xfId="0" applyFont="1" applyAlignment="1">
      <alignment horizontal="center" vertical="center"/>
      <protection locked="0"/>
    </xf>
    <xf numFmtId="0" fontId="2" fillId="0" borderId="9" xfId="0" applyFont="1" applyBorder="1" applyAlignment="1">
      <alignment horizontal="center" vertical="center"/>
      <protection locked="0"/>
    </xf>
    <xf numFmtId="0" fontId="2" fillId="0" borderId="0" xfId="1" applyFont="1" applyAlignment="1" applyProtection="1">
      <alignment vertical="top" wrapText="1"/>
      <protection hidden="1"/>
    </xf>
    <xf numFmtId="0" fontId="2" fillId="0" borderId="36" xfId="0" applyFont="1" applyBorder="1" applyAlignment="1" applyProtection="1">
      <alignment vertical="top" wrapText="1"/>
      <protection hidden="1"/>
    </xf>
    <xf numFmtId="0" fontId="13" fillId="0" borderId="0" xfId="0" applyFont="1" applyAlignment="1">
      <alignment horizontal="center" vertical="center"/>
      <protection locked="0"/>
    </xf>
    <xf numFmtId="0" fontId="2" fillId="0" borderId="0" xfId="0" applyFont="1" applyAlignment="1">
      <alignment horizontal="right" vertical="center" wrapText="1"/>
      <protection locked="0"/>
    </xf>
    <xf numFmtId="0" fontId="2" fillId="0" borderId="0" xfId="0" applyFont="1" applyAlignment="1" applyProtection="1">
      <alignment horizontal="center" vertical="top" wrapText="1"/>
      <protection hidden="1"/>
    </xf>
    <xf numFmtId="0" fontId="2" fillId="0" borderId="23" xfId="1" applyFont="1" applyBorder="1" applyAlignment="1" applyProtection="1">
      <alignment horizontal="center" vertical="center"/>
      <protection locked="0"/>
    </xf>
    <xf numFmtId="0" fontId="2" fillId="0" borderId="25" xfId="1" applyFont="1" applyBorder="1" applyAlignment="1" applyProtection="1">
      <alignment horizontal="center" vertical="center"/>
      <protection locked="0"/>
    </xf>
    <xf numFmtId="0" fontId="2" fillId="0" borderId="0" xfId="0" applyFont="1" applyAlignment="1" applyProtection="1">
      <alignment horizontal="right" vertical="top" wrapText="1"/>
      <protection hidden="1"/>
    </xf>
    <xf numFmtId="0" fontId="2" fillId="0" borderId="0" xfId="0" applyFont="1" applyAlignment="1" applyProtection="1">
      <alignment horizontal="center" vertical="center"/>
      <protection hidden="1"/>
    </xf>
    <xf numFmtId="0" fontId="9" fillId="0" borderId="0" xfId="0" applyFont="1" applyAlignment="1">
      <alignment horizontal="left" vertical="center"/>
      <protection locked="0"/>
    </xf>
    <xf numFmtId="0" fontId="2" fillId="0" borderId="0" xfId="0" applyFont="1" applyAlignment="1">
      <alignment horizontal="left" vertical="center" wrapText="1"/>
      <protection locked="0"/>
    </xf>
    <xf numFmtId="0" fontId="2" fillId="0" borderId="36" xfId="0" applyFont="1" applyBorder="1" applyAlignment="1" applyProtection="1">
      <alignment horizontal="left" vertical="top" wrapText="1"/>
      <protection hidden="1"/>
    </xf>
    <xf numFmtId="0" fontId="7" fillId="0" borderId="0" xfId="1" applyFont="1" applyAlignment="1" applyProtection="1">
      <alignment horizontal="center" vertical="center"/>
      <protection locked="0"/>
    </xf>
    <xf numFmtId="0" fontId="2" fillId="5" borderId="0" xfId="0" applyFont="1" applyFill="1" applyAlignment="1">
      <alignment vertical="top" wrapText="1"/>
      <protection locked="0"/>
    </xf>
    <xf numFmtId="0" fontId="2" fillId="0" borderId="62" xfId="0" applyFont="1" applyBorder="1" applyAlignment="1" applyProtection="1">
      <alignment horizontal="left" vertical="top" wrapText="1"/>
      <protection hidden="1"/>
    </xf>
    <xf numFmtId="0" fontId="7" fillId="0" borderId="0" xfId="0" applyFont="1" applyAlignment="1" applyProtection="1">
      <alignment horizontal="center" vertical="center"/>
      <protection hidden="1"/>
    </xf>
    <xf numFmtId="0" fontId="0" fillId="0" borderId="0" xfId="0" applyAlignment="1" applyProtection="1">
      <alignment vertical="top" wrapText="1"/>
      <protection hidden="1"/>
    </xf>
    <xf numFmtId="0" fontId="0" fillId="0" borderId="16" xfId="0" applyBorder="1" applyAlignment="1" applyProtection="1">
      <alignment vertical="top" wrapText="1"/>
      <protection hidden="1"/>
    </xf>
    <xf numFmtId="0" fontId="2" fillId="0" borderId="0" xfId="1" applyFont="1" applyAlignment="1" applyProtection="1">
      <alignment horizontal="right" vertical="center" wrapText="1"/>
      <protection locked="0"/>
    </xf>
    <xf numFmtId="0" fontId="2" fillId="0" borderId="0" xfId="1" applyFont="1" applyAlignment="1" applyProtection="1">
      <alignment vertical="top" wrapText="1"/>
      <protection locked="0"/>
    </xf>
    <xf numFmtId="0" fontId="2" fillId="0" borderId="0" xfId="1" applyFont="1" applyAlignment="1" applyProtection="1">
      <alignment horizontal="left" vertical="top" wrapText="1"/>
      <protection locked="0"/>
    </xf>
    <xf numFmtId="0" fontId="2" fillId="0" borderId="0" xfId="1" applyFont="1" applyAlignment="1" applyProtection="1">
      <alignment horizontal="right" vertical="top" wrapText="1"/>
      <protection locked="0"/>
    </xf>
    <xf numFmtId="0" fontId="2" fillId="0" borderId="0" xfId="1" applyFont="1" applyAlignment="1" applyProtection="1">
      <alignment horizontal="left" vertical="center"/>
      <protection locked="0"/>
    </xf>
    <xf numFmtId="0" fontId="2" fillId="0" borderId="0" xfId="0" applyFont="1" applyAlignment="1" applyProtection="1">
      <alignment horizontal="right" vertical="top" wrapText="1"/>
    </xf>
    <xf numFmtId="0" fontId="2" fillId="0" borderId="0" xfId="1" applyFont="1" applyAlignment="1" applyProtection="1">
      <alignment horizontal="center" vertical="center"/>
      <protection locked="0"/>
    </xf>
    <xf numFmtId="0" fontId="7" fillId="0" borderId="0" xfId="1" applyFont="1" applyAlignment="1" applyProtection="1">
      <alignment horizontal="center" vertical="center"/>
      <protection hidden="1"/>
    </xf>
    <xf numFmtId="0" fontId="2" fillId="0" borderId="0" xfId="1" applyFont="1" applyAlignment="1" applyProtection="1">
      <alignment horizontal="center" vertical="center"/>
      <protection hidden="1"/>
    </xf>
    <xf numFmtId="0" fontId="2" fillId="0" borderId="9" xfId="1" applyFont="1" applyBorder="1" applyAlignment="1" applyProtection="1">
      <alignment horizontal="center" vertical="center"/>
      <protection locked="0"/>
    </xf>
    <xf numFmtId="0" fontId="2" fillId="0" borderId="0" xfId="1" applyFont="1" applyAlignment="1" applyProtection="1">
      <alignment horizontal="left" vertical="center" wrapText="1"/>
      <protection locked="0"/>
    </xf>
    <xf numFmtId="0" fontId="2" fillId="0" borderId="0" xfId="1" applyFont="1" applyAlignment="1" applyProtection="1">
      <alignment horizontal="left" vertical="top" wrapText="1"/>
      <protection hidden="1"/>
    </xf>
    <xf numFmtId="49" fontId="2" fillId="0" borderId="0" xfId="0" applyNumberFormat="1" applyFont="1" applyAlignment="1" applyProtection="1">
      <alignment horizontal="left" wrapText="1"/>
      <protection hidden="1"/>
    </xf>
    <xf numFmtId="0" fontId="2" fillId="0" borderId="0" xfId="1" applyFont="1" applyAlignment="1" applyProtection="1">
      <alignment horizontal="left" vertical="top"/>
      <protection locked="0"/>
    </xf>
    <xf numFmtId="0" fontId="2" fillId="0" borderId="0" xfId="0" applyFont="1" applyAlignment="1" applyProtection="1">
      <alignment horizontal="left" vertical="top" wrapText="1"/>
    </xf>
    <xf numFmtId="0" fontId="2" fillId="0" borderId="0" xfId="0" applyFont="1" applyAlignment="1">
      <alignment horizontal="left" wrapText="1"/>
      <protection locked="0"/>
    </xf>
    <xf numFmtId="0" fontId="2" fillId="0" borderId="0" xfId="0" applyFont="1" applyAlignment="1" applyProtection="1">
      <alignment horizontal="left" wrapText="1"/>
      <protection hidden="1"/>
    </xf>
    <xf numFmtId="0" fontId="2" fillId="0" borderId="16" xfId="0" applyFont="1" applyBorder="1" applyAlignment="1" applyProtection="1">
      <alignment vertical="top" wrapText="1"/>
      <protection hidden="1"/>
    </xf>
    <xf numFmtId="0" fontId="2" fillId="0" borderId="0" xfId="1" applyFont="1" applyBorder="1" applyAlignment="1" applyProtection="1">
      <alignment horizontal="left" vertical="top" wrapText="1"/>
      <protection locked="0"/>
    </xf>
    <xf numFmtId="0" fontId="2" fillId="0" borderId="21" xfId="1" applyFont="1" applyBorder="1" applyAlignment="1" applyProtection="1">
      <alignment horizontal="center" vertical="center"/>
      <protection locked="0"/>
    </xf>
    <xf numFmtId="0" fontId="2" fillId="0" borderId="0" xfId="1" quotePrefix="1" applyFont="1" applyAlignment="1" applyProtection="1">
      <alignment horizontal="left" vertical="center"/>
      <protection locked="0"/>
    </xf>
    <xf numFmtId="0" fontId="2" fillId="0" borderId="0" xfId="1" applyFont="1" applyAlignment="1" applyProtection="1">
      <alignment horizontal="center" vertical="top" wrapText="1"/>
      <protection locked="0"/>
    </xf>
    <xf numFmtId="0" fontId="0" fillId="0" borderId="0" xfId="0" quotePrefix="1" applyAlignment="1">
      <alignment horizontal="center" vertical="center"/>
      <protection locked="0"/>
    </xf>
    <xf numFmtId="0" fontId="0" fillId="0" borderId="16" xfId="0" applyBorder="1" applyAlignment="1">
      <alignment horizontal="right" vertical="top" wrapText="1"/>
      <protection locked="0"/>
    </xf>
    <xf numFmtId="0" fontId="9" fillId="0" borderId="0" xfId="0" applyFont="1">
      <alignment horizontal="left" vertical="center"/>
      <protection locked="0"/>
    </xf>
    <xf numFmtId="0" fontId="0" fillId="0" borderId="0" xfId="0" applyAlignment="1">
      <alignment horizontal="left" vertical="center"/>
      <protection locked="0"/>
    </xf>
    <xf numFmtId="0" fontId="3" fillId="0" borderId="0" xfId="0" applyFont="1" applyAlignment="1">
      <alignment vertical="top" wrapText="1"/>
      <protection locked="0"/>
    </xf>
    <xf numFmtId="0" fontId="0" fillId="0" borderId="0" xfId="0">
      <alignment horizontal="left" vertical="center"/>
      <protection locked="0"/>
    </xf>
    <xf numFmtId="0" fontId="25" fillId="0" borderId="9" xfId="0" applyFont="1" applyBorder="1" applyAlignment="1">
      <alignment horizontal="center" vertical="center"/>
      <protection locked="0"/>
    </xf>
    <xf numFmtId="0" fontId="28" fillId="0" borderId="9" xfId="0" applyFont="1" applyBorder="1" applyAlignment="1">
      <alignment horizontal="center" vertical="center"/>
      <protection locked="0"/>
    </xf>
    <xf numFmtId="0" fontId="2" fillId="0" borderId="0" xfId="0" applyFont="1" applyAlignment="1">
      <alignment horizontal="center" vertical="top" wrapText="1"/>
      <protection locked="0"/>
    </xf>
    <xf numFmtId="0" fontId="2" fillId="0" borderId="16" xfId="0" applyFont="1" applyBorder="1" applyAlignment="1">
      <alignment horizontal="left" vertical="top" wrapText="1"/>
      <protection locked="0"/>
    </xf>
    <xf numFmtId="0" fontId="2" fillId="0" borderId="0" xfId="0" quotePrefix="1" applyFont="1" applyAlignment="1" applyProtection="1">
      <alignment horizontal="left" vertical="center"/>
    </xf>
    <xf numFmtId="0" fontId="2" fillId="0" borderId="0" xfId="0" applyFont="1" applyAlignment="1" applyProtection="1">
      <alignment vertical="top" wrapText="1"/>
    </xf>
    <xf numFmtId="0" fontId="2" fillId="0" borderId="0" xfId="0" applyFont="1" applyAlignment="1" applyProtection="1">
      <alignment horizontal="left" vertical="center"/>
    </xf>
    <xf numFmtId="0" fontId="2" fillId="0" borderId="27" xfId="0" applyFont="1" applyBorder="1" applyAlignment="1" applyProtection="1">
      <alignment horizontal="left" vertical="center"/>
    </xf>
    <xf numFmtId="0" fontId="2" fillId="0" borderId="0" xfId="0" quotePrefix="1" applyFont="1" applyAlignment="1">
      <alignment horizontal="left" vertical="top" wrapText="1"/>
      <protection locked="0"/>
    </xf>
    <xf numFmtId="0" fontId="0" fillId="0" borderId="0" xfId="0" applyAlignment="1" applyProtection="1">
      <alignment horizontal="left" wrapText="1"/>
      <protection hidden="1"/>
    </xf>
    <xf numFmtId="0" fontId="2" fillId="0" borderId="0" xfId="0" applyFont="1" applyAlignment="1">
      <alignment wrapText="1"/>
      <protection locked="0"/>
    </xf>
    <xf numFmtId="0" fontId="3" fillId="0" borderId="0" xfId="0" applyFont="1" applyAlignment="1">
      <alignment horizontal="left" vertical="center" wrapText="1"/>
      <protection locked="0"/>
    </xf>
    <xf numFmtId="0" fontId="0" fillId="0" borderId="0" xfId="3" applyFont="1" applyAlignment="1">
      <alignment horizontal="left" vertical="center" wrapText="1"/>
      <protection locked="0"/>
    </xf>
    <xf numFmtId="0" fontId="16" fillId="0" borderId="0" xfId="0" applyFont="1" applyAlignment="1" applyProtection="1">
      <alignment horizontal="center" vertical="center" wrapText="1"/>
      <protection hidden="1"/>
    </xf>
    <xf numFmtId="0" fontId="18" fillId="0" borderId="0" xfId="1" applyFont="1" applyFill="1" applyAlignment="1" applyProtection="1">
      <alignment horizontal="center" vertical="center"/>
      <protection locked="0"/>
    </xf>
    <xf numFmtId="49" fontId="3" fillId="0" borderId="0" xfId="1" applyNumberFormat="1" applyFont="1" applyFill="1" applyProtection="1">
      <protection locked="0"/>
    </xf>
    <xf numFmtId="49" fontId="3" fillId="0" borderId="0" xfId="1" applyNumberFormat="1" applyFont="1" applyFill="1" applyAlignment="1" applyProtection="1">
      <alignment wrapText="1"/>
      <protection locked="0"/>
    </xf>
    <xf numFmtId="0" fontId="9" fillId="0" borderId="0" xfId="1" applyFont="1" applyFill="1" applyAlignment="1" applyProtection="1">
      <alignment horizontal="center" vertical="center"/>
      <protection locked="0"/>
    </xf>
    <xf numFmtId="49" fontId="2" fillId="0" borderId="0" xfId="1" quotePrefix="1" applyNumberFormat="1" applyFont="1" applyFill="1" applyAlignment="1" applyProtection="1">
      <alignment horizontal="left" vertical="top"/>
      <protection locked="0"/>
    </xf>
    <xf numFmtId="49" fontId="2" fillId="0" borderId="0" xfId="1" applyNumberFormat="1" applyFont="1" applyFill="1" applyAlignment="1" applyProtection="1">
      <alignment horizontal="left" vertical="top"/>
      <protection locked="0"/>
    </xf>
    <xf numFmtId="0" fontId="0" fillId="0" borderId="0" xfId="1" applyFont="1" applyFill="1" applyAlignment="1" applyProtection="1">
      <alignment horizontal="center" vertical="center" wrapText="1"/>
      <protection locked="0"/>
    </xf>
    <xf numFmtId="1" fontId="9" fillId="0" borderId="0" xfId="1" applyNumberFormat="1" applyFont="1" applyFill="1" applyAlignment="1" applyProtection="1">
      <alignment horizontal="center" vertical="center" wrapText="1"/>
      <protection locked="0"/>
    </xf>
    <xf numFmtId="2" fontId="2" fillId="0" borderId="0" xfId="1" applyNumberFormat="1" applyFont="1" applyFill="1" applyAlignment="1" applyProtection="1">
      <alignment horizontal="left" vertical="top" wrapText="1"/>
      <protection locked="0"/>
    </xf>
    <xf numFmtId="0" fontId="9" fillId="0" borderId="0" xfId="1" applyFont="1" applyFill="1" applyAlignment="1" applyProtection="1">
      <alignment horizontal="center" vertical="center" wrapText="1"/>
      <protection locked="0"/>
    </xf>
    <xf numFmtId="0" fontId="2" fillId="0" borderId="0" xfId="1" applyFont="1" applyFill="1" applyAlignment="1" applyProtection="1">
      <alignment horizontal="left" vertical="top" wrapText="1"/>
      <protection locked="0"/>
    </xf>
    <xf numFmtId="1" fontId="0" fillId="0" borderId="0" xfId="1" applyNumberFormat="1" applyFont="1" applyFill="1" applyAlignment="1" applyProtection="1">
      <alignment horizontal="center" vertical="center" wrapText="1"/>
      <protection locked="0"/>
    </xf>
    <xf numFmtId="0" fontId="0" fillId="0" borderId="0" xfId="0" applyFill="1" applyAlignment="1">
      <alignment horizontal="left" vertical="top" wrapText="1"/>
      <protection locked="0"/>
    </xf>
    <xf numFmtId="0" fontId="2" fillId="0" borderId="0" xfId="0" applyFont="1" applyFill="1" applyAlignment="1">
      <alignment horizontal="left" vertical="top" wrapText="1"/>
      <protection locked="0"/>
    </xf>
    <xf numFmtId="49" fontId="9" fillId="0" borderId="0" xfId="1" applyNumberFormat="1" applyFont="1" applyFill="1" applyAlignment="1" applyProtection="1">
      <alignment horizontal="center" vertical="center"/>
      <protection locked="0"/>
    </xf>
    <xf numFmtId="1" fontId="9" fillId="0" borderId="0" xfId="0" applyNumberFormat="1" applyFont="1" applyFill="1" applyAlignment="1">
      <alignment horizontal="center" vertical="center" wrapText="1"/>
      <protection locked="0"/>
    </xf>
    <xf numFmtId="0" fontId="21" fillId="0" borderId="0" xfId="0" applyFont="1" applyFill="1" applyAlignment="1">
      <alignment horizontal="left" vertical="center" wrapText="1"/>
      <protection locked="0"/>
    </xf>
    <xf numFmtId="0" fontId="2" fillId="0" borderId="0" xfId="0" applyFont="1" applyFill="1" applyAlignment="1">
      <alignment horizontal="left" vertical="center" wrapText="1"/>
      <protection locked="0"/>
    </xf>
    <xf numFmtId="1" fontId="0" fillId="0" borderId="0" xfId="0" applyNumberFormat="1" applyFill="1" applyAlignment="1">
      <alignment horizontal="center" vertical="center" wrapText="1"/>
      <protection locked="0"/>
    </xf>
    <xf numFmtId="0" fontId="2" fillId="0" borderId="0" xfId="0" applyFont="1" applyFill="1" applyAlignment="1" applyProtection="1">
      <alignment vertical="top" wrapText="1"/>
      <protection hidden="1"/>
    </xf>
    <xf numFmtId="0" fontId="2" fillId="0" borderId="0" xfId="1" applyFont="1" applyFill="1" applyAlignment="1" applyProtection="1">
      <alignment horizontal="center" vertical="center" wrapText="1"/>
      <protection locked="0"/>
    </xf>
    <xf numFmtId="49" fontId="9" fillId="0" borderId="0" xfId="1" applyNumberFormat="1" applyFont="1" applyFill="1" applyAlignment="1" applyProtection="1">
      <alignment horizontal="center" vertical="center" wrapText="1"/>
      <protection locked="0"/>
    </xf>
    <xf numFmtId="49" fontId="0" fillId="0" borderId="0" xfId="1" applyNumberFormat="1" applyFont="1" applyFill="1" applyAlignment="1" applyProtection="1">
      <alignment horizontal="center" vertical="center" wrapText="1"/>
      <protection locked="0"/>
    </xf>
    <xf numFmtId="49" fontId="2" fillId="0" borderId="0" xfId="1" applyNumberFormat="1" applyFont="1" applyFill="1" applyAlignment="1" applyProtection="1">
      <alignment horizontal="left" vertical="center" wrapText="1"/>
      <protection locked="0"/>
    </xf>
    <xf numFmtId="49" fontId="2" fillId="0" borderId="0" xfId="1" applyNumberFormat="1" applyFont="1" applyFill="1" applyAlignment="1" applyProtection="1">
      <alignment horizontal="center" vertical="center" wrapText="1"/>
      <protection locked="0"/>
    </xf>
    <xf numFmtId="1" fontId="2" fillId="0" borderId="0" xfId="0" applyNumberFormat="1" applyFont="1" applyFill="1" applyAlignment="1">
      <alignment horizontal="center" vertical="center" wrapText="1"/>
      <protection locked="0"/>
    </xf>
    <xf numFmtId="0" fontId="2" fillId="0" borderId="0" xfId="1" applyFont="1" applyFill="1" applyAlignment="1" applyProtection="1">
      <alignment horizontal="center" vertical="center"/>
      <protection locked="0"/>
    </xf>
    <xf numFmtId="0" fontId="0" fillId="0" borderId="0" xfId="1" applyFont="1" applyFill="1" applyAlignment="1" applyProtection="1">
      <alignment horizontal="center" vertical="center"/>
      <protection locked="0"/>
    </xf>
    <xf numFmtId="0" fontId="0" fillId="0" borderId="0" xfId="0" applyFill="1" applyAlignment="1">
      <alignment vertical="top" wrapText="1"/>
      <protection locked="0"/>
    </xf>
    <xf numFmtId="49" fontId="2" fillId="0" borderId="0" xfId="1" applyNumberFormat="1" applyFont="1" applyFill="1" applyAlignment="1" applyProtection="1">
      <alignment vertical="top" wrapText="1"/>
      <protection locked="0"/>
    </xf>
    <xf numFmtId="0" fontId="0" fillId="0" borderId="0" xfId="1" applyFont="1" applyFill="1" applyAlignment="1" applyProtection="1">
      <alignment horizontal="left" vertical="top" wrapText="1"/>
      <protection locked="0"/>
    </xf>
    <xf numFmtId="0" fontId="25" fillId="0" borderId="0" xfId="0" applyFont="1" applyFill="1" applyAlignment="1">
      <alignment vertical="top" wrapText="1"/>
      <protection locked="0"/>
    </xf>
    <xf numFmtId="0" fontId="0" fillId="0" borderId="58" xfId="0" applyFill="1" applyBorder="1" applyAlignment="1">
      <protection locked="0"/>
    </xf>
    <xf numFmtId="0" fontId="0" fillId="0" borderId="58" xfId="0" applyFill="1" applyBorder="1" applyAlignment="1">
      <alignment horizontal="left"/>
      <protection locked="0"/>
    </xf>
    <xf numFmtId="0" fontId="2" fillId="0" borderId="59" xfId="0" applyFont="1" applyFill="1" applyBorder="1">
      <alignment horizontal="left" vertical="center"/>
      <protection locked="0"/>
    </xf>
    <xf numFmtId="0" fontId="2" fillId="0" borderId="21" xfId="0" applyFont="1" applyFill="1" applyBorder="1">
      <alignment horizontal="left" vertical="center"/>
      <protection locked="0"/>
    </xf>
    <xf numFmtId="0" fontId="2" fillId="0" borderId="60" xfId="0" applyFont="1" applyFill="1" applyBorder="1">
      <alignment horizontal="left" vertical="center"/>
      <protection locked="0"/>
    </xf>
    <xf numFmtId="0" fontId="2" fillId="0" borderId="0" xfId="0" quotePrefix="1" applyFont="1" applyFill="1">
      <alignment horizontal="left" vertical="center"/>
      <protection locked="0"/>
    </xf>
    <xf numFmtId="0" fontId="2" fillId="0" borderId="58" xfId="0" applyFont="1" applyFill="1" applyBorder="1">
      <alignment horizontal="left" vertical="center"/>
      <protection locked="0"/>
    </xf>
    <xf numFmtId="0" fontId="25" fillId="0" borderId="0" xfId="0" applyFont="1" applyFill="1" applyAlignment="1">
      <alignment wrapText="1"/>
      <protection locked="0"/>
    </xf>
    <xf numFmtId="0" fontId="0" fillId="0" borderId="0" xfId="0" applyFill="1">
      <alignment horizontal="left" vertical="center"/>
      <protection locked="0"/>
    </xf>
    <xf numFmtId="0" fontId="25" fillId="0" borderId="0" xfId="0" applyFont="1" applyFill="1" applyAlignment="1">
      <alignment horizontal="left" wrapText="1"/>
      <protection locked="0"/>
    </xf>
    <xf numFmtId="0" fontId="0" fillId="0" borderId="0" xfId="0" applyFill="1" applyAlignment="1">
      <alignment horizontal="left"/>
      <protection locked="0"/>
    </xf>
    <xf numFmtId="0" fontId="0" fillId="0" borderId="58" xfId="0" applyFill="1" applyBorder="1" applyAlignment="1">
      <alignment horizontal="left"/>
      <protection locked="0"/>
    </xf>
    <xf numFmtId="0" fontId="25" fillId="0" borderId="58" xfId="0" applyFont="1" applyFill="1" applyBorder="1" applyAlignment="1">
      <alignment vertical="top" wrapText="1"/>
      <protection locked="0"/>
    </xf>
    <xf numFmtId="0" fontId="2" fillId="0" borderId="0" xfId="0" applyFont="1" applyFill="1" applyAlignment="1" applyProtection="1">
      <alignment horizontal="left" vertical="top" wrapText="1"/>
      <protection hidden="1"/>
    </xf>
    <xf numFmtId="0" fontId="2" fillId="0" borderId="17" xfId="0" applyFont="1" applyFill="1" applyBorder="1">
      <alignment horizontal="left" vertical="center"/>
      <protection locked="0"/>
    </xf>
    <xf numFmtId="0" fontId="2" fillId="0" borderId="0" xfId="0" applyFont="1" applyFill="1" applyAlignment="1">
      <alignment horizontal="fill" vertical="center"/>
      <protection locked="0"/>
    </xf>
    <xf numFmtId="0" fontId="0" fillId="0" borderId="0" xfId="0" applyFill="1" applyAlignment="1">
      <alignment horizontal="fill" vertical="center"/>
      <protection locked="0"/>
    </xf>
    <xf numFmtId="0" fontId="2" fillId="0" borderId="12" xfId="0" applyFont="1" applyFill="1" applyBorder="1">
      <alignment horizontal="left" vertical="center"/>
      <protection locked="0"/>
    </xf>
    <xf numFmtId="0" fontId="2" fillId="0" borderId="10" xfId="0" applyFont="1" applyFill="1" applyBorder="1">
      <alignment horizontal="left" vertical="center"/>
      <protection locked="0"/>
    </xf>
    <xf numFmtId="0" fontId="2" fillId="0" borderId="21" xfId="0" applyFont="1" applyFill="1" applyBorder="1" applyAlignment="1">
      <alignment horizontal="center" vertical="center"/>
      <protection locked="0"/>
    </xf>
    <xf numFmtId="0" fontId="2" fillId="0" borderId="0" xfId="0" applyFont="1" applyFill="1" applyAlignment="1">
      <alignment vertical="top" wrapText="1"/>
      <protection locked="0"/>
    </xf>
    <xf numFmtId="0" fontId="2" fillId="0" borderId="0" xfId="0" applyFont="1" applyFill="1" applyAlignment="1" applyProtection="1">
      <alignment horizontal="left" vertical="top" wrapText="1"/>
    </xf>
    <xf numFmtId="0" fontId="2" fillId="0" borderId="0" xfId="0" applyFont="1" applyFill="1" applyAlignment="1">
      <alignment vertical="top" wrapText="1"/>
      <protection locked="0"/>
    </xf>
    <xf numFmtId="0" fontId="2" fillId="0" borderId="0" xfId="1" applyFont="1" applyFill="1" applyAlignment="1" applyProtection="1">
      <alignment horizontal="left" vertical="center"/>
      <protection locked="0"/>
    </xf>
    <xf numFmtId="0" fontId="3" fillId="0" borderId="0" xfId="1" applyFont="1" applyFill="1" applyAlignment="1" applyProtection="1">
      <alignment horizontal="left" vertical="center"/>
      <protection locked="0"/>
    </xf>
    <xf numFmtId="0" fontId="2" fillId="0" borderId="0" xfId="0" applyFont="1" applyFill="1" applyAlignment="1">
      <alignment horizontal="right" wrapText="1"/>
      <protection locked="0"/>
    </xf>
    <xf numFmtId="0" fontId="9" fillId="0" borderId="0" xfId="0" applyFont="1" applyFill="1">
      <alignment horizontal="left" vertical="center"/>
      <protection locked="0"/>
    </xf>
    <xf numFmtId="0" fontId="2" fillId="0" borderId="0" xfId="1" applyFont="1" applyFill="1" applyAlignment="1" applyProtection="1">
      <alignment horizontal="fill" vertical="center"/>
      <protection locked="0"/>
    </xf>
    <xf numFmtId="0" fontId="2" fillId="0" borderId="0" xfId="1" quotePrefix="1" applyFont="1" applyFill="1" applyAlignment="1" applyProtection="1">
      <alignment horizontal="center" vertical="center"/>
      <protection locked="0"/>
    </xf>
    <xf numFmtId="0" fontId="2" fillId="0" borderId="0" xfId="1" applyFont="1" applyBorder="1" applyAlignment="1" applyProtection="1">
      <alignment horizontal="fill" vertical="center"/>
      <protection locked="0"/>
    </xf>
    <xf numFmtId="0" fontId="3" fillId="0" borderId="0" xfId="1" applyFont="1" applyBorder="1" applyAlignment="1" applyProtection="1">
      <alignment horizontal="fill" vertical="center"/>
      <protection locked="0"/>
    </xf>
    <xf numFmtId="0" fontId="2" fillId="0" borderId="0" xfId="0" applyFont="1" applyFill="1" applyAlignment="1" applyProtection="1">
      <alignment vertical="top" wrapText="1"/>
      <protection hidden="1"/>
    </xf>
    <xf numFmtId="0" fontId="2" fillId="0" borderId="16" xfId="0" applyFont="1" applyFill="1" applyBorder="1" applyAlignment="1">
      <alignment vertical="center"/>
      <protection locked="0"/>
    </xf>
    <xf numFmtId="0" fontId="2" fillId="0" borderId="0" xfId="0" applyFont="1" applyFill="1" applyAlignment="1" applyProtection="1">
      <alignment horizontal="left" vertical="top" wrapText="1"/>
      <protection hidden="1"/>
    </xf>
    <xf numFmtId="0" fontId="0" fillId="0" borderId="16" xfId="0" applyFill="1" applyBorder="1" applyAlignment="1">
      <alignment vertical="center"/>
      <protection locked="0"/>
    </xf>
    <xf numFmtId="0" fontId="0" fillId="0" borderId="17" xfId="0" applyFill="1" applyBorder="1">
      <alignment horizontal="left" vertical="center"/>
      <protection locked="0"/>
    </xf>
    <xf numFmtId="0" fontId="0" fillId="0" borderId="0" xfId="0" applyFill="1" applyAlignment="1" applyProtection="1">
      <alignment vertical="top" wrapText="1"/>
      <protection hidden="1"/>
    </xf>
    <xf numFmtId="0" fontId="0" fillId="0" borderId="0" xfId="0" applyFill="1" applyAlignment="1" applyProtection="1">
      <alignment horizontal="left" vertical="top" wrapText="1"/>
      <protection hidden="1"/>
    </xf>
    <xf numFmtId="0" fontId="2" fillId="0" borderId="0" xfId="0" applyFont="1" applyBorder="1" applyAlignment="1" applyProtection="1">
      <alignment vertical="top"/>
      <protection hidden="1"/>
    </xf>
    <xf numFmtId="0" fontId="2" fillId="0" borderId="0" xfId="0" applyFont="1" applyBorder="1" applyAlignment="1" applyProtection="1">
      <alignment vertical="top" wrapText="1"/>
      <protection hidden="1"/>
    </xf>
    <xf numFmtId="0" fontId="2" fillId="0" borderId="36" xfId="0" applyFont="1" applyBorder="1" applyAlignment="1" applyProtection="1">
      <alignment vertical="top"/>
      <protection hidden="1"/>
    </xf>
    <xf numFmtId="0" fontId="0" fillId="0" borderId="0" xfId="0" applyFill="1" applyBorder="1" applyAlignment="1">
      <alignment horizontal="right" wrapText="1"/>
      <protection locked="0"/>
    </xf>
    <xf numFmtId="0" fontId="0" fillId="0" borderId="0" xfId="0" applyAlignment="1">
      <alignment horizontal="right" vertical="top"/>
      <protection locked="0"/>
    </xf>
  </cellXfs>
  <cellStyles count="4">
    <cellStyle name="Hyperlink" xfId="2" builtinId="8"/>
    <cellStyle name="Normal" xfId="0" builtinId="0" customBuiltin="1"/>
    <cellStyle name="Normal 2" xfId="1" xr:uid="{00000000-0005-0000-0000-000002000000}"/>
    <cellStyle name="Normal 3" xfId="3" xr:uid="{00000000-0005-0000-0000-000003000000}"/>
  </cellStyles>
  <dxfs count="0"/>
  <tableStyles count="0" defaultTableStyle="TableStyleMedium2" defaultPivotStyle="PivotStyleLight16"/>
  <colors>
    <mruColors>
      <color rgb="FFFFFF99"/>
      <color rgb="FFE6CDFF"/>
      <color rgb="FFCCECFF"/>
      <color rgb="FFFFCC66"/>
      <color rgb="FFCCCCFF"/>
      <color rgb="FF66FFFF"/>
      <color rgb="FFCCFFFF"/>
      <color rgb="FFFF66CC"/>
      <color rgb="FFCC99FF"/>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 Id="rId35" Type="http://schemas.openxmlformats.org/officeDocument/2006/relationships/customXml" Target="../customXml/item4.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16</xdr:col>
      <xdr:colOff>85725</xdr:colOff>
      <xdr:row>22</xdr:row>
      <xdr:rowOff>19050</xdr:rowOff>
    </xdr:from>
    <xdr:to>
      <xdr:col>16</xdr:col>
      <xdr:colOff>85725</xdr:colOff>
      <xdr:row>24</xdr:row>
      <xdr:rowOff>0</xdr:rowOff>
    </xdr:to>
    <xdr:cxnSp macro="">
      <xdr:nvCxnSpPr>
        <xdr:cNvPr id="2" name="Straight Arrow Connector 1">
          <a:extLst>
            <a:ext uri="{FF2B5EF4-FFF2-40B4-BE49-F238E27FC236}">
              <a16:creationId xmlns:a16="http://schemas.microsoft.com/office/drawing/2014/main" id="{00000000-0008-0000-0100-000002000000}"/>
            </a:ext>
          </a:extLst>
        </xdr:cNvPr>
        <xdr:cNvCxnSpPr/>
      </xdr:nvCxnSpPr>
      <xdr:spPr>
        <a:xfrm>
          <a:off x="2571750" y="2667000"/>
          <a:ext cx="0" cy="2667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9525</xdr:colOff>
      <xdr:row>21</xdr:row>
      <xdr:rowOff>66675</xdr:rowOff>
    </xdr:from>
    <xdr:to>
      <xdr:col>41</xdr:col>
      <xdr:colOff>0</xdr:colOff>
      <xdr:row>21</xdr:row>
      <xdr:rowOff>66675</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a:off x="5962650" y="2571750"/>
          <a:ext cx="3048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4329</xdr:colOff>
      <xdr:row>116</xdr:row>
      <xdr:rowOff>69272</xdr:rowOff>
    </xdr:from>
    <xdr:to>
      <xdr:col>41</xdr:col>
      <xdr:colOff>4329</xdr:colOff>
      <xdr:row>116</xdr:row>
      <xdr:rowOff>69272</xdr:rowOff>
    </xdr:to>
    <xdr:cxnSp macro="">
      <xdr:nvCxnSpPr>
        <xdr:cNvPr id="4" name="Straight Arrow Connector 3">
          <a:extLst>
            <a:ext uri="{FF2B5EF4-FFF2-40B4-BE49-F238E27FC236}">
              <a16:creationId xmlns:a16="http://schemas.microsoft.com/office/drawing/2014/main" id="{00000000-0008-0000-0100-000004000000}"/>
            </a:ext>
          </a:extLst>
        </xdr:cNvPr>
        <xdr:cNvCxnSpPr/>
      </xdr:nvCxnSpPr>
      <xdr:spPr>
        <a:xfrm>
          <a:off x="6062229" y="6546272"/>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35020</xdr:colOff>
      <xdr:row>132</xdr:row>
      <xdr:rowOff>65211</xdr:rowOff>
    </xdr:from>
    <xdr:to>
      <xdr:col>15</xdr:col>
      <xdr:colOff>34524</xdr:colOff>
      <xdr:row>135</xdr:row>
      <xdr:rowOff>43900</xdr:rowOff>
    </xdr:to>
    <xdr:grpSp>
      <xdr:nvGrpSpPr>
        <xdr:cNvPr id="27" name="Group 26">
          <a:extLst>
            <a:ext uri="{FF2B5EF4-FFF2-40B4-BE49-F238E27FC236}">
              <a16:creationId xmlns:a16="http://schemas.microsoft.com/office/drawing/2014/main" id="{00000000-0008-0000-0100-00001B000000}"/>
            </a:ext>
          </a:extLst>
        </xdr:cNvPr>
        <xdr:cNvGrpSpPr/>
      </xdr:nvGrpSpPr>
      <xdr:grpSpPr>
        <a:xfrm>
          <a:off x="2122147" y="15549860"/>
          <a:ext cx="151555" cy="312588"/>
          <a:chOff x="3377338" y="8846950"/>
          <a:chExt cx="161441" cy="351940"/>
        </a:xfrm>
      </xdr:grpSpPr>
      <xdr:sp macro="" textlink="">
        <xdr:nvSpPr>
          <xdr:cNvPr id="20" name="Rectangle 19">
            <a:extLst>
              <a:ext uri="{FF2B5EF4-FFF2-40B4-BE49-F238E27FC236}">
                <a16:creationId xmlns:a16="http://schemas.microsoft.com/office/drawing/2014/main" id="{00000000-0008-0000-0100-000014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2" name="Straight Arrow Connector 21">
            <a:extLst>
              <a:ext uri="{FF2B5EF4-FFF2-40B4-BE49-F238E27FC236}">
                <a16:creationId xmlns:a16="http://schemas.microsoft.com/office/drawing/2014/main" id="{00000000-0008-0000-0100-000016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25</xdr:col>
      <xdr:colOff>28575</xdr:colOff>
      <xdr:row>132</xdr:row>
      <xdr:rowOff>65212</xdr:rowOff>
    </xdr:from>
    <xdr:to>
      <xdr:col>41</xdr:col>
      <xdr:colOff>9649</xdr:colOff>
      <xdr:row>133</xdr:row>
      <xdr:rowOff>123826</xdr:rowOff>
    </xdr:to>
    <xdr:grpSp>
      <xdr:nvGrpSpPr>
        <xdr:cNvPr id="31" name="Group 30">
          <a:extLst>
            <a:ext uri="{FF2B5EF4-FFF2-40B4-BE49-F238E27FC236}">
              <a16:creationId xmlns:a16="http://schemas.microsoft.com/office/drawing/2014/main" id="{00000000-0008-0000-0100-00001F000000}"/>
            </a:ext>
          </a:extLst>
        </xdr:cNvPr>
        <xdr:cNvGrpSpPr/>
      </xdr:nvGrpSpPr>
      <xdr:grpSpPr>
        <a:xfrm>
          <a:off x="3677871" y="15549861"/>
          <a:ext cx="2249280" cy="135792"/>
          <a:chOff x="3700220" y="8704881"/>
          <a:chExt cx="2560450" cy="142068"/>
        </a:xfrm>
      </xdr:grpSpPr>
      <xdr:sp macro="" textlink="">
        <xdr:nvSpPr>
          <xdr:cNvPr id="28" name="Rectangle 27">
            <a:extLst>
              <a:ext uri="{FF2B5EF4-FFF2-40B4-BE49-F238E27FC236}">
                <a16:creationId xmlns:a16="http://schemas.microsoft.com/office/drawing/2014/main" id="{00000000-0008-0000-0100-00001C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0" name="Straight Arrow Connector 29">
            <a:extLst>
              <a:ext uri="{FF2B5EF4-FFF2-40B4-BE49-F238E27FC236}">
                <a16:creationId xmlns:a16="http://schemas.microsoft.com/office/drawing/2014/main" id="{00000000-0008-0000-0100-00001E000000}"/>
              </a:ext>
            </a:extLst>
          </xdr:cNvPr>
          <xdr:cNvCxnSpPr/>
        </xdr:nvCxnSpPr>
        <xdr:spPr>
          <a:xfrm>
            <a:off x="3851975" y="8846949"/>
            <a:ext cx="240869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57149</xdr:colOff>
      <xdr:row>150</xdr:row>
      <xdr:rowOff>57150</xdr:rowOff>
    </xdr:from>
    <xdr:to>
      <xdr:col>15</xdr:col>
      <xdr:colOff>57146</xdr:colOff>
      <xdr:row>153</xdr:row>
      <xdr:rowOff>8</xdr:rowOff>
    </xdr:to>
    <xdr:grpSp>
      <xdr:nvGrpSpPr>
        <xdr:cNvPr id="32" name="Group 31">
          <a:extLst>
            <a:ext uri="{FF2B5EF4-FFF2-40B4-BE49-F238E27FC236}">
              <a16:creationId xmlns:a16="http://schemas.microsoft.com/office/drawing/2014/main" id="{00000000-0008-0000-0100-000020000000}"/>
            </a:ext>
          </a:extLst>
        </xdr:cNvPr>
        <xdr:cNvGrpSpPr/>
      </xdr:nvGrpSpPr>
      <xdr:grpSpPr>
        <a:xfrm>
          <a:off x="2143648" y="17566193"/>
          <a:ext cx="152397" cy="328255"/>
          <a:chOff x="3377337" y="8901087"/>
          <a:chExt cx="165646" cy="297803"/>
        </a:xfrm>
      </xdr:grpSpPr>
      <xdr:sp macro="" textlink="">
        <xdr:nvSpPr>
          <xdr:cNvPr id="33" name="Rectangle 32">
            <a:extLst>
              <a:ext uri="{FF2B5EF4-FFF2-40B4-BE49-F238E27FC236}">
                <a16:creationId xmlns:a16="http://schemas.microsoft.com/office/drawing/2014/main" id="{00000000-0008-0000-0100-000021000000}"/>
              </a:ext>
            </a:extLst>
          </xdr:cNvPr>
          <xdr:cNvSpPr/>
        </xdr:nvSpPr>
        <xdr:spPr>
          <a:xfrm>
            <a:off x="3377337" y="8901087"/>
            <a:ext cx="165646" cy="121832"/>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4" name="Straight Arrow Connector 33">
            <a:extLst>
              <a:ext uri="{FF2B5EF4-FFF2-40B4-BE49-F238E27FC236}">
                <a16:creationId xmlns:a16="http://schemas.microsoft.com/office/drawing/2014/main" id="{00000000-0008-0000-0100-000022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8473</xdr:colOff>
      <xdr:row>150</xdr:row>
      <xdr:rowOff>38070</xdr:rowOff>
    </xdr:from>
    <xdr:to>
      <xdr:col>40</xdr:col>
      <xdr:colOff>92104</xdr:colOff>
      <xdr:row>151</xdr:row>
      <xdr:rowOff>63470</xdr:rowOff>
    </xdr:to>
    <xdr:grpSp>
      <xdr:nvGrpSpPr>
        <xdr:cNvPr id="35" name="Group 34">
          <a:extLst>
            <a:ext uri="{FF2B5EF4-FFF2-40B4-BE49-F238E27FC236}">
              <a16:creationId xmlns:a16="http://schemas.microsoft.com/office/drawing/2014/main" id="{00000000-0008-0000-0100-000023000000}"/>
            </a:ext>
          </a:extLst>
        </xdr:cNvPr>
        <xdr:cNvGrpSpPr/>
      </xdr:nvGrpSpPr>
      <xdr:grpSpPr>
        <a:xfrm>
          <a:off x="3505648" y="17546067"/>
          <a:ext cx="2408010" cy="155749"/>
          <a:chOff x="3700220" y="8760232"/>
          <a:chExt cx="2560450" cy="86717"/>
        </a:xfrm>
      </xdr:grpSpPr>
      <xdr:sp macro="" textlink="">
        <xdr:nvSpPr>
          <xdr:cNvPr id="36" name="Rectangle 35">
            <a:extLst>
              <a:ext uri="{FF2B5EF4-FFF2-40B4-BE49-F238E27FC236}">
                <a16:creationId xmlns:a16="http://schemas.microsoft.com/office/drawing/2014/main" id="{00000000-0008-0000-0100-000024000000}"/>
              </a:ext>
            </a:extLst>
          </xdr:cNvPr>
          <xdr:cNvSpPr/>
        </xdr:nvSpPr>
        <xdr:spPr>
          <a:xfrm>
            <a:off x="3700220" y="8760232"/>
            <a:ext cx="173314" cy="86716"/>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7" name="Straight Arrow Connector 36">
            <a:extLst>
              <a:ext uri="{FF2B5EF4-FFF2-40B4-BE49-F238E27FC236}">
                <a16:creationId xmlns:a16="http://schemas.microsoft.com/office/drawing/2014/main" id="{00000000-0008-0000-0100-000025000000}"/>
              </a:ext>
            </a:extLst>
          </xdr:cNvPr>
          <xdr:cNvCxnSpPr/>
        </xdr:nvCxnSpPr>
        <xdr:spPr>
          <a:xfrm>
            <a:off x="3851975" y="8846949"/>
            <a:ext cx="240869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48</xdr:row>
      <xdr:rowOff>74613</xdr:rowOff>
    </xdr:from>
    <xdr:to>
      <xdr:col>41</xdr:col>
      <xdr:colOff>6080</xdr:colOff>
      <xdr:row>49</xdr:row>
      <xdr:rowOff>72231</xdr:rowOff>
    </xdr:to>
    <xdr:grpSp>
      <xdr:nvGrpSpPr>
        <xdr:cNvPr id="19" name="Group 18">
          <a:extLst>
            <a:ext uri="{FF2B5EF4-FFF2-40B4-BE49-F238E27FC236}">
              <a16:creationId xmlns:a16="http://schemas.microsoft.com/office/drawing/2014/main" id="{00000000-0008-0000-0100-000013000000}"/>
            </a:ext>
          </a:extLst>
        </xdr:cNvPr>
        <xdr:cNvGrpSpPr/>
      </xdr:nvGrpSpPr>
      <xdr:grpSpPr>
        <a:xfrm>
          <a:off x="5736109" y="5903494"/>
          <a:ext cx="187124" cy="126223"/>
          <a:chOff x="6029326" y="2438400"/>
          <a:chExt cx="197784" cy="140494"/>
        </a:xfrm>
      </xdr:grpSpPr>
      <xdr:cxnSp macro="">
        <xdr:nvCxnSpPr>
          <xdr:cNvPr id="21" name="Straight Arrow Connector 20">
            <a:extLst>
              <a:ext uri="{FF2B5EF4-FFF2-40B4-BE49-F238E27FC236}">
                <a16:creationId xmlns:a16="http://schemas.microsoft.com/office/drawing/2014/main" id="{00000000-0008-0000-0100-000015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3" name="Rectangle 37">
            <a:extLst>
              <a:ext uri="{FF2B5EF4-FFF2-40B4-BE49-F238E27FC236}">
                <a16:creationId xmlns:a16="http://schemas.microsoft.com/office/drawing/2014/main" id="{00000000-0008-0000-0100-000017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171</xdr:row>
      <xdr:rowOff>66675</xdr:rowOff>
    </xdr:from>
    <xdr:to>
      <xdr:col>41</xdr:col>
      <xdr:colOff>9525</xdr:colOff>
      <xdr:row>171</xdr:row>
      <xdr:rowOff>66675</xdr:rowOff>
    </xdr:to>
    <xdr:cxnSp macro="">
      <xdr:nvCxnSpPr>
        <xdr:cNvPr id="40" name="Straight Arrow Connector 39">
          <a:extLst>
            <a:ext uri="{FF2B5EF4-FFF2-40B4-BE49-F238E27FC236}">
              <a16:creationId xmlns:a16="http://schemas.microsoft.com/office/drawing/2014/main" id="{00000000-0008-0000-0100-000028000000}"/>
            </a:ext>
          </a:extLst>
        </xdr:cNvPr>
        <xdr:cNvCxnSpPr/>
      </xdr:nvCxnSpPr>
      <xdr:spPr>
        <a:xfrm>
          <a:off x="6096000" y="145161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179</xdr:row>
      <xdr:rowOff>66675</xdr:rowOff>
    </xdr:from>
    <xdr:to>
      <xdr:col>41</xdr:col>
      <xdr:colOff>9525</xdr:colOff>
      <xdr:row>179</xdr:row>
      <xdr:rowOff>66675</xdr:rowOff>
    </xdr:to>
    <xdr:cxnSp macro="">
      <xdr:nvCxnSpPr>
        <xdr:cNvPr id="43" name="Straight Arrow Connector 42">
          <a:extLst>
            <a:ext uri="{FF2B5EF4-FFF2-40B4-BE49-F238E27FC236}">
              <a16:creationId xmlns:a16="http://schemas.microsoft.com/office/drawing/2014/main" id="{00000000-0008-0000-0100-00002B000000}"/>
            </a:ext>
          </a:extLst>
        </xdr:cNvPr>
        <xdr:cNvCxnSpPr/>
      </xdr:nvCxnSpPr>
      <xdr:spPr>
        <a:xfrm>
          <a:off x="5749925" y="20437475"/>
          <a:ext cx="1905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184</xdr:row>
      <xdr:rowOff>66675</xdr:rowOff>
    </xdr:from>
    <xdr:to>
      <xdr:col>41</xdr:col>
      <xdr:colOff>9525</xdr:colOff>
      <xdr:row>184</xdr:row>
      <xdr:rowOff>66675</xdr:rowOff>
    </xdr:to>
    <xdr:cxnSp macro="">
      <xdr:nvCxnSpPr>
        <xdr:cNvPr id="44" name="Straight Arrow Connector 43">
          <a:extLst>
            <a:ext uri="{FF2B5EF4-FFF2-40B4-BE49-F238E27FC236}">
              <a16:creationId xmlns:a16="http://schemas.microsoft.com/office/drawing/2014/main" id="{00000000-0008-0000-0100-00002C000000}"/>
            </a:ext>
          </a:extLst>
        </xdr:cNvPr>
        <xdr:cNvCxnSpPr/>
      </xdr:nvCxnSpPr>
      <xdr:spPr>
        <a:xfrm>
          <a:off x="5749925" y="21059775"/>
          <a:ext cx="1905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7944</xdr:colOff>
      <xdr:row>35</xdr:row>
      <xdr:rowOff>55566</xdr:rowOff>
    </xdr:from>
    <xdr:to>
      <xdr:col>41</xdr:col>
      <xdr:colOff>4499</xdr:colOff>
      <xdr:row>37</xdr:row>
      <xdr:rowOff>103191</xdr:rowOff>
    </xdr:to>
    <xdr:grpSp>
      <xdr:nvGrpSpPr>
        <xdr:cNvPr id="25" name="Group 24">
          <a:extLst>
            <a:ext uri="{FF2B5EF4-FFF2-40B4-BE49-F238E27FC236}">
              <a16:creationId xmlns:a16="http://schemas.microsoft.com/office/drawing/2014/main" id="{00000000-0008-0000-0100-000019000000}"/>
            </a:ext>
          </a:extLst>
        </xdr:cNvPr>
        <xdr:cNvGrpSpPr/>
      </xdr:nvGrpSpPr>
      <xdr:grpSpPr>
        <a:xfrm>
          <a:off x="5734179" y="4371123"/>
          <a:ext cx="187473" cy="321374"/>
          <a:chOff x="6029326" y="2438400"/>
          <a:chExt cx="197784" cy="140494"/>
        </a:xfrm>
      </xdr:grpSpPr>
      <xdr:cxnSp macro="">
        <xdr:nvCxnSpPr>
          <xdr:cNvPr id="26" name="Straight Arrow Connector 25">
            <a:extLst>
              <a:ext uri="{FF2B5EF4-FFF2-40B4-BE49-F238E27FC236}">
                <a16:creationId xmlns:a16="http://schemas.microsoft.com/office/drawing/2014/main" id="{00000000-0008-0000-0100-00001A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9" name="Rectangle 37">
            <a:extLst>
              <a:ext uri="{FF2B5EF4-FFF2-40B4-BE49-F238E27FC236}">
                <a16:creationId xmlns:a16="http://schemas.microsoft.com/office/drawing/2014/main" id="{00000000-0008-0000-0100-00001D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14</xdr:col>
      <xdr:colOff>35020</xdr:colOff>
      <xdr:row>53</xdr:row>
      <xdr:rowOff>65211</xdr:rowOff>
    </xdr:from>
    <xdr:to>
      <xdr:col>15</xdr:col>
      <xdr:colOff>34524</xdr:colOff>
      <xdr:row>56</xdr:row>
      <xdr:rowOff>43900</xdr:rowOff>
    </xdr:to>
    <xdr:grpSp>
      <xdr:nvGrpSpPr>
        <xdr:cNvPr id="38" name="Group 37">
          <a:extLst>
            <a:ext uri="{FF2B5EF4-FFF2-40B4-BE49-F238E27FC236}">
              <a16:creationId xmlns:a16="http://schemas.microsoft.com/office/drawing/2014/main" id="{00000000-0008-0000-0100-000026000000}"/>
            </a:ext>
          </a:extLst>
        </xdr:cNvPr>
        <xdr:cNvGrpSpPr/>
      </xdr:nvGrpSpPr>
      <xdr:grpSpPr>
        <a:xfrm>
          <a:off x="2122147" y="6451078"/>
          <a:ext cx="151555" cy="312588"/>
          <a:chOff x="3377338" y="8846950"/>
          <a:chExt cx="161441" cy="351940"/>
        </a:xfrm>
      </xdr:grpSpPr>
      <xdr:sp macro="" textlink="">
        <xdr:nvSpPr>
          <xdr:cNvPr id="39" name="Rectangle 38">
            <a:extLst>
              <a:ext uri="{FF2B5EF4-FFF2-40B4-BE49-F238E27FC236}">
                <a16:creationId xmlns:a16="http://schemas.microsoft.com/office/drawing/2014/main" id="{00000000-0008-0000-0100-000027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1" name="Straight Arrow Connector 40">
            <a:extLst>
              <a:ext uri="{FF2B5EF4-FFF2-40B4-BE49-F238E27FC236}">
                <a16:creationId xmlns:a16="http://schemas.microsoft.com/office/drawing/2014/main" id="{00000000-0008-0000-0100-000029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18093</xdr:colOff>
      <xdr:row>53</xdr:row>
      <xdr:rowOff>65211</xdr:rowOff>
    </xdr:from>
    <xdr:to>
      <xdr:col>41</xdr:col>
      <xdr:colOff>9649</xdr:colOff>
      <xdr:row>54</xdr:row>
      <xdr:rowOff>131886</xdr:rowOff>
    </xdr:to>
    <xdr:grpSp>
      <xdr:nvGrpSpPr>
        <xdr:cNvPr id="42" name="Group 41">
          <a:extLst>
            <a:ext uri="{FF2B5EF4-FFF2-40B4-BE49-F238E27FC236}">
              <a16:creationId xmlns:a16="http://schemas.microsoft.com/office/drawing/2014/main" id="{00000000-0008-0000-0100-00002A000000}"/>
            </a:ext>
          </a:extLst>
        </xdr:cNvPr>
        <xdr:cNvGrpSpPr/>
      </xdr:nvGrpSpPr>
      <xdr:grpSpPr>
        <a:xfrm>
          <a:off x="3514291" y="6451078"/>
          <a:ext cx="2412860" cy="137502"/>
          <a:chOff x="3700220" y="8704881"/>
          <a:chExt cx="2560450" cy="142068"/>
        </a:xfrm>
      </xdr:grpSpPr>
      <xdr:sp macro="" textlink="">
        <xdr:nvSpPr>
          <xdr:cNvPr id="45" name="Rectangle 44">
            <a:extLst>
              <a:ext uri="{FF2B5EF4-FFF2-40B4-BE49-F238E27FC236}">
                <a16:creationId xmlns:a16="http://schemas.microsoft.com/office/drawing/2014/main" id="{00000000-0008-0000-0100-00002D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6" name="Straight Arrow Connector 45">
            <a:extLst>
              <a:ext uri="{FF2B5EF4-FFF2-40B4-BE49-F238E27FC236}">
                <a16:creationId xmlns:a16="http://schemas.microsoft.com/office/drawing/2014/main" id="{00000000-0008-0000-0100-00002E000000}"/>
              </a:ext>
            </a:extLst>
          </xdr:cNvPr>
          <xdr:cNvCxnSpPr/>
        </xdr:nvCxnSpPr>
        <xdr:spPr>
          <a:xfrm>
            <a:off x="3851975" y="8846949"/>
            <a:ext cx="240869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0.xml><?xml version="1.0" encoding="utf-8"?>
<xdr:wsDr xmlns:xdr="http://schemas.openxmlformats.org/drawingml/2006/spreadsheetDrawing" xmlns:a="http://schemas.openxmlformats.org/drawingml/2006/main">
  <xdr:twoCellAnchor>
    <xdr:from>
      <xdr:col>39</xdr:col>
      <xdr:colOff>4053</xdr:colOff>
      <xdr:row>222</xdr:row>
      <xdr:rowOff>77013</xdr:rowOff>
    </xdr:from>
    <xdr:to>
      <xdr:col>41</xdr:col>
      <xdr:colOff>608</xdr:colOff>
      <xdr:row>223</xdr:row>
      <xdr:rowOff>74631</xdr:rowOff>
    </xdr:to>
    <xdr:grpSp>
      <xdr:nvGrpSpPr>
        <xdr:cNvPr id="29" name="Group 28">
          <a:extLst>
            <a:ext uri="{FF2B5EF4-FFF2-40B4-BE49-F238E27FC236}">
              <a16:creationId xmlns:a16="http://schemas.microsoft.com/office/drawing/2014/main" id="{00000000-0008-0000-0C00-00001D000000}"/>
            </a:ext>
          </a:extLst>
        </xdr:cNvPr>
        <xdr:cNvGrpSpPr/>
      </xdr:nvGrpSpPr>
      <xdr:grpSpPr>
        <a:xfrm>
          <a:off x="5606724" y="27392524"/>
          <a:ext cx="181581" cy="128997"/>
          <a:chOff x="6029326" y="2438400"/>
          <a:chExt cx="197784" cy="140494"/>
        </a:xfrm>
      </xdr:grpSpPr>
      <xdr:cxnSp macro="">
        <xdr:nvCxnSpPr>
          <xdr:cNvPr id="30" name="Straight Arrow Connector 29">
            <a:extLst>
              <a:ext uri="{FF2B5EF4-FFF2-40B4-BE49-F238E27FC236}">
                <a16:creationId xmlns:a16="http://schemas.microsoft.com/office/drawing/2014/main" id="{00000000-0008-0000-0C00-00001E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1" name="Rectangle 37">
            <a:extLst>
              <a:ext uri="{FF2B5EF4-FFF2-40B4-BE49-F238E27FC236}">
                <a16:creationId xmlns:a16="http://schemas.microsoft.com/office/drawing/2014/main" id="{00000000-0008-0000-0C00-00001F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8106</xdr:colOff>
      <xdr:row>213</xdr:row>
      <xdr:rowOff>68906</xdr:rowOff>
    </xdr:from>
    <xdr:to>
      <xdr:col>41</xdr:col>
      <xdr:colOff>4053</xdr:colOff>
      <xdr:row>214</xdr:row>
      <xdr:rowOff>66524</xdr:rowOff>
    </xdr:to>
    <xdr:grpSp>
      <xdr:nvGrpSpPr>
        <xdr:cNvPr id="32" name="Group 31">
          <a:extLst>
            <a:ext uri="{FF2B5EF4-FFF2-40B4-BE49-F238E27FC236}">
              <a16:creationId xmlns:a16="http://schemas.microsoft.com/office/drawing/2014/main" id="{00000000-0008-0000-0C00-000020000000}"/>
            </a:ext>
          </a:extLst>
        </xdr:cNvPr>
        <xdr:cNvGrpSpPr/>
      </xdr:nvGrpSpPr>
      <xdr:grpSpPr>
        <a:xfrm>
          <a:off x="5610777" y="26364256"/>
          <a:ext cx="181630" cy="130093"/>
          <a:chOff x="6029326" y="2438400"/>
          <a:chExt cx="197784" cy="140494"/>
        </a:xfrm>
      </xdr:grpSpPr>
      <xdr:cxnSp macro="">
        <xdr:nvCxnSpPr>
          <xdr:cNvPr id="33" name="Straight Arrow Connector 32">
            <a:extLst>
              <a:ext uri="{FF2B5EF4-FFF2-40B4-BE49-F238E27FC236}">
                <a16:creationId xmlns:a16="http://schemas.microsoft.com/office/drawing/2014/main" id="{00000000-0008-0000-0C00-000021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4" name="Rectangle 37">
            <a:extLst>
              <a:ext uri="{FF2B5EF4-FFF2-40B4-BE49-F238E27FC236}">
                <a16:creationId xmlns:a16="http://schemas.microsoft.com/office/drawing/2014/main" id="{00000000-0008-0000-0C00-000022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8106</xdr:colOff>
      <xdr:row>204</xdr:row>
      <xdr:rowOff>81061</xdr:rowOff>
    </xdr:from>
    <xdr:to>
      <xdr:col>41</xdr:col>
      <xdr:colOff>4053</xdr:colOff>
      <xdr:row>205</xdr:row>
      <xdr:rowOff>78679</xdr:rowOff>
    </xdr:to>
    <xdr:grpSp>
      <xdr:nvGrpSpPr>
        <xdr:cNvPr id="35" name="Group 34">
          <a:extLst>
            <a:ext uri="{FF2B5EF4-FFF2-40B4-BE49-F238E27FC236}">
              <a16:creationId xmlns:a16="http://schemas.microsoft.com/office/drawing/2014/main" id="{00000000-0008-0000-0C00-000023000000}"/>
            </a:ext>
          </a:extLst>
        </xdr:cNvPr>
        <xdr:cNvGrpSpPr/>
      </xdr:nvGrpSpPr>
      <xdr:grpSpPr>
        <a:xfrm>
          <a:off x="5610777" y="25358221"/>
          <a:ext cx="181630" cy="128341"/>
          <a:chOff x="6029326" y="2438400"/>
          <a:chExt cx="197784" cy="140494"/>
        </a:xfrm>
      </xdr:grpSpPr>
      <xdr:cxnSp macro="">
        <xdr:nvCxnSpPr>
          <xdr:cNvPr id="36" name="Straight Arrow Connector 35">
            <a:extLst>
              <a:ext uri="{FF2B5EF4-FFF2-40B4-BE49-F238E27FC236}">
                <a16:creationId xmlns:a16="http://schemas.microsoft.com/office/drawing/2014/main" id="{00000000-0008-0000-0C00-000024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7" name="Rectangle 37">
            <a:extLst>
              <a:ext uri="{FF2B5EF4-FFF2-40B4-BE49-F238E27FC236}">
                <a16:creationId xmlns:a16="http://schemas.microsoft.com/office/drawing/2014/main" id="{00000000-0008-0000-0C00-000025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8106</xdr:colOff>
      <xdr:row>194</xdr:row>
      <xdr:rowOff>81063</xdr:rowOff>
    </xdr:from>
    <xdr:to>
      <xdr:col>41</xdr:col>
      <xdr:colOff>4053</xdr:colOff>
      <xdr:row>195</xdr:row>
      <xdr:rowOff>78681</xdr:rowOff>
    </xdr:to>
    <xdr:grpSp>
      <xdr:nvGrpSpPr>
        <xdr:cNvPr id="38" name="Group 37">
          <a:extLst>
            <a:ext uri="{FF2B5EF4-FFF2-40B4-BE49-F238E27FC236}">
              <a16:creationId xmlns:a16="http://schemas.microsoft.com/office/drawing/2014/main" id="{00000000-0008-0000-0C00-000026000000}"/>
            </a:ext>
          </a:extLst>
        </xdr:cNvPr>
        <xdr:cNvGrpSpPr/>
      </xdr:nvGrpSpPr>
      <xdr:grpSpPr>
        <a:xfrm>
          <a:off x="5610777" y="24191575"/>
          <a:ext cx="181630" cy="128341"/>
          <a:chOff x="6029326" y="2438400"/>
          <a:chExt cx="197784" cy="140494"/>
        </a:xfrm>
      </xdr:grpSpPr>
      <xdr:cxnSp macro="">
        <xdr:nvCxnSpPr>
          <xdr:cNvPr id="39" name="Straight Arrow Connector 38">
            <a:extLst>
              <a:ext uri="{FF2B5EF4-FFF2-40B4-BE49-F238E27FC236}">
                <a16:creationId xmlns:a16="http://schemas.microsoft.com/office/drawing/2014/main" id="{00000000-0008-0000-0C00-000027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0" name="Rectangle 37">
            <a:extLst>
              <a:ext uri="{FF2B5EF4-FFF2-40B4-BE49-F238E27FC236}">
                <a16:creationId xmlns:a16="http://schemas.microsoft.com/office/drawing/2014/main" id="{00000000-0008-0000-0C00-000028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8106</xdr:colOff>
      <xdr:row>174</xdr:row>
      <xdr:rowOff>72956</xdr:rowOff>
    </xdr:from>
    <xdr:to>
      <xdr:col>41</xdr:col>
      <xdr:colOff>4053</xdr:colOff>
      <xdr:row>175</xdr:row>
      <xdr:rowOff>70574</xdr:rowOff>
    </xdr:to>
    <xdr:grpSp>
      <xdr:nvGrpSpPr>
        <xdr:cNvPr id="41" name="Group 40">
          <a:extLst>
            <a:ext uri="{FF2B5EF4-FFF2-40B4-BE49-F238E27FC236}">
              <a16:creationId xmlns:a16="http://schemas.microsoft.com/office/drawing/2014/main" id="{00000000-0008-0000-0C00-000029000000}"/>
            </a:ext>
          </a:extLst>
        </xdr:cNvPr>
        <xdr:cNvGrpSpPr/>
      </xdr:nvGrpSpPr>
      <xdr:grpSpPr>
        <a:xfrm>
          <a:off x="5610777" y="21864624"/>
          <a:ext cx="181630" cy="128997"/>
          <a:chOff x="6029326" y="2438400"/>
          <a:chExt cx="197784" cy="140494"/>
        </a:xfrm>
      </xdr:grpSpPr>
      <xdr:cxnSp macro="">
        <xdr:nvCxnSpPr>
          <xdr:cNvPr id="42" name="Straight Arrow Connector 41">
            <a:extLst>
              <a:ext uri="{FF2B5EF4-FFF2-40B4-BE49-F238E27FC236}">
                <a16:creationId xmlns:a16="http://schemas.microsoft.com/office/drawing/2014/main" id="{00000000-0008-0000-0C00-00002A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3" name="Rectangle 37">
            <a:extLst>
              <a:ext uri="{FF2B5EF4-FFF2-40B4-BE49-F238E27FC236}">
                <a16:creationId xmlns:a16="http://schemas.microsoft.com/office/drawing/2014/main" id="{00000000-0008-0000-0C00-00002B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8106</xdr:colOff>
      <xdr:row>151</xdr:row>
      <xdr:rowOff>77010</xdr:rowOff>
    </xdr:from>
    <xdr:to>
      <xdr:col>41</xdr:col>
      <xdr:colOff>4053</xdr:colOff>
      <xdr:row>152</xdr:row>
      <xdr:rowOff>74628</xdr:rowOff>
    </xdr:to>
    <xdr:grpSp>
      <xdr:nvGrpSpPr>
        <xdr:cNvPr id="47" name="Group 46">
          <a:extLst>
            <a:ext uri="{FF2B5EF4-FFF2-40B4-BE49-F238E27FC236}">
              <a16:creationId xmlns:a16="http://schemas.microsoft.com/office/drawing/2014/main" id="{00000000-0008-0000-0C00-00002F000000}"/>
            </a:ext>
          </a:extLst>
        </xdr:cNvPr>
        <xdr:cNvGrpSpPr/>
      </xdr:nvGrpSpPr>
      <xdr:grpSpPr>
        <a:xfrm>
          <a:off x="5610777" y="19098107"/>
          <a:ext cx="181630" cy="128997"/>
          <a:chOff x="6029326" y="2438400"/>
          <a:chExt cx="197784" cy="140494"/>
        </a:xfrm>
      </xdr:grpSpPr>
      <xdr:cxnSp macro="">
        <xdr:nvCxnSpPr>
          <xdr:cNvPr id="48" name="Straight Arrow Connector 47">
            <a:extLst>
              <a:ext uri="{FF2B5EF4-FFF2-40B4-BE49-F238E27FC236}">
                <a16:creationId xmlns:a16="http://schemas.microsoft.com/office/drawing/2014/main" id="{00000000-0008-0000-0C00-000030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9" name="Rectangle 37">
            <a:extLst>
              <a:ext uri="{FF2B5EF4-FFF2-40B4-BE49-F238E27FC236}">
                <a16:creationId xmlns:a16="http://schemas.microsoft.com/office/drawing/2014/main" id="{00000000-0008-0000-0C00-000031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8106</xdr:colOff>
      <xdr:row>44</xdr:row>
      <xdr:rowOff>78426</xdr:rowOff>
    </xdr:from>
    <xdr:to>
      <xdr:col>41</xdr:col>
      <xdr:colOff>6890</xdr:colOff>
      <xdr:row>44</xdr:row>
      <xdr:rowOff>78426</xdr:rowOff>
    </xdr:to>
    <xdr:cxnSp macro="">
      <xdr:nvCxnSpPr>
        <xdr:cNvPr id="56" name="Straight Arrow Connector 55">
          <a:extLst>
            <a:ext uri="{FF2B5EF4-FFF2-40B4-BE49-F238E27FC236}">
              <a16:creationId xmlns:a16="http://schemas.microsoft.com/office/drawing/2014/main" id="{00000000-0008-0000-0C00-000038000000}"/>
            </a:ext>
          </a:extLst>
        </xdr:cNvPr>
        <xdr:cNvCxnSpPr/>
      </xdr:nvCxnSpPr>
      <xdr:spPr>
        <a:xfrm>
          <a:off x="6094581" y="4726626"/>
          <a:ext cx="208334"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76200</xdr:colOff>
      <xdr:row>7</xdr:row>
      <xdr:rowOff>106680</xdr:rowOff>
    </xdr:from>
    <xdr:to>
      <xdr:col>17</xdr:col>
      <xdr:colOff>68580</xdr:colOff>
      <xdr:row>10</xdr:row>
      <xdr:rowOff>0</xdr:rowOff>
    </xdr:to>
    <xdr:grpSp>
      <xdr:nvGrpSpPr>
        <xdr:cNvPr id="57" name="Group 56">
          <a:extLst>
            <a:ext uri="{FF2B5EF4-FFF2-40B4-BE49-F238E27FC236}">
              <a16:creationId xmlns:a16="http://schemas.microsoft.com/office/drawing/2014/main" id="{00000000-0008-0000-0C00-000039000000}"/>
            </a:ext>
          </a:extLst>
        </xdr:cNvPr>
        <xdr:cNvGrpSpPr/>
      </xdr:nvGrpSpPr>
      <xdr:grpSpPr>
        <a:xfrm>
          <a:off x="2401614" y="916633"/>
          <a:ext cx="140619" cy="328843"/>
          <a:chOff x="2467841" y="10572754"/>
          <a:chExt cx="133445" cy="255975"/>
        </a:xfrm>
      </xdr:grpSpPr>
      <xdr:sp macro="" textlink="">
        <xdr:nvSpPr>
          <xdr:cNvPr id="58" name="Rectangle 57">
            <a:extLst>
              <a:ext uri="{FF2B5EF4-FFF2-40B4-BE49-F238E27FC236}">
                <a16:creationId xmlns:a16="http://schemas.microsoft.com/office/drawing/2014/main" id="{00000000-0008-0000-0C00-00003A000000}"/>
              </a:ext>
            </a:extLst>
          </xdr:cNvPr>
          <xdr:cNvSpPr/>
        </xdr:nvSpPr>
        <xdr:spPr>
          <a:xfrm>
            <a:off x="2467841" y="10572754"/>
            <a:ext cx="133445" cy="119018"/>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9" name="Straight Arrow Connector 58">
            <a:extLst>
              <a:ext uri="{FF2B5EF4-FFF2-40B4-BE49-F238E27FC236}">
                <a16:creationId xmlns:a16="http://schemas.microsoft.com/office/drawing/2014/main" id="{00000000-0008-0000-0C00-00003B000000}"/>
              </a:ext>
            </a:extLst>
          </xdr:cNvPr>
          <xdr:cNvCxnSpPr/>
        </xdr:nvCxnSpPr>
        <xdr:spPr>
          <a:xfrm>
            <a:off x="2467841" y="10689603"/>
            <a:ext cx="0" cy="139128"/>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37863</xdr:colOff>
      <xdr:row>8</xdr:row>
      <xdr:rowOff>12283</xdr:rowOff>
    </xdr:from>
    <xdr:to>
      <xdr:col>41</xdr:col>
      <xdr:colOff>9524</xdr:colOff>
      <xdr:row>9</xdr:row>
      <xdr:rowOff>10922</xdr:rowOff>
    </xdr:to>
    <xdr:grpSp>
      <xdr:nvGrpSpPr>
        <xdr:cNvPr id="93" name="Group 92">
          <a:extLst>
            <a:ext uri="{FF2B5EF4-FFF2-40B4-BE49-F238E27FC236}">
              <a16:creationId xmlns:a16="http://schemas.microsoft.com/office/drawing/2014/main" id="{00000000-0008-0000-0C00-00005D000000}"/>
            </a:ext>
          </a:extLst>
        </xdr:cNvPr>
        <xdr:cNvGrpSpPr/>
      </xdr:nvGrpSpPr>
      <xdr:grpSpPr>
        <a:xfrm>
          <a:off x="4186383" y="966535"/>
          <a:ext cx="1611495" cy="145784"/>
          <a:chOff x="3700220" y="8704881"/>
          <a:chExt cx="1735292" cy="142068"/>
        </a:xfrm>
      </xdr:grpSpPr>
      <xdr:sp macro="" textlink="">
        <xdr:nvSpPr>
          <xdr:cNvPr id="94" name="Rectangle 93">
            <a:extLst>
              <a:ext uri="{FF2B5EF4-FFF2-40B4-BE49-F238E27FC236}">
                <a16:creationId xmlns:a16="http://schemas.microsoft.com/office/drawing/2014/main" id="{00000000-0008-0000-0C00-00005E000000}"/>
              </a:ext>
            </a:extLst>
          </xdr:cNvPr>
          <xdr:cNvSpPr/>
        </xdr:nvSpPr>
        <xdr:spPr>
          <a:xfrm>
            <a:off x="3700220" y="8704881"/>
            <a:ext cx="154733"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5" name="Straight Arrow Connector 94">
            <a:extLst>
              <a:ext uri="{FF2B5EF4-FFF2-40B4-BE49-F238E27FC236}">
                <a16:creationId xmlns:a16="http://schemas.microsoft.com/office/drawing/2014/main" id="{00000000-0008-0000-0C00-00005F000000}"/>
              </a:ext>
            </a:extLst>
          </xdr:cNvPr>
          <xdr:cNvCxnSpPr/>
        </xdr:nvCxnSpPr>
        <xdr:spPr>
          <a:xfrm>
            <a:off x="3851975" y="8846949"/>
            <a:ext cx="1583537"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0</xdr:colOff>
      <xdr:row>23</xdr:row>
      <xdr:rowOff>66675</xdr:rowOff>
    </xdr:from>
    <xdr:to>
      <xdr:col>40</xdr:col>
      <xdr:colOff>103559</xdr:colOff>
      <xdr:row>23</xdr:row>
      <xdr:rowOff>66675</xdr:rowOff>
    </xdr:to>
    <xdr:cxnSp macro="">
      <xdr:nvCxnSpPr>
        <xdr:cNvPr id="96" name="Straight Arrow Connector 95">
          <a:extLst>
            <a:ext uri="{FF2B5EF4-FFF2-40B4-BE49-F238E27FC236}">
              <a16:creationId xmlns:a16="http://schemas.microsoft.com/office/drawing/2014/main" id="{00000000-0008-0000-0C00-000060000000}"/>
            </a:ext>
          </a:extLst>
        </xdr:cNvPr>
        <xdr:cNvCxnSpPr/>
      </xdr:nvCxnSpPr>
      <xdr:spPr>
        <a:xfrm>
          <a:off x="6086475" y="2543175"/>
          <a:ext cx="208334"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26</xdr:row>
      <xdr:rowOff>66675</xdr:rowOff>
    </xdr:from>
    <xdr:to>
      <xdr:col>40</xdr:col>
      <xdr:colOff>103559</xdr:colOff>
      <xdr:row>26</xdr:row>
      <xdr:rowOff>66675</xdr:rowOff>
    </xdr:to>
    <xdr:cxnSp macro="">
      <xdr:nvCxnSpPr>
        <xdr:cNvPr id="97" name="Straight Arrow Connector 96">
          <a:extLst>
            <a:ext uri="{FF2B5EF4-FFF2-40B4-BE49-F238E27FC236}">
              <a16:creationId xmlns:a16="http://schemas.microsoft.com/office/drawing/2014/main" id="{00000000-0008-0000-0C00-000061000000}"/>
            </a:ext>
          </a:extLst>
        </xdr:cNvPr>
        <xdr:cNvCxnSpPr/>
      </xdr:nvCxnSpPr>
      <xdr:spPr>
        <a:xfrm>
          <a:off x="6086475" y="2828925"/>
          <a:ext cx="208334"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60960</xdr:colOff>
      <xdr:row>37</xdr:row>
      <xdr:rowOff>11667</xdr:rowOff>
    </xdr:from>
    <xdr:to>
      <xdr:col>17</xdr:col>
      <xdr:colOff>60077</xdr:colOff>
      <xdr:row>39</xdr:row>
      <xdr:rowOff>19791</xdr:rowOff>
    </xdr:to>
    <xdr:grpSp>
      <xdr:nvGrpSpPr>
        <xdr:cNvPr id="104" name="Group 103">
          <a:extLst>
            <a:ext uri="{FF2B5EF4-FFF2-40B4-BE49-F238E27FC236}">
              <a16:creationId xmlns:a16="http://schemas.microsoft.com/office/drawing/2014/main" id="{00000000-0008-0000-0C00-000068000000}"/>
            </a:ext>
          </a:extLst>
        </xdr:cNvPr>
        <xdr:cNvGrpSpPr/>
      </xdr:nvGrpSpPr>
      <xdr:grpSpPr>
        <a:xfrm>
          <a:off x="2386812" y="4264415"/>
          <a:ext cx="147356" cy="269788"/>
          <a:chOff x="2467841" y="10572754"/>
          <a:chExt cx="133445" cy="255975"/>
        </a:xfrm>
      </xdr:grpSpPr>
      <xdr:sp macro="" textlink="">
        <xdr:nvSpPr>
          <xdr:cNvPr id="105" name="Rectangle 104">
            <a:extLst>
              <a:ext uri="{FF2B5EF4-FFF2-40B4-BE49-F238E27FC236}">
                <a16:creationId xmlns:a16="http://schemas.microsoft.com/office/drawing/2014/main" id="{00000000-0008-0000-0C00-000069000000}"/>
              </a:ext>
            </a:extLst>
          </xdr:cNvPr>
          <xdr:cNvSpPr/>
        </xdr:nvSpPr>
        <xdr:spPr>
          <a:xfrm>
            <a:off x="2467841" y="10572754"/>
            <a:ext cx="133445" cy="119018"/>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6" name="Straight Arrow Connector 105">
            <a:extLst>
              <a:ext uri="{FF2B5EF4-FFF2-40B4-BE49-F238E27FC236}">
                <a16:creationId xmlns:a16="http://schemas.microsoft.com/office/drawing/2014/main" id="{00000000-0008-0000-0C00-00006A000000}"/>
              </a:ext>
            </a:extLst>
          </xdr:cNvPr>
          <xdr:cNvCxnSpPr/>
        </xdr:nvCxnSpPr>
        <xdr:spPr>
          <a:xfrm>
            <a:off x="2467841" y="10689603"/>
            <a:ext cx="0" cy="139128"/>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28</xdr:col>
      <xdr:colOff>161688</xdr:colOff>
      <xdr:row>37</xdr:row>
      <xdr:rowOff>0</xdr:rowOff>
    </xdr:from>
    <xdr:to>
      <xdr:col>40</xdr:col>
      <xdr:colOff>76199</xdr:colOff>
      <xdr:row>38</xdr:row>
      <xdr:rowOff>0</xdr:rowOff>
    </xdr:to>
    <xdr:grpSp>
      <xdr:nvGrpSpPr>
        <xdr:cNvPr id="107" name="Group 106">
          <a:extLst>
            <a:ext uri="{FF2B5EF4-FFF2-40B4-BE49-F238E27FC236}">
              <a16:creationId xmlns:a16="http://schemas.microsoft.com/office/drawing/2014/main" id="{00000000-0008-0000-0C00-00006B000000}"/>
            </a:ext>
          </a:extLst>
        </xdr:cNvPr>
        <xdr:cNvGrpSpPr/>
      </xdr:nvGrpSpPr>
      <xdr:grpSpPr>
        <a:xfrm>
          <a:off x="4152773" y="4251434"/>
          <a:ext cx="1617405" cy="131380"/>
          <a:chOff x="3700220" y="8704881"/>
          <a:chExt cx="1735292" cy="142068"/>
        </a:xfrm>
      </xdr:grpSpPr>
      <xdr:sp macro="" textlink="">
        <xdr:nvSpPr>
          <xdr:cNvPr id="108" name="Rectangle 107">
            <a:extLst>
              <a:ext uri="{FF2B5EF4-FFF2-40B4-BE49-F238E27FC236}">
                <a16:creationId xmlns:a16="http://schemas.microsoft.com/office/drawing/2014/main" id="{00000000-0008-0000-0C00-00006C000000}"/>
              </a:ext>
            </a:extLst>
          </xdr:cNvPr>
          <xdr:cNvSpPr/>
        </xdr:nvSpPr>
        <xdr:spPr>
          <a:xfrm>
            <a:off x="3700220" y="8704881"/>
            <a:ext cx="154733"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9" name="Straight Arrow Connector 108">
            <a:extLst>
              <a:ext uri="{FF2B5EF4-FFF2-40B4-BE49-F238E27FC236}">
                <a16:creationId xmlns:a16="http://schemas.microsoft.com/office/drawing/2014/main" id="{00000000-0008-0000-0C00-00006D000000}"/>
              </a:ext>
            </a:extLst>
          </xdr:cNvPr>
          <xdr:cNvCxnSpPr/>
        </xdr:nvCxnSpPr>
        <xdr:spPr>
          <a:xfrm>
            <a:off x="3851975" y="8846949"/>
            <a:ext cx="1583537"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0</xdr:colOff>
      <xdr:row>124</xdr:row>
      <xdr:rowOff>19287</xdr:rowOff>
    </xdr:from>
    <xdr:to>
      <xdr:col>15</xdr:col>
      <xdr:colOff>159137</xdr:colOff>
      <xdr:row>126</xdr:row>
      <xdr:rowOff>27411</xdr:rowOff>
    </xdr:to>
    <xdr:grpSp>
      <xdr:nvGrpSpPr>
        <xdr:cNvPr id="110" name="Group 109">
          <a:extLst>
            <a:ext uri="{FF2B5EF4-FFF2-40B4-BE49-F238E27FC236}">
              <a16:creationId xmlns:a16="http://schemas.microsoft.com/office/drawing/2014/main" id="{00000000-0008-0000-0C00-00006E000000}"/>
            </a:ext>
          </a:extLst>
        </xdr:cNvPr>
        <xdr:cNvGrpSpPr/>
      </xdr:nvGrpSpPr>
      <xdr:grpSpPr>
        <a:xfrm>
          <a:off x="2177393" y="15711451"/>
          <a:ext cx="149284" cy="271539"/>
          <a:chOff x="2467841" y="10572754"/>
          <a:chExt cx="133445" cy="255975"/>
        </a:xfrm>
      </xdr:grpSpPr>
      <xdr:sp macro="" textlink="">
        <xdr:nvSpPr>
          <xdr:cNvPr id="111" name="Rectangle 110">
            <a:extLst>
              <a:ext uri="{FF2B5EF4-FFF2-40B4-BE49-F238E27FC236}">
                <a16:creationId xmlns:a16="http://schemas.microsoft.com/office/drawing/2014/main" id="{00000000-0008-0000-0C00-00006F000000}"/>
              </a:ext>
            </a:extLst>
          </xdr:cNvPr>
          <xdr:cNvSpPr/>
        </xdr:nvSpPr>
        <xdr:spPr>
          <a:xfrm>
            <a:off x="2467841" y="10572754"/>
            <a:ext cx="133445" cy="119018"/>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12" name="Straight Arrow Connector 111">
            <a:extLst>
              <a:ext uri="{FF2B5EF4-FFF2-40B4-BE49-F238E27FC236}">
                <a16:creationId xmlns:a16="http://schemas.microsoft.com/office/drawing/2014/main" id="{00000000-0008-0000-0C00-000070000000}"/>
              </a:ext>
            </a:extLst>
          </xdr:cNvPr>
          <xdr:cNvCxnSpPr/>
        </xdr:nvCxnSpPr>
        <xdr:spPr>
          <a:xfrm>
            <a:off x="2467841" y="10689603"/>
            <a:ext cx="0" cy="139128"/>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28338</xdr:colOff>
      <xdr:row>124</xdr:row>
      <xdr:rowOff>0</xdr:rowOff>
    </xdr:from>
    <xdr:to>
      <xdr:col>40</xdr:col>
      <xdr:colOff>104774</xdr:colOff>
      <xdr:row>125</xdr:row>
      <xdr:rowOff>0</xdr:rowOff>
    </xdr:to>
    <xdr:grpSp>
      <xdr:nvGrpSpPr>
        <xdr:cNvPr id="113" name="Group 112">
          <a:extLst>
            <a:ext uri="{FF2B5EF4-FFF2-40B4-BE49-F238E27FC236}">
              <a16:creationId xmlns:a16="http://schemas.microsoft.com/office/drawing/2014/main" id="{00000000-0008-0000-0C00-000071000000}"/>
            </a:ext>
          </a:extLst>
        </xdr:cNvPr>
        <xdr:cNvGrpSpPr/>
      </xdr:nvGrpSpPr>
      <xdr:grpSpPr>
        <a:xfrm>
          <a:off x="4177296" y="15691945"/>
          <a:ext cx="1613574" cy="131379"/>
          <a:chOff x="3700220" y="8704881"/>
          <a:chExt cx="1735292" cy="142068"/>
        </a:xfrm>
      </xdr:grpSpPr>
      <xdr:sp macro="" textlink="">
        <xdr:nvSpPr>
          <xdr:cNvPr id="114" name="Rectangle 113">
            <a:extLst>
              <a:ext uri="{FF2B5EF4-FFF2-40B4-BE49-F238E27FC236}">
                <a16:creationId xmlns:a16="http://schemas.microsoft.com/office/drawing/2014/main" id="{00000000-0008-0000-0C00-000072000000}"/>
              </a:ext>
            </a:extLst>
          </xdr:cNvPr>
          <xdr:cNvSpPr/>
        </xdr:nvSpPr>
        <xdr:spPr>
          <a:xfrm>
            <a:off x="3700220" y="8704881"/>
            <a:ext cx="154733"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15" name="Straight Arrow Connector 114">
            <a:extLst>
              <a:ext uri="{FF2B5EF4-FFF2-40B4-BE49-F238E27FC236}">
                <a16:creationId xmlns:a16="http://schemas.microsoft.com/office/drawing/2014/main" id="{00000000-0008-0000-0C00-000073000000}"/>
              </a:ext>
            </a:extLst>
          </xdr:cNvPr>
          <xdr:cNvCxnSpPr/>
        </xdr:nvCxnSpPr>
        <xdr:spPr>
          <a:xfrm>
            <a:off x="3851975" y="8846949"/>
            <a:ext cx="1583537"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18847</xdr:colOff>
      <xdr:row>129</xdr:row>
      <xdr:rowOff>76196</xdr:rowOff>
    </xdr:from>
    <xdr:to>
      <xdr:col>38</xdr:col>
      <xdr:colOff>65083</xdr:colOff>
      <xdr:row>131</xdr:row>
      <xdr:rowOff>2198</xdr:rowOff>
    </xdr:to>
    <xdr:grpSp>
      <xdr:nvGrpSpPr>
        <xdr:cNvPr id="60" name="Group 59">
          <a:extLst>
            <a:ext uri="{FF2B5EF4-FFF2-40B4-BE49-F238E27FC236}">
              <a16:creationId xmlns:a16="http://schemas.microsoft.com/office/drawing/2014/main" id="{00000000-0008-0000-0C00-00003C000000}"/>
            </a:ext>
          </a:extLst>
        </xdr:cNvPr>
        <xdr:cNvGrpSpPr/>
      </xdr:nvGrpSpPr>
      <xdr:grpSpPr>
        <a:xfrm>
          <a:off x="5360073" y="16338327"/>
          <a:ext cx="213744" cy="217664"/>
          <a:chOff x="3390747" y="3407432"/>
          <a:chExt cx="192810" cy="829806"/>
        </a:xfrm>
      </xdr:grpSpPr>
      <xdr:cxnSp macro="">
        <xdr:nvCxnSpPr>
          <xdr:cNvPr id="63" name="Straight Arrow Connector 62">
            <a:extLst>
              <a:ext uri="{FF2B5EF4-FFF2-40B4-BE49-F238E27FC236}">
                <a16:creationId xmlns:a16="http://schemas.microsoft.com/office/drawing/2014/main" id="{00000000-0008-0000-0C00-00003F000000}"/>
              </a:ext>
            </a:extLst>
          </xdr:cNvPr>
          <xdr:cNvCxnSpPr/>
        </xdr:nvCxnSpPr>
        <xdr:spPr>
          <a:xfrm flipH="1">
            <a:off x="3390747" y="4234030"/>
            <a:ext cx="130425"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4" name="Rectangle 37">
            <a:extLst>
              <a:ext uri="{FF2B5EF4-FFF2-40B4-BE49-F238E27FC236}">
                <a16:creationId xmlns:a16="http://schemas.microsoft.com/office/drawing/2014/main" id="{00000000-0008-0000-0C00-000040000000}"/>
              </a:ext>
            </a:extLst>
          </xdr:cNvPr>
          <xdr:cNvSpPr/>
        </xdr:nvSpPr>
        <xdr:spPr>
          <a:xfrm>
            <a:off x="3529512" y="3407432"/>
            <a:ext cx="54045" cy="829806"/>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36</xdr:col>
      <xdr:colOff>16335</xdr:colOff>
      <xdr:row>133</xdr:row>
      <xdr:rowOff>104775</xdr:rowOff>
    </xdr:from>
    <xdr:to>
      <xdr:col>37</xdr:col>
      <xdr:colOff>84344</xdr:colOff>
      <xdr:row>137</xdr:row>
      <xdr:rowOff>73819</xdr:rowOff>
    </xdr:to>
    <xdr:grpSp>
      <xdr:nvGrpSpPr>
        <xdr:cNvPr id="65" name="Group 64">
          <a:extLst>
            <a:ext uri="{FF2B5EF4-FFF2-40B4-BE49-F238E27FC236}">
              <a16:creationId xmlns:a16="http://schemas.microsoft.com/office/drawing/2014/main" id="{00000000-0008-0000-0C00-000041000000}"/>
            </a:ext>
          </a:extLst>
        </xdr:cNvPr>
        <xdr:cNvGrpSpPr/>
      </xdr:nvGrpSpPr>
      <xdr:grpSpPr>
        <a:xfrm>
          <a:off x="5208664" y="16935997"/>
          <a:ext cx="214716" cy="524560"/>
          <a:chOff x="3370711" y="3407432"/>
          <a:chExt cx="212846" cy="829806"/>
        </a:xfrm>
      </xdr:grpSpPr>
      <xdr:cxnSp macro="">
        <xdr:nvCxnSpPr>
          <xdr:cNvPr id="66" name="Straight Arrow Connector 65">
            <a:extLst>
              <a:ext uri="{FF2B5EF4-FFF2-40B4-BE49-F238E27FC236}">
                <a16:creationId xmlns:a16="http://schemas.microsoft.com/office/drawing/2014/main" id="{00000000-0008-0000-0C00-000042000000}"/>
              </a:ext>
            </a:extLst>
          </xdr:cNvPr>
          <xdr:cNvCxnSpPr/>
        </xdr:nvCxnSpPr>
        <xdr:spPr>
          <a:xfrm flipH="1">
            <a:off x="3370711" y="4234031"/>
            <a:ext cx="15046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7" name="Rectangle 37">
            <a:extLst>
              <a:ext uri="{FF2B5EF4-FFF2-40B4-BE49-F238E27FC236}">
                <a16:creationId xmlns:a16="http://schemas.microsoft.com/office/drawing/2014/main" id="{00000000-0008-0000-0C00-000043000000}"/>
              </a:ext>
            </a:extLst>
          </xdr:cNvPr>
          <xdr:cNvSpPr/>
        </xdr:nvSpPr>
        <xdr:spPr>
          <a:xfrm>
            <a:off x="3529512" y="3407432"/>
            <a:ext cx="54045" cy="829806"/>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163</xdr:row>
      <xdr:rowOff>76200</xdr:rowOff>
    </xdr:from>
    <xdr:to>
      <xdr:col>41</xdr:col>
      <xdr:colOff>5472</xdr:colOff>
      <xdr:row>164</xdr:row>
      <xdr:rowOff>73818</xdr:rowOff>
    </xdr:to>
    <xdr:grpSp>
      <xdr:nvGrpSpPr>
        <xdr:cNvPr id="80" name="Group 79">
          <a:extLst>
            <a:ext uri="{FF2B5EF4-FFF2-40B4-BE49-F238E27FC236}">
              <a16:creationId xmlns:a16="http://schemas.microsoft.com/office/drawing/2014/main" id="{00000000-0008-0000-0C00-000050000000}"/>
            </a:ext>
          </a:extLst>
        </xdr:cNvPr>
        <xdr:cNvGrpSpPr/>
      </xdr:nvGrpSpPr>
      <xdr:grpSpPr>
        <a:xfrm>
          <a:off x="5611101" y="20558235"/>
          <a:ext cx="182725" cy="128997"/>
          <a:chOff x="6029326" y="2438400"/>
          <a:chExt cx="197784" cy="140494"/>
        </a:xfrm>
      </xdr:grpSpPr>
      <xdr:cxnSp macro="">
        <xdr:nvCxnSpPr>
          <xdr:cNvPr id="81" name="Straight Arrow Connector 80">
            <a:extLst>
              <a:ext uri="{FF2B5EF4-FFF2-40B4-BE49-F238E27FC236}">
                <a16:creationId xmlns:a16="http://schemas.microsoft.com/office/drawing/2014/main" id="{00000000-0008-0000-0C00-000051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92" name="Rectangle 37">
            <a:extLst>
              <a:ext uri="{FF2B5EF4-FFF2-40B4-BE49-F238E27FC236}">
                <a16:creationId xmlns:a16="http://schemas.microsoft.com/office/drawing/2014/main" id="{00000000-0008-0000-0C00-00005C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16</xdr:col>
      <xdr:colOff>74140</xdr:colOff>
      <xdr:row>270</xdr:row>
      <xdr:rowOff>68338</xdr:rowOff>
    </xdr:from>
    <xdr:to>
      <xdr:col>17</xdr:col>
      <xdr:colOff>120650</xdr:colOff>
      <xdr:row>273</xdr:row>
      <xdr:rowOff>1043</xdr:rowOff>
    </xdr:to>
    <xdr:grpSp>
      <xdr:nvGrpSpPr>
        <xdr:cNvPr id="5" name="Group 4">
          <a:extLst>
            <a:ext uri="{FF2B5EF4-FFF2-40B4-BE49-F238E27FC236}">
              <a16:creationId xmlns:a16="http://schemas.microsoft.com/office/drawing/2014/main" id="{00000000-0008-0000-0C00-000005000000}"/>
            </a:ext>
          </a:extLst>
        </xdr:cNvPr>
        <xdr:cNvGrpSpPr/>
      </xdr:nvGrpSpPr>
      <xdr:grpSpPr>
        <a:xfrm>
          <a:off x="2399554" y="33903109"/>
          <a:ext cx="194749" cy="356403"/>
          <a:chOff x="2405648" y="31712958"/>
          <a:chExt cx="202389" cy="429361"/>
        </a:xfrm>
      </xdr:grpSpPr>
      <xdr:sp macro="" textlink="">
        <xdr:nvSpPr>
          <xdr:cNvPr id="69" name="Rectangle 68">
            <a:extLst>
              <a:ext uri="{FF2B5EF4-FFF2-40B4-BE49-F238E27FC236}">
                <a16:creationId xmlns:a16="http://schemas.microsoft.com/office/drawing/2014/main" id="{00000000-0008-0000-0C00-000045000000}"/>
              </a:ext>
            </a:extLst>
          </xdr:cNvPr>
          <xdr:cNvSpPr/>
        </xdr:nvSpPr>
        <xdr:spPr>
          <a:xfrm flipH="1">
            <a:off x="2448855" y="31712958"/>
            <a:ext cx="157986" cy="123642"/>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0" name="Straight Arrow Connector 69">
            <a:extLst>
              <a:ext uri="{FF2B5EF4-FFF2-40B4-BE49-F238E27FC236}">
                <a16:creationId xmlns:a16="http://schemas.microsoft.com/office/drawing/2014/main" id="{00000000-0008-0000-0C00-000046000000}"/>
              </a:ext>
            </a:extLst>
          </xdr:cNvPr>
          <xdr:cNvCxnSpPr/>
        </xdr:nvCxnSpPr>
        <xdr:spPr>
          <a:xfrm flipH="1">
            <a:off x="2405648" y="32217163"/>
            <a:ext cx="197462"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71" name="Straight Connector 70">
            <a:extLst>
              <a:ext uri="{FF2B5EF4-FFF2-40B4-BE49-F238E27FC236}">
                <a16:creationId xmlns:a16="http://schemas.microsoft.com/office/drawing/2014/main" id="{00000000-0008-0000-0C00-000047000000}"/>
              </a:ext>
            </a:extLst>
          </xdr:cNvPr>
          <xdr:cNvCxnSpPr/>
        </xdr:nvCxnSpPr>
        <xdr:spPr>
          <a:xfrm>
            <a:off x="2608037" y="31823228"/>
            <a:ext cx="755" cy="387147"/>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19050</xdr:colOff>
      <xdr:row>270</xdr:row>
      <xdr:rowOff>66675</xdr:rowOff>
    </xdr:from>
    <xdr:to>
      <xdr:col>41</xdr:col>
      <xdr:colOff>5012</xdr:colOff>
      <xdr:row>271</xdr:row>
      <xdr:rowOff>66675</xdr:rowOff>
    </xdr:to>
    <xdr:grpSp>
      <xdr:nvGrpSpPr>
        <xdr:cNvPr id="72" name="Group 71">
          <a:extLst>
            <a:ext uri="{FF2B5EF4-FFF2-40B4-BE49-F238E27FC236}">
              <a16:creationId xmlns:a16="http://schemas.microsoft.com/office/drawing/2014/main" id="{00000000-0008-0000-0C00-000048000000}"/>
            </a:ext>
          </a:extLst>
        </xdr:cNvPr>
        <xdr:cNvGrpSpPr/>
      </xdr:nvGrpSpPr>
      <xdr:grpSpPr>
        <a:xfrm>
          <a:off x="4169103" y="33901446"/>
          <a:ext cx="1624263" cy="147145"/>
          <a:chOff x="3700220" y="8704881"/>
          <a:chExt cx="1749526" cy="142068"/>
        </a:xfrm>
      </xdr:grpSpPr>
      <xdr:sp macro="" textlink="">
        <xdr:nvSpPr>
          <xdr:cNvPr id="73" name="Rectangle 72">
            <a:extLst>
              <a:ext uri="{FF2B5EF4-FFF2-40B4-BE49-F238E27FC236}">
                <a16:creationId xmlns:a16="http://schemas.microsoft.com/office/drawing/2014/main" id="{00000000-0008-0000-0C00-000049000000}"/>
              </a:ext>
            </a:extLst>
          </xdr:cNvPr>
          <xdr:cNvSpPr/>
        </xdr:nvSpPr>
        <xdr:spPr>
          <a:xfrm>
            <a:off x="3700220" y="8704881"/>
            <a:ext cx="154733"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4" name="Straight Arrow Connector 73">
            <a:extLst>
              <a:ext uri="{FF2B5EF4-FFF2-40B4-BE49-F238E27FC236}">
                <a16:creationId xmlns:a16="http://schemas.microsoft.com/office/drawing/2014/main" id="{00000000-0008-0000-0C00-00004A000000}"/>
              </a:ext>
            </a:extLst>
          </xdr:cNvPr>
          <xdr:cNvCxnSpPr/>
        </xdr:nvCxnSpPr>
        <xdr:spPr>
          <a:xfrm>
            <a:off x="3851975" y="8846949"/>
            <a:ext cx="159777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25734</xdr:colOff>
      <xdr:row>144</xdr:row>
      <xdr:rowOff>66698</xdr:rowOff>
    </xdr:from>
    <xdr:to>
      <xdr:col>41</xdr:col>
      <xdr:colOff>3788</xdr:colOff>
      <xdr:row>145</xdr:row>
      <xdr:rowOff>139794</xdr:rowOff>
    </xdr:to>
    <xdr:grpSp>
      <xdr:nvGrpSpPr>
        <xdr:cNvPr id="68" name="Group 67">
          <a:extLst>
            <a:ext uri="{FF2B5EF4-FFF2-40B4-BE49-F238E27FC236}">
              <a16:creationId xmlns:a16="http://schemas.microsoft.com/office/drawing/2014/main" id="{A12331A1-3954-4134-83FB-89FB318C8081}"/>
            </a:ext>
          </a:extLst>
        </xdr:cNvPr>
        <xdr:cNvGrpSpPr/>
      </xdr:nvGrpSpPr>
      <xdr:grpSpPr>
        <a:xfrm>
          <a:off x="4025796" y="18330393"/>
          <a:ext cx="1766346" cy="155646"/>
          <a:chOff x="3571152" y="8672003"/>
          <a:chExt cx="2677681" cy="178577"/>
        </a:xfrm>
      </xdr:grpSpPr>
      <xdr:sp macro="" textlink="">
        <xdr:nvSpPr>
          <xdr:cNvPr id="75" name="Rectangle 74">
            <a:extLst>
              <a:ext uri="{FF2B5EF4-FFF2-40B4-BE49-F238E27FC236}">
                <a16:creationId xmlns:a16="http://schemas.microsoft.com/office/drawing/2014/main" id="{8AC25A52-36FD-44DF-B4E2-4BCE82AFF066}"/>
              </a:ext>
            </a:extLst>
          </xdr:cNvPr>
          <xdr:cNvSpPr/>
        </xdr:nvSpPr>
        <xdr:spPr>
          <a:xfrm>
            <a:off x="3571152" y="8672003"/>
            <a:ext cx="239429" cy="17857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6" name="Straight Arrow Connector 75">
            <a:extLst>
              <a:ext uri="{FF2B5EF4-FFF2-40B4-BE49-F238E27FC236}">
                <a16:creationId xmlns:a16="http://schemas.microsoft.com/office/drawing/2014/main" id="{25332577-F463-4251-AC54-659B0EF24624}"/>
              </a:ext>
            </a:extLst>
          </xdr:cNvPr>
          <xdr:cNvCxnSpPr/>
        </xdr:nvCxnSpPr>
        <xdr:spPr>
          <a:xfrm>
            <a:off x="3840138" y="8846949"/>
            <a:ext cx="240869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26905</xdr:colOff>
      <xdr:row>145</xdr:row>
      <xdr:rowOff>1337</xdr:rowOff>
    </xdr:from>
    <xdr:to>
      <xdr:col>13</xdr:col>
      <xdr:colOff>104775</xdr:colOff>
      <xdr:row>147</xdr:row>
      <xdr:rowOff>67183</xdr:rowOff>
    </xdr:to>
    <xdr:grpSp>
      <xdr:nvGrpSpPr>
        <xdr:cNvPr id="77" name="Group 76">
          <a:extLst>
            <a:ext uri="{FF2B5EF4-FFF2-40B4-BE49-F238E27FC236}">
              <a16:creationId xmlns:a16="http://schemas.microsoft.com/office/drawing/2014/main" id="{97BF704C-8107-40B2-B934-A283B35B432A}"/>
            </a:ext>
          </a:extLst>
        </xdr:cNvPr>
        <xdr:cNvGrpSpPr/>
      </xdr:nvGrpSpPr>
      <xdr:grpSpPr>
        <a:xfrm>
          <a:off x="1756732" y="18341889"/>
          <a:ext cx="224796" cy="293789"/>
          <a:chOff x="2179054" y="10718132"/>
          <a:chExt cx="281462" cy="394877"/>
        </a:xfrm>
      </xdr:grpSpPr>
      <xdr:sp macro="" textlink="">
        <xdr:nvSpPr>
          <xdr:cNvPr id="78" name="Rectangle 77">
            <a:extLst>
              <a:ext uri="{FF2B5EF4-FFF2-40B4-BE49-F238E27FC236}">
                <a16:creationId xmlns:a16="http://schemas.microsoft.com/office/drawing/2014/main" id="{878FF565-2601-4F7E-9706-EB71150F30B4}"/>
              </a:ext>
            </a:extLst>
          </xdr:cNvPr>
          <xdr:cNvSpPr/>
        </xdr:nvSpPr>
        <xdr:spPr>
          <a:xfrm flipH="1">
            <a:off x="2244748" y="10718132"/>
            <a:ext cx="215768" cy="169773"/>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9" name="Straight Arrow Connector 78">
            <a:extLst>
              <a:ext uri="{FF2B5EF4-FFF2-40B4-BE49-F238E27FC236}">
                <a16:creationId xmlns:a16="http://schemas.microsoft.com/office/drawing/2014/main" id="{3E072CBD-34BD-4072-8023-3DBCE8CA8839}"/>
              </a:ext>
            </a:extLst>
          </xdr:cNvPr>
          <xdr:cNvCxnSpPr/>
        </xdr:nvCxnSpPr>
        <xdr:spPr>
          <a:xfrm flipH="1">
            <a:off x="2179054" y="11113009"/>
            <a:ext cx="269682"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98" name="Straight Connector 97">
            <a:extLst>
              <a:ext uri="{FF2B5EF4-FFF2-40B4-BE49-F238E27FC236}">
                <a16:creationId xmlns:a16="http://schemas.microsoft.com/office/drawing/2014/main" id="{6270A774-E2D6-4F21-A387-2C8E4241C62C}"/>
              </a:ext>
            </a:extLst>
          </xdr:cNvPr>
          <xdr:cNvCxnSpPr>
            <a:stCxn id="78" idx="1"/>
          </xdr:cNvCxnSpPr>
        </xdr:nvCxnSpPr>
        <xdr:spPr>
          <a:xfrm flipH="1">
            <a:off x="2456448" y="10803019"/>
            <a:ext cx="4068" cy="309481"/>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11.xml><?xml version="1.0" encoding="utf-8"?>
<xdr:wsDr xmlns:xdr="http://schemas.openxmlformats.org/drawingml/2006/spreadsheetDrawing" xmlns:a="http://schemas.openxmlformats.org/drawingml/2006/main">
  <xdr:twoCellAnchor>
    <xdr:from>
      <xdr:col>17</xdr:col>
      <xdr:colOff>64368</xdr:colOff>
      <xdr:row>7</xdr:row>
      <xdr:rowOff>21192</xdr:rowOff>
    </xdr:from>
    <xdr:to>
      <xdr:col>18</xdr:col>
      <xdr:colOff>65390</xdr:colOff>
      <xdr:row>9</xdr:row>
      <xdr:rowOff>29316</xdr:rowOff>
    </xdr:to>
    <xdr:grpSp>
      <xdr:nvGrpSpPr>
        <xdr:cNvPr id="53" name="Group 52">
          <a:extLst>
            <a:ext uri="{FF2B5EF4-FFF2-40B4-BE49-F238E27FC236}">
              <a16:creationId xmlns:a16="http://schemas.microsoft.com/office/drawing/2014/main" id="{00000000-0008-0000-0E00-000035000000}"/>
            </a:ext>
          </a:extLst>
        </xdr:cNvPr>
        <xdr:cNvGrpSpPr/>
      </xdr:nvGrpSpPr>
      <xdr:grpSpPr>
        <a:xfrm>
          <a:off x="2598367" y="814384"/>
          <a:ext cx="153422" cy="280127"/>
          <a:chOff x="2467841" y="10572754"/>
          <a:chExt cx="133445" cy="255975"/>
        </a:xfrm>
      </xdr:grpSpPr>
      <xdr:sp macro="" textlink="">
        <xdr:nvSpPr>
          <xdr:cNvPr id="54" name="Rectangle 53">
            <a:extLst>
              <a:ext uri="{FF2B5EF4-FFF2-40B4-BE49-F238E27FC236}">
                <a16:creationId xmlns:a16="http://schemas.microsoft.com/office/drawing/2014/main" id="{00000000-0008-0000-0E00-000036000000}"/>
              </a:ext>
            </a:extLst>
          </xdr:cNvPr>
          <xdr:cNvSpPr/>
        </xdr:nvSpPr>
        <xdr:spPr>
          <a:xfrm>
            <a:off x="2467841" y="10572754"/>
            <a:ext cx="133445" cy="119018"/>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5" name="Straight Arrow Connector 54">
            <a:extLst>
              <a:ext uri="{FF2B5EF4-FFF2-40B4-BE49-F238E27FC236}">
                <a16:creationId xmlns:a16="http://schemas.microsoft.com/office/drawing/2014/main" id="{00000000-0008-0000-0E00-000037000000}"/>
              </a:ext>
            </a:extLst>
          </xdr:cNvPr>
          <xdr:cNvCxnSpPr/>
        </xdr:nvCxnSpPr>
        <xdr:spPr>
          <a:xfrm>
            <a:off x="2467841" y="10689603"/>
            <a:ext cx="0" cy="139128"/>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18</xdr:col>
      <xdr:colOff>45049</xdr:colOff>
      <xdr:row>150</xdr:row>
      <xdr:rowOff>40432</xdr:rowOff>
    </xdr:from>
    <xdr:to>
      <xdr:col>19</xdr:col>
      <xdr:colOff>47935</xdr:colOff>
      <xdr:row>152</xdr:row>
      <xdr:rowOff>0</xdr:rowOff>
    </xdr:to>
    <xdr:grpSp>
      <xdr:nvGrpSpPr>
        <xdr:cNvPr id="82" name="Group 81">
          <a:extLst>
            <a:ext uri="{FF2B5EF4-FFF2-40B4-BE49-F238E27FC236}">
              <a16:creationId xmlns:a16="http://schemas.microsoft.com/office/drawing/2014/main" id="{00000000-0008-0000-0E00-000052000000}"/>
            </a:ext>
          </a:extLst>
        </xdr:cNvPr>
        <xdr:cNvGrpSpPr/>
      </xdr:nvGrpSpPr>
      <xdr:grpSpPr>
        <a:xfrm>
          <a:off x="2730401" y="18869787"/>
          <a:ext cx="155635" cy="232129"/>
          <a:chOff x="2467841" y="10572750"/>
          <a:chExt cx="160193" cy="323850"/>
        </a:xfrm>
      </xdr:grpSpPr>
      <xdr:sp macro="" textlink="">
        <xdr:nvSpPr>
          <xdr:cNvPr id="83" name="Rectangle 82">
            <a:extLst>
              <a:ext uri="{FF2B5EF4-FFF2-40B4-BE49-F238E27FC236}">
                <a16:creationId xmlns:a16="http://schemas.microsoft.com/office/drawing/2014/main" id="{00000000-0008-0000-0E00-00005300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6" name="Straight Arrow Connector 85">
            <a:extLst>
              <a:ext uri="{FF2B5EF4-FFF2-40B4-BE49-F238E27FC236}">
                <a16:creationId xmlns:a16="http://schemas.microsoft.com/office/drawing/2014/main" id="{00000000-0008-0000-0E00-000056000000}"/>
              </a:ext>
            </a:extLst>
          </xdr:cNvPr>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18</xdr:col>
      <xdr:colOff>107115</xdr:colOff>
      <xdr:row>237</xdr:row>
      <xdr:rowOff>28731</xdr:rowOff>
    </xdr:from>
    <xdr:to>
      <xdr:col>19</xdr:col>
      <xdr:colOff>103651</xdr:colOff>
      <xdr:row>239</xdr:row>
      <xdr:rowOff>0</xdr:rowOff>
    </xdr:to>
    <xdr:grpSp>
      <xdr:nvGrpSpPr>
        <xdr:cNvPr id="157" name="Group 156">
          <a:extLst>
            <a:ext uri="{FF2B5EF4-FFF2-40B4-BE49-F238E27FC236}">
              <a16:creationId xmlns:a16="http://schemas.microsoft.com/office/drawing/2014/main" id="{00000000-0008-0000-0E00-00009D000000}"/>
            </a:ext>
          </a:extLst>
        </xdr:cNvPr>
        <xdr:cNvGrpSpPr/>
      </xdr:nvGrpSpPr>
      <xdr:grpSpPr>
        <a:xfrm>
          <a:off x="2792606" y="29107056"/>
          <a:ext cx="148588" cy="244179"/>
          <a:chOff x="2467841" y="10572750"/>
          <a:chExt cx="160193" cy="323850"/>
        </a:xfrm>
      </xdr:grpSpPr>
      <xdr:sp macro="" textlink="">
        <xdr:nvSpPr>
          <xdr:cNvPr id="158" name="Rectangle 157">
            <a:extLst>
              <a:ext uri="{FF2B5EF4-FFF2-40B4-BE49-F238E27FC236}">
                <a16:creationId xmlns:a16="http://schemas.microsoft.com/office/drawing/2014/main" id="{00000000-0008-0000-0E00-00009E00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59" name="Straight Arrow Connector 158">
            <a:extLst>
              <a:ext uri="{FF2B5EF4-FFF2-40B4-BE49-F238E27FC236}">
                <a16:creationId xmlns:a16="http://schemas.microsoft.com/office/drawing/2014/main" id="{00000000-0008-0000-0E00-00009F000000}"/>
              </a:ext>
            </a:extLst>
          </xdr:cNvPr>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34</xdr:col>
      <xdr:colOff>92075</xdr:colOff>
      <xdr:row>7</xdr:row>
      <xdr:rowOff>66669</xdr:rowOff>
    </xdr:from>
    <xdr:to>
      <xdr:col>40</xdr:col>
      <xdr:colOff>73025</xdr:colOff>
      <xdr:row>8</xdr:row>
      <xdr:rowOff>76195</xdr:rowOff>
    </xdr:to>
    <xdr:grpSp>
      <xdr:nvGrpSpPr>
        <xdr:cNvPr id="197" name="Group 196">
          <a:extLst>
            <a:ext uri="{FF2B5EF4-FFF2-40B4-BE49-F238E27FC236}">
              <a16:creationId xmlns:a16="http://schemas.microsoft.com/office/drawing/2014/main" id="{00000000-0008-0000-0E00-0000C5000000}"/>
            </a:ext>
          </a:extLst>
        </xdr:cNvPr>
        <xdr:cNvGrpSpPr/>
      </xdr:nvGrpSpPr>
      <xdr:grpSpPr>
        <a:xfrm>
          <a:off x="5103062" y="860628"/>
          <a:ext cx="780423" cy="152575"/>
          <a:chOff x="3700220" y="8713237"/>
          <a:chExt cx="1488549" cy="133712"/>
        </a:xfrm>
      </xdr:grpSpPr>
      <xdr:sp macro="" textlink="">
        <xdr:nvSpPr>
          <xdr:cNvPr id="198" name="Rectangle 197">
            <a:extLst>
              <a:ext uri="{FF2B5EF4-FFF2-40B4-BE49-F238E27FC236}">
                <a16:creationId xmlns:a16="http://schemas.microsoft.com/office/drawing/2014/main" id="{00000000-0008-0000-0E00-0000C6000000}"/>
              </a:ext>
            </a:extLst>
          </xdr:cNvPr>
          <xdr:cNvSpPr/>
        </xdr:nvSpPr>
        <xdr:spPr>
          <a:xfrm>
            <a:off x="3700220" y="8713237"/>
            <a:ext cx="308602" cy="133710"/>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99" name="Straight Arrow Connector 198">
            <a:extLst>
              <a:ext uri="{FF2B5EF4-FFF2-40B4-BE49-F238E27FC236}">
                <a16:creationId xmlns:a16="http://schemas.microsoft.com/office/drawing/2014/main" id="{00000000-0008-0000-0E00-0000C7000000}"/>
              </a:ext>
            </a:extLst>
          </xdr:cNvPr>
          <xdr:cNvCxnSpPr/>
        </xdr:nvCxnSpPr>
        <xdr:spPr>
          <a:xfrm>
            <a:off x="3851975" y="8846949"/>
            <a:ext cx="133679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84261</xdr:colOff>
      <xdr:row>175</xdr:row>
      <xdr:rowOff>33703</xdr:rowOff>
    </xdr:from>
    <xdr:to>
      <xdr:col>10</xdr:col>
      <xdr:colOff>39233</xdr:colOff>
      <xdr:row>176</xdr:row>
      <xdr:rowOff>115964</xdr:rowOff>
    </xdr:to>
    <xdr:grpSp>
      <xdr:nvGrpSpPr>
        <xdr:cNvPr id="212" name="Group 211">
          <a:extLst>
            <a:ext uri="{FF2B5EF4-FFF2-40B4-BE49-F238E27FC236}">
              <a16:creationId xmlns:a16="http://schemas.microsoft.com/office/drawing/2014/main" id="{00000000-0008-0000-0E00-0000D4000000}"/>
            </a:ext>
          </a:extLst>
        </xdr:cNvPr>
        <xdr:cNvGrpSpPr/>
      </xdr:nvGrpSpPr>
      <xdr:grpSpPr>
        <a:xfrm>
          <a:off x="1398432" y="21791804"/>
          <a:ext cx="108279" cy="212401"/>
          <a:chOff x="2467841" y="10572750"/>
          <a:chExt cx="160193" cy="324716"/>
        </a:xfrm>
      </xdr:grpSpPr>
      <xdr:sp macro="" textlink="">
        <xdr:nvSpPr>
          <xdr:cNvPr id="213" name="Rectangle 212">
            <a:extLst>
              <a:ext uri="{FF2B5EF4-FFF2-40B4-BE49-F238E27FC236}">
                <a16:creationId xmlns:a16="http://schemas.microsoft.com/office/drawing/2014/main" id="{00000000-0008-0000-0E00-0000D500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14" name="Straight Arrow Connector 213">
            <a:extLst>
              <a:ext uri="{FF2B5EF4-FFF2-40B4-BE49-F238E27FC236}">
                <a16:creationId xmlns:a16="http://schemas.microsoft.com/office/drawing/2014/main" id="{00000000-0008-0000-0E00-0000D6000000}"/>
              </a:ext>
            </a:extLst>
          </xdr:cNvPr>
          <xdr:cNvCxnSpPr/>
        </xdr:nvCxnSpPr>
        <xdr:spPr>
          <a:xfrm>
            <a:off x="2467841" y="10711295"/>
            <a:ext cx="0" cy="186171"/>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17</xdr:col>
      <xdr:colOff>60947</xdr:colOff>
      <xdr:row>175</xdr:row>
      <xdr:rowOff>29374</xdr:rowOff>
    </xdr:from>
    <xdr:to>
      <xdr:col>18</xdr:col>
      <xdr:colOff>16653</xdr:colOff>
      <xdr:row>176</xdr:row>
      <xdr:rowOff>111635</xdr:rowOff>
    </xdr:to>
    <xdr:grpSp>
      <xdr:nvGrpSpPr>
        <xdr:cNvPr id="215" name="Group 214">
          <a:extLst>
            <a:ext uri="{FF2B5EF4-FFF2-40B4-BE49-F238E27FC236}">
              <a16:creationId xmlns:a16="http://schemas.microsoft.com/office/drawing/2014/main" id="{00000000-0008-0000-0E00-0000D7000000}"/>
            </a:ext>
          </a:extLst>
        </xdr:cNvPr>
        <xdr:cNvGrpSpPr/>
      </xdr:nvGrpSpPr>
      <xdr:grpSpPr>
        <a:xfrm>
          <a:off x="2594946" y="21787475"/>
          <a:ext cx="107338" cy="212401"/>
          <a:chOff x="2467841" y="10572750"/>
          <a:chExt cx="160193" cy="324716"/>
        </a:xfrm>
      </xdr:grpSpPr>
      <xdr:sp macro="" textlink="">
        <xdr:nvSpPr>
          <xdr:cNvPr id="216" name="Rectangle 215">
            <a:extLst>
              <a:ext uri="{FF2B5EF4-FFF2-40B4-BE49-F238E27FC236}">
                <a16:creationId xmlns:a16="http://schemas.microsoft.com/office/drawing/2014/main" id="{00000000-0008-0000-0E00-0000D800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17" name="Straight Arrow Connector 216">
            <a:extLst>
              <a:ext uri="{FF2B5EF4-FFF2-40B4-BE49-F238E27FC236}">
                <a16:creationId xmlns:a16="http://schemas.microsoft.com/office/drawing/2014/main" id="{00000000-0008-0000-0E00-0000D9000000}"/>
              </a:ext>
            </a:extLst>
          </xdr:cNvPr>
          <xdr:cNvCxnSpPr/>
        </xdr:nvCxnSpPr>
        <xdr:spPr>
          <a:xfrm>
            <a:off x="2467841" y="10711295"/>
            <a:ext cx="0" cy="186171"/>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9</xdr:col>
      <xdr:colOff>76934</xdr:colOff>
      <xdr:row>184</xdr:row>
      <xdr:rowOff>26377</xdr:rowOff>
    </xdr:from>
    <xdr:to>
      <xdr:col>10</xdr:col>
      <xdr:colOff>31906</xdr:colOff>
      <xdr:row>185</xdr:row>
      <xdr:rowOff>108638</xdr:rowOff>
    </xdr:to>
    <xdr:grpSp>
      <xdr:nvGrpSpPr>
        <xdr:cNvPr id="218" name="Group 217">
          <a:extLst>
            <a:ext uri="{FF2B5EF4-FFF2-40B4-BE49-F238E27FC236}">
              <a16:creationId xmlns:a16="http://schemas.microsoft.com/office/drawing/2014/main" id="{00000000-0008-0000-0E00-0000DA000000}"/>
            </a:ext>
          </a:extLst>
        </xdr:cNvPr>
        <xdr:cNvGrpSpPr/>
      </xdr:nvGrpSpPr>
      <xdr:grpSpPr>
        <a:xfrm>
          <a:off x="1390756" y="22871025"/>
          <a:ext cx="108279" cy="212401"/>
          <a:chOff x="2467841" y="10572750"/>
          <a:chExt cx="160193" cy="324716"/>
        </a:xfrm>
      </xdr:grpSpPr>
      <xdr:sp macro="" textlink="">
        <xdr:nvSpPr>
          <xdr:cNvPr id="219" name="Rectangle 218">
            <a:extLst>
              <a:ext uri="{FF2B5EF4-FFF2-40B4-BE49-F238E27FC236}">
                <a16:creationId xmlns:a16="http://schemas.microsoft.com/office/drawing/2014/main" id="{00000000-0008-0000-0E00-0000DB00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20" name="Straight Arrow Connector 219">
            <a:extLst>
              <a:ext uri="{FF2B5EF4-FFF2-40B4-BE49-F238E27FC236}">
                <a16:creationId xmlns:a16="http://schemas.microsoft.com/office/drawing/2014/main" id="{00000000-0008-0000-0E00-0000DC000000}"/>
              </a:ext>
            </a:extLst>
          </xdr:cNvPr>
          <xdr:cNvCxnSpPr/>
        </xdr:nvCxnSpPr>
        <xdr:spPr>
          <a:xfrm>
            <a:off x="2467841" y="10711295"/>
            <a:ext cx="0" cy="186171"/>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17</xdr:col>
      <xdr:colOff>53620</xdr:colOff>
      <xdr:row>184</xdr:row>
      <xdr:rowOff>36702</xdr:rowOff>
    </xdr:from>
    <xdr:to>
      <xdr:col>18</xdr:col>
      <xdr:colOff>9326</xdr:colOff>
      <xdr:row>185</xdr:row>
      <xdr:rowOff>118963</xdr:rowOff>
    </xdr:to>
    <xdr:grpSp>
      <xdr:nvGrpSpPr>
        <xdr:cNvPr id="221" name="Group 220">
          <a:extLst>
            <a:ext uri="{FF2B5EF4-FFF2-40B4-BE49-F238E27FC236}">
              <a16:creationId xmlns:a16="http://schemas.microsoft.com/office/drawing/2014/main" id="{00000000-0008-0000-0E00-0000DD000000}"/>
            </a:ext>
          </a:extLst>
        </xdr:cNvPr>
        <xdr:cNvGrpSpPr/>
      </xdr:nvGrpSpPr>
      <xdr:grpSpPr>
        <a:xfrm>
          <a:off x="2586921" y="22882048"/>
          <a:ext cx="109013" cy="212401"/>
          <a:chOff x="2467841" y="10572750"/>
          <a:chExt cx="160193" cy="324716"/>
        </a:xfrm>
      </xdr:grpSpPr>
      <xdr:sp macro="" textlink="">
        <xdr:nvSpPr>
          <xdr:cNvPr id="222" name="Rectangle 221">
            <a:extLst>
              <a:ext uri="{FF2B5EF4-FFF2-40B4-BE49-F238E27FC236}">
                <a16:creationId xmlns:a16="http://schemas.microsoft.com/office/drawing/2014/main" id="{00000000-0008-0000-0E00-0000DE00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23" name="Straight Arrow Connector 222">
            <a:extLst>
              <a:ext uri="{FF2B5EF4-FFF2-40B4-BE49-F238E27FC236}">
                <a16:creationId xmlns:a16="http://schemas.microsoft.com/office/drawing/2014/main" id="{00000000-0008-0000-0E00-0000DF000000}"/>
              </a:ext>
            </a:extLst>
          </xdr:cNvPr>
          <xdr:cNvCxnSpPr/>
        </xdr:nvCxnSpPr>
        <xdr:spPr>
          <a:xfrm>
            <a:off x="2467841" y="10711295"/>
            <a:ext cx="0" cy="186171"/>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9</xdr:col>
      <xdr:colOff>113567</xdr:colOff>
      <xdr:row>74</xdr:row>
      <xdr:rowOff>34370</xdr:rowOff>
    </xdr:from>
    <xdr:to>
      <xdr:col>10</xdr:col>
      <xdr:colOff>68539</xdr:colOff>
      <xdr:row>75</xdr:row>
      <xdr:rowOff>120295</xdr:rowOff>
    </xdr:to>
    <xdr:grpSp>
      <xdr:nvGrpSpPr>
        <xdr:cNvPr id="278" name="Group 277">
          <a:extLst>
            <a:ext uri="{FF2B5EF4-FFF2-40B4-BE49-F238E27FC236}">
              <a16:creationId xmlns:a16="http://schemas.microsoft.com/office/drawing/2014/main" id="{00000000-0008-0000-0E00-000016010000}"/>
            </a:ext>
          </a:extLst>
        </xdr:cNvPr>
        <xdr:cNvGrpSpPr/>
      </xdr:nvGrpSpPr>
      <xdr:grpSpPr>
        <a:xfrm>
          <a:off x="1427807" y="8655926"/>
          <a:ext cx="108279" cy="231486"/>
          <a:chOff x="2467841" y="10572750"/>
          <a:chExt cx="160193" cy="324716"/>
        </a:xfrm>
      </xdr:grpSpPr>
      <xdr:sp macro="" textlink="">
        <xdr:nvSpPr>
          <xdr:cNvPr id="279" name="Rectangle 278">
            <a:extLst>
              <a:ext uri="{FF2B5EF4-FFF2-40B4-BE49-F238E27FC236}">
                <a16:creationId xmlns:a16="http://schemas.microsoft.com/office/drawing/2014/main" id="{00000000-0008-0000-0E00-00001701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80" name="Straight Arrow Connector 279">
            <a:extLst>
              <a:ext uri="{FF2B5EF4-FFF2-40B4-BE49-F238E27FC236}">
                <a16:creationId xmlns:a16="http://schemas.microsoft.com/office/drawing/2014/main" id="{00000000-0008-0000-0E00-000018010000}"/>
              </a:ext>
            </a:extLst>
          </xdr:cNvPr>
          <xdr:cNvCxnSpPr/>
        </xdr:nvCxnSpPr>
        <xdr:spPr>
          <a:xfrm>
            <a:off x="2467841" y="10711295"/>
            <a:ext cx="0" cy="186171"/>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18</xdr:col>
      <xdr:colOff>118097</xdr:colOff>
      <xdr:row>74</xdr:row>
      <xdr:rowOff>56417</xdr:rowOff>
    </xdr:from>
    <xdr:to>
      <xdr:col>19</xdr:col>
      <xdr:colOff>73803</xdr:colOff>
      <xdr:row>76</xdr:row>
      <xdr:rowOff>2642</xdr:rowOff>
    </xdr:to>
    <xdr:grpSp>
      <xdr:nvGrpSpPr>
        <xdr:cNvPr id="281" name="Group 280">
          <a:extLst>
            <a:ext uri="{FF2B5EF4-FFF2-40B4-BE49-F238E27FC236}">
              <a16:creationId xmlns:a16="http://schemas.microsoft.com/office/drawing/2014/main" id="{00000000-0008-0000-0E00-000019010000}"/>
            </a:ext>
          </a:extLst>
        </xdr:cNvPr>
        <xdr:cNvGrpSpPr/>
      </xdr:nvGrpSpPr>
      <xdr:grpSpPr>
        <a:xfrm>
          <a:off x="2804286" y="8679368"/>
          <a:ext cx="107339" cy="232812"/>
          <a:chOff x="2467841" y="10572750"/>
          <a:chExt cx="160193" cy="324716"/>
        </a:xfrm>
      </xdr:grpSpPr>
      <xdr:sp macro="" textlink="">
        <xdr:nvSpPr>
          <xdr:cNvPr id="282" name="Rectangle 281">
            <a:extLst>
              <a:ext uri="{FF2B5EF4-FFF2-40B4-BE49-F238E27FC236}">
                <a16:creationId xmlns:a16="http://schemas.microsoft.com/office/drawing/2014/main" id="{00000000-0008-0000-0E00-00001A01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83" name="Straight Arrow Connector 282">
            <a:extLst>
              <a:ext uri="{FF2B5EF4-FFF2-40B4-BE49-F238E27FC236}">
                <a16:creationId xmlns:a16="http://schemas.microsoft.com/office/drawing/2014/main" id="{00000000-0008-0000-0E00-00001B010000}"/>
              </a:ext>
            </a:extLst>
          </xdr:cNvPr>
          <xdr:cNvCxnSpPr/>
        </xdr:nvCxnSpPr>
        <xdr:spPr>
          <a:xfrm>
            <a:off x="2467841" y="10711295"/>
            <a:ext cx="0" cy="186171"/>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39</xdr:col>
      <xdr:colOff>14654</xdr:colOff>
      <xdr:row>61</xdr:row>
      <xdr:rowOff>80596</xdr:rowOff>
    </xdr:from>
    <xdr:to>
      <xdr:col>41</xdr:col>
      <xdr:colOff>14027</xdr:colOff>
      <xdr:row>62</xdr:row>
      <xdr:rowOff>87269</xdr:rowOff>
    </xdr:to>
    <xdr:grpSp>
      <xdr:nvGrpSpPr>
        <xdr:cNvPr id="275" name="Group 274">
          <a:extLst>
            <a:ext uri="{FF2B5EF4-FFF2-40B4-BE49-F238E27FC236}">
              <a16:creationId xmlns:a16="http://schemas.microsoft.com/office/drawing/2014/main" id="{00000000-0008-0000-0E00-000013010000}"/>
            </a:ext>
          </a:extLst>
        </xdr:cNvPr>
        <xdr:cNvGrpSpPr/>
      </xdr:nvGrpSpPr>
      <xdr:grpSpPr>
        <a:xfrm>
          <a:off x="5731189" y="7365162"/>
          <a:ext cx="190292" cy="135976"/>
          <a:chOff x="6029326" y="2438400"/>
          <a:chExt cx="197784" cy="140494"/>
        </a:xfrm>
      </xdr:grpSpPr>
      <xdr:cxnSp macro="">
        <xdr:nvCxnSpPr>
          <xdr:cNvPr id="276" name="Straight Arrow Connector 275">
            <a:extLst>
              <a:ext uri="{FF2B5EF4-FFF2-40B4-BE49-F238E27FC236}">
                <a16:creationId xmlns:a16="http://schemas.microsoft.com/office/drawing/2014/main" id="{00000000-0008-0000-0E00-00001401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77" name="Rectangle 37">
            <a:extLst>
              <a:ext uri="{FF2B5EF4-FFF2-40B4-BE49-F238E27FC236}">
                <a16:creationId xmlns:a16="http://schemas.microsoft.com/office/drawing/2014/main" id="{00000000-0008-0000-0E00-00001501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7327</xdr:colOff>
      <xdr:row>107</xdr:row>
      <xdr:rowOff>73269</xdr:rowOff>
    </xdr:from>
    <xdr:to>
      <xdr:col>41</xdr:col>
      <xdr:colOff>8920</xdr:colOff>
      <xdr:row>107</xdr:row>
      <xdr:rowOff>73269</xdr:rowOff>
    </xdr:to>
    <xdr:cxnSp macro="">
      <xdr:nvCxnSpPr>
        <xdr:cNvPr id="290" name="Straight Arrow Connector 289">
          <a:extLst>
            <a:ext uri="{FF2B5EF4-FFF2-40B4-BE49-F238E27FC236}">
              <a16:creationId xmlns:a16="http://schemas.microsoft.com/office/drawing/2014/main" id="{00000000-0008-0000-0E00-000022010000}"/>
            </a:ext>
          </a:extLst>
        </xdr:cNvPr>
        <xdr:cNvCxnSpPr/>
      </xdr:nvCxnSpPr>
      <xdr:spPr>
        <a:xfrm>
          <a:off x="5722327" y="12277969"/>
          <a:ext cx="192093"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36635</xdr:colOff>
      <xdr:row>150</xdr:row>
      <xdr:rowOff>59836</xdr:rowOff>
    </xdr:from>
    <xdr:to>
      <xdr:col>41</xdr:col>
      <xdr:colOff>10851</xdr:colOff>
      <xdr:row>151</xdr:row>
      <xdr:rowOff>63688</xdr:rowOff>
    </xdr:to>
    <xdr:grpSp>
      <xdr:nvGrpSpPr>
        <xdr:cNvPr id="291" name="Group 290">
          <a:extLst>
            <a:ext uri="{FF2B5EF4-FFF2-40B4-BE49-F238E27FC236}">
              <a16:creationId xmlns:a16="http://schemas.microsoft.com/office/drawing/2014/main" id="{00000000-0008-0000-0E00-000023010000}"/>
            </a:ext>
          </a:extLst>
        </xdr:cNvPr>
        <xdr:cNvGrpSpPr/>
      </xdr:nvGrpSpPr>
      <xdr:grpSpPr>
        <a:xfrm>
          <a:off x="4438232" y="18890237"/>
          <a:ext cx="1480073" cy="148228"/>
          <a:chOff x="5250776" y="6159112"/>
          <a:chExt cx="1596641" cy="172127"/>
        </a:xfrm>
      </xdr:grpSpPr>
      <xdr:sp macro="" textlink="">
        <xdr:nvSpPr>
          <xdr:cNvPr id="292" name="Rectangle 291">
            <a:extLst>
              <a:ext uri="{FF2B5EF4-FFF2-40B4-BE49-F238E27FC236}">
                <a16:creationId xmlns:a16="http://schemas.microsoft.com/office/drawing/2014/main" id="{00000000-0008-0000-0E00-000024010000}"/>
              </a:ext>
            </a:extLst>
          </xdr:cNvPr>
          <xdr:cNvSpPr/>
        </xdr:nvSpPr>
        <xdr:spPr>
          <a:xfrm>
            <a:off x="5250776" y="6159112"/>
            <a:ext cx="176638" cy="169096"/>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93" name="Straight Arrow Connector 292">
            <a:extLst>
              <a:ext uri="{FF2B5EF4-FFF2-40B4-BE49-F238E27FC236}">
                <a16:creationId xmlns:a16="http://schemas.microsoft.com/office/drawing/2014/main" id="{00000000-0008-0000-0E00-000025010000}"/>
              </a:ext>
            </a:extLst>
          </xdr:cNvPr>
          <xdr:cNvCxnSpPr/>
        </xdr:nvCxnSpPr>
        <xdr:spPr>
          <a:xfrm>
            <a:off x="5338846" y="6328208"/>
            <a:ext cx="1508571" cy="3031"/>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11479</xdr:colOff>
      <xdr:row>178</xdr:row>
      <xdr:rowOff>43297</xdr:rowOff>
    </xdr:from>
    <xdr:to>
      <xdr:col>41</xdr:col>
      <xdr:colOff>43296</xdr:colOff>
      <xdr:row>179</xdr:row>
      <xdr:rowOff>84095</xdr:rowOff>
    </xdr:to>
    <xdr:grpSp>
      <xdr:nvGrpSpPr>
        <xdr:cNvPr id="294" name="Group 293">
          <a:extLst>
            <a:ext uri="{FF2B5EF4-FFF2-40B4-BE49-F238E27FC236}">
              <a16:creationId xmlns:a16="http://schemas.microsoft.com/office/drawing/2014/main" id="{00000000-0008-0000-0E00-000026010000}"/>
            </a:ext>
          </a:extLst>
        </xdr:cNvPr>
        <xdr:cNvGrpSpPr/>
      </xdr:nvGrpSpPr>
      <xdr:grpSpPr>
        <a:xfrm>
          <a:off x="5728014" y="22204030"/>
          <a:ext cx="221131" cy="170170"/>
          <a:chOff x="6029326" y="2438400"/>
          <a:chExt cx="197784" cy="140494"/>
        </a:xfrm>
      </xdr:grpSpPr>
      <xdr:cxnSp macro="">
        <xdr:nvCxnSpPr>
          <xdr:cNvPr id="295" name="Straight Arrow Connector 294">
            <a:extLst>
              <a:ext uri="{FF2B5EF4-FFF2-40B4-BE49-F238E27FC236}">
                <a16:creationId xmlns:a16="http://schemas.microsoft.com/office/drawing/2014/main" id="{00000000-0008-0000-0E00-00002701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96" name="Rectangle 37">
            <a:extLst>
              <a:ext uri="{FF2B5EF4-FFF2-40B4-BE49-F238E27FC236}">
                <a16:creationId xmlns:a16="http://schemas.microsoft.com/office/drawing/2014/main" id="{00000000-0008-0000-0E00-00002801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0</xdr:colOff>
      <xdr:row>203</xdr:row>
      <xdr:rowOff>63500</xdr:rowOff>
    </xdr:from>
    <xdr:to>
      <xdr:col>41</xdr:col>
      <xdr:colOff>14027</xdr:colOff>
      <xdr:row>204</xdr:row>
      <xdr:rowOff>87269</xdr:rowOff>
    </xdr:to>
    <xdr:grpSp>
      <xdr:nvGrpSpPr>
        <xdr:cNvPr id="297" name="Group 296">
          <a:extLst>
            <a:ext uri="{FF2B5EF4-FFF2-40B4-BE49-F238E27FC236}">
              <a16:creationId xmlns:a16="http://schemas.microsoft.com/office/drawing/2014/main" id="{00000000-0008-0000-0E00-000029010000}"/>
            </a:ext>
          </a:extLst>
        </xdr:cNvPr>
        <xdr:cNvGrpSpPr/>
      </xdr:nvGrpSpPr>
      <xdr:grpSpPr>
        <a:xfrm>
          <a:off x="5715837" y="25306773"/>
          <a:ext cx="205644" cy="152444"/>
          <a:chOff x="6029326" y="2438400"/>
          <a:chExt cx="197784" cy="140494"/>
        </a:xfrm>
      </xdr:grpSpPr>
      <xdr:cxnSp macro="">
        <xdr:nvCxnSpPr>
          <xdr:cNvPr id="298" name="Straight Arrow Connector 297">
            <a:extLst>
              <a:ext uri="{FF2B5EF4-FFF2-40B4-BE49-F238E27FC236}">
                <a16:creationId xmlns:a16="http://schemas.microsoft.com/office/drawing/2014/main" id="{00000000-0008-0000-0E00-00002A01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99" name="Rectangle 37">
            <a:extLst>
              <a:ext uri="{FF2B5EF4-FFF2-40B4-BE49-F238E27FC236}">
                <a16:creationId xmlns:a16="http://schemas.microsoft.com/office/drawing/2014/main" id="{00000000-0008-0000-0E00-00002B01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14654</xdr:colOff>
      <xdr:row>223</xdr:row>
      <xdr:rowOff>80596</xdr:rowOff>
    </xdr:from>
    <xdr:to>
      <xdr:col>41</xdr:col>
      <xdr:colOff>14027</xdr:colOff>
      <xdr:row>224</xdr:row>
      <xdr:rowOff>87269</xdr:rowOff>
    </xdr:to>
    <xdr:grpSp>
      <xdr:nvGrpSpPr>
        <xdr:cNvPr id="300" name="Group 299">
          <a:extLst>
            <a:ext uri="{FF2B5EF4-FFF2-40B4-BE49-F238E27FC236}">
              <a16:creationId xmlns:a16="http://schemas.microsoft.com/office/drawing/2014/main" id="{00000000-0008-0000-0E00-00002C010000}"/>
            </a:ext>
          </a:extLst>
        </xdr:cNvPr>
        <xdr:cNvGrpSpPr/>
      </xdr:nvGrpSpPr>
      <xdr:grpSpPr>
        <a:xfrm>
          <a:off x="5731189" y="27547277"/>
          <a:ext cx="190292" cy="135975"/>
          <a:chOff x="6029326" y="2438400"/>
          <a:chExt cx="197784" cy="140494"/>
        </a:xfrm>
      </xdr:grpSpPr>
      <xdr:cxnSp macro="">
        <xdr:nvCxnSpPr>
          <xdr:cNvPr id="301" name="Straight Arrow Connector 300">
            <a:extLst>
              <a:ext uri="{FF2B5EF4-FFF2-40B4-BE49-F238E27FC236}">
                <a16:creationId xmlns:a16="http://schemas.microsoft.com/office/drawing/2014/main" id="{00000000-0008-0000-0E00-00002D01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02" name="Rectangle 37">
            <a:extLst>
              <a:ext uri="{FF2B5EF4-FFF2-40B4-BE49-F238E27FC236}">
                <a16:creationId xmlns:a16="http://schemas.microsoft.com/office/drawing/2014/main" id="{00000000-0008-0000-0E00-00002E01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19050</xdr:colOff>
      <xdr:row>228</xdr:row>
      <xdr:rowOff>57150</xdr:rowOff>
    </xdr:from>
    <xdr:to>
      <xdr:col>41</xdr:col>
      <xdr:colOff>17718</xdr:colOff>
      <xdr:row>234</xdr:row>
      <xdr:rowOff>84365</xdr:rowOff>
    </xdr:to>
    <xdr:grpSp>
      <xdr:nvGrpSpPr>
        <xdr:cNvPr id="303" name="Group 302">
          <a:extLst>
            <a:ext uri="{FF2B5EF4-FFF2-40B4-BE49-F238E27FC236}">
              <a16:creationId xmlns:a16="http://schemas.microsoft.com/office/drawing/2014/main" id="{00000000-0008-0000-0E00-00002F010000}"/>
            </a:ext>
          </a:extLst>
        </xdr:cNvPr>
        <xdr:cNvGrpSpPr/>
      </xdr:nvGrpSpPr>
      <xdr:grpSpPr>
        <a:xfrm>
          <a:off x="5734259" y="28065046"/>
          <a:ext cx="189587" cy="815731"/>
          <a:chOff x="6029326" y="2438400"/>
          <a:chExt cx="197784" cy="140494"/>
        </a:xfrm>
      </xdr:grpSpPr>
      <xdr:cxnSp macro="">
        <xdr:nvCxnSpPr>
          <xdr:cNvPr id="304" name="Straight Arrow Connector 303">
            <a:extLst>
              <a:ext uri="{FF2B5EF4-FFF2-40B4-BE49-F238E27FC236}">
                <a16:creationId xmlns:a16="http://schemas.microsoft.com/office/drawing/2014/main" id="{00000000-0008-0000-0E00-00003001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05" name="Rectangle 37">
            <a:extLst>
              <a:ext uri="{FF2B5EF4-FFF2-40B4-BE49-F238E27FC236}">
                <a16:creationId xmlns:a16="http://schemas.microsoft.com/office/drawing/2014/main" id="{00000000-0008-0000-0E00-00003101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29</xdr:col>
      <xdr:colOff>104775</xdr:colOff>
      <xdr:row>237</xdr:row>
      <xdr:rowOff>34925</xdr:rowOff>
    </xdr:from>
    <xdr:to>
      <xdr:col>40</xdr:col>
      <xdr:colOff>21841</xdr:colOff>
      <xdr:row>238</xdr:row>
      <xdr:rowOff>57827</xdr:rowOff>
    </xdr:to>
    <xdr:grpSp>
      <xdr:nvGrpSpPr>
        <xdr:cNvPr id="307" name="Group 306">
          <a:extLst>
            <a:ext uri="{FF2B5EF4-FFF2-40B4-BE49-F238E27FC236}">
              <a16:creationId xmlns:a16="http://schemas.microsoft.com/office/drawing/2014/main" id="{00000000-0008-0000-0E00-000033010000}"/>
            </a:ext>
          </a:extLst>
        </xdr:cNvPr>
        <xdr:cNvGrpSpPr/>
      </xdr:nvGrpSpPr>
      <xdr:grpSpPr>
        <a:xfrm>
          <a:off x="4352785" y="29113599"/>
          <a:ext cx="1479725" cy="167974"/>
          <a:chOff x="5250776" y="6159112"/>
          <a:chExt cx="1596641" cy="172127"/>
        </a:xfrm>
      </xdr:grpSpPr>
      <xdr:sp macro="" textlink="">
        <xdr:nvSpPr>
          <xdr:cNvPr id="308" name="Rectangle 307">
            <a:extLst>
              <a:ext uri="{FF2B5EF4-FFF2-40B4-BE49-F238E27FC236}">
                <a16:creationId xmlns:a16="http://schemas.microsoft.com/office/drawing/2014/main" id="{00000000-0008-0000-0E00-000034010000}"/>
              </a:ext>
            </a:extLst>
          </xdr:cNvPr>
          <xdr:cNvSpPr/>
        </xdr:nvSpPr>
        <xdr:spPr>
          <a:xfrm>
            <a:off x="5250776" y="6159112"/>
            <a:ext cx="176638" cy="169096"/>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09" name="Straight Arrow Connector 308">
            <a:extLst>
              <a:ext uri="{FF2B5EF4-FFF2-40B4-BE49-F238E27FC236}">
                <a16:creationId xmlns:a16="http://schemas.microsoft.com/office/drawing/2014/main" id="{00000000-0008-0000-0E00-000035010000}"/>
              </a:ext>
            </a:extLst>
          </xdr:cNvPr>
          <xdr:cNvCxnSpPr/>
        </xdr:nvCxnSpPr>
        <xdr:spPr>
          <a:xfrm>
            <a:off x="5338846" y="6328208"/>
            <a:ext cx="1508571" cy="3031"/>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0</xdr:colOff>
      <xdr:row>242</xdr:row>
      <xdr:rowOff>66675</xdr:rowOff>
    </xdr:from>
    <xdr:to>
      <xdr:col>41</xdr:col>
      <xdr:colOff>1593</xdr:colOff>
      <xdr:row>242</xdr:row>
      <xdr:rowOff>66675</xdr:rowOff>
    </xdr:to>
    <xdr:cxnSp macro="">
      <xdr:nvCxnSpPr>
        <xdr:cNvPr id="310" name="Straight Arrow Connector 309">
          <a:extLst>
            <a:ext uri="{FF2B5EF4-FFF2-40B4-BE49-F238E27FC236}">
              <a16:creationId xmlns:a16="http://schemas.microsoft.com/office/drawing/2014/main" id="{00000000-0008-0000-0E00-000036010000}"/>
            </a:ext>
          </a:extLst>
        </xdr:cNvPr>
        <xdr:cNvCxnSpPr/>
      </xdr:nvCxnSpPr>
      <xdr:spPr>
        <a:xfrm>
          <a:off x="5715000" y="28635325"/>
          <a:ext cx="192093"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83149</xdr:colOff>
      <xdr:row>285</xdr:row>
      <xdr:rowOff>21382</xdr:rowOff>
    </xdr:from>
    <xdr:to>
      <xdr:col>19</xdr:col>
      <xdr:colOff>86035</xdr:colOff>
      <xdr:row>287</xdr:row>
      <xdr:rowOff>0</xdr:rowOff>
    </xdr:to>
    <xdr:grpSp>
      <xdr:nvGrpSpPr>
        <xdr:cNvPr id="311" name="Group 310">
          <a:extLst>
            <a:ext uri="{FF2B5EF4-FFF2-40B4-BE49-F238E27FC236}">
              <a16:creationId xmlns:a16="http://schemas.microsoft.com/office/drawing/2014/main" id="{00000000-0008-0000-0E00-000037010000}"/>
            </a:ext>
          </a:extLst>
        </xdr:cNvPr>
        <xdr:cNvGrpSpPr/>
      </xdr:nvGrpSpPr>
      <xdr:grpSpPr>
        <a:xfrm>
          <a:off x="2768920" y="35581871"/>
          <a:ext cx="155634" cy="250551"/>
          <a:chOff x="2467841" y="10572750"/>
          <a:chExt cx="160193" cy="323850"/>
        </a:xfrm>
      </xdr:grpSpPr>
      <xdr:sp macro="" textlink="">
        <xdr:nvSpPr>
          <xdr:cNvPr id="312" name="Rectangle 311">
            <a:extLst>
              <a:ext uri="{FF2B5EF4-FFF2-40B4-BE49-F238E27FC236}">
                <a16:creationId xmlns:a16="http://schemas.microsoft.com/office/drawing/2014/main" id="{00000000-0008-0000-0E00-00003801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13" name="Straight Arrow Connector 312">
            <a:extLst>
              <a:ext uri="{FF2B5EF4-FFF2-40B4-BE49-F238E27FC236}">
                <a16:creationId xmlns:a16="http://schemas.microsoft.com/office/drawing/2014/main" id="{00000000-0008-0000-0E00-000039010000}"/>
              </a:ext>
            </a:extLst>
          </xdr:cNvPr>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39810</xdr:colOff>
      <xdr:row>285</xdr:row>
      <xdr:rowOff>69361</xdr:rowOff>
    </xdr:from>
    <xdr:to>
      <xdr:col>41</xdr:col>
      <xdr:colOff>7676</xdr:colOff>
      <xdr:row>286</xdr:row>
      <xdr:rowOff>73213</xdr:rowOff>
    </xdr:to>
    <xdr:grpSp>
      <xdr:nvGrpSpPr>
        <xdr:cNvPr id="317" name="Group 316">
          <a:extLst>
            <a:ext uri="{FF2B5EF4-FFF2-40B4-BE49-F238E27FC236}">
              <a16:creationId xmlns:a16="http://schemas.microsoft.com/office/drawing/2014/main" id="{00000000-0008-0000-0E00-00003D010000}"/>
            </a:ext>
          </a:extLst>
        </xdr:cNvPr>
        <xdr:cNvGrpSpPr/>
      </xdr:nvGrpSpPr>
      <xdr:grpSpPr>
        <a:xfrm>
          <a:off x="4441407" y="35629291"/>
          <a:ext cx="1473374" cy="148227"/>
          <a:chOff x="5250776" y="6159112"/>
          <a:chExt cx="1596641" cy="172127"/>
        </a:xfrm>
      </xdr:grpSpPr>
      <xdr:sp macro="" textlink="">
        <xdr:nvSpPr>
          <xdr:cNvPr id="324" name="Rectangle 323">
            <a:extLst>
              <a:ext uri="{FF2B5EF4-FFF2-40B4-BE49-F238E27FC236}">
                <a16:creationId xmlns:a16="http://schemas.microsoft.com/office/drawing/2014/main" id="{00000000-0008-0000-0E00-000044010000}"/>
              </a:ext>
            </a:extLst>
          </xdr:cNvPr>
          <xdr:cNvSpPr/>
        </xdr:nvSpPr>
        <xdr:spPr>
          <a:xfrm>
            <a:off x="5250776" y="6159112"/>
            <a:ext cx="176638" cy="169096"/>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25" name="Straight Arrow Connector 324">
            <a:extLst>
              <a:ext uri="{FF2B5EF4-FFF2-40B4-BE49-F238E27FC236}">
                <a16:creationId xmlns:a16="http://schemas.microsoft.com/office/drawing/2014/main" id="{00000000-0008-0000-0E00-000045010000}"/>
              </a:ext>
            </a:extLst>
          </xdr:cNvPr>
          <xdr:cNvCxnSpPr/>
        </xdr:nvCxnSpPr>
        <xdr:spPr>
          <a:xfrm>
            <a:off x="5338846" y="6328208"/>
            <a:ext cx="1508571" cy="3031"/>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0</xdr:colOff>
      <xdr:row>301</xdr:row>
      <xdr:rowOff>50800</xdr:rowOff>
    </xdr:from>
    <xdr:to>
      <xdr:col>41</xdr:col>
      <xdr:colOff>14027</xdr:colOff>
      <xdr:row>302</xdr:row>
      <xdr:rowOff>87269</xdr:rowOff>
    </xdr:to>
    <xdr:grpSp>
      <xdr:nvGrpSpPr>
        <xdr:cNvPr id="326" name="Group 325">
          <a:extLst>
            <a:ext uri="{FF2B5EF4-FFF2-40B4-BE49-F238E27FC236}">
              <a16:creationId xmlns:a16="http://schemas.microsoft.com/office/drawing/2014/main" id="{00000000-0008-0000-0E00-000046010000}"/>
            </a:ext>
          </a:extLst>
        </xdr:cNvPr>
        <xdr:cNvGrpSpPr/>
      </xdr:nvGrpSpPr>
      <xdr:grpSpPr>
        <a:xfrm>
          <a:off x="5715837" y="37438483"/>
          <a:ext cx="205644" cy="165842"/>
          <a:chOff x="6029326" y="2438400"/>
          <a:chExt cx="197784" cy="140494"/>
        </a:xfrm>
      </xdr:grpSpPr>
      <xdr:cxnSp macro="">
        <xdr:nvCxnSpPr>
          <xdr:cNvPr id="327" name="Straight Arrow Connector 326">
            <a:extLst>
              <a:ext uri="{FF2B5EF4-FFF2-40B4-BE49-F238E27FC236}">
                <a16:creationId xmlns:a16="http://schemas.microsoft.com/office/drawing/2014/main" id="{00000000-0008-0000-0E00-00004701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28" name="Rectangle 37">
            <a:extLst>
              <a:ext uri="{FF2B5EF4-FFF2-40B4-BE49-F238E27FC236}">
                <a16:creationId xmlns:a16="http://schemas.microsoft.com/office/drawing/2014/main" id="{00000000-0008-0000-0E00-00004801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18</xdr:col>
      <xdr:colOff>86324</xdr:colOff>
      <xdr:row>342</xdr:row>
      <xdr:rowOff>2332</xdr:rowOff>
    </xdr:from>
    <xdr:to>
      <xdr:col>19</xdr:col>
      <xdr:colOff>82860</xdr:colOff>
      <xdr:row>345</xdr:row>
      <xdr:rowOff>2332</xdr:rowOff>
    </xdr:to>
    <xdr:grpSp>
      <xdr:nvGrpSpPr>
        <xdr:cNvPr id="365" name="Group 364">
          <a:extLst>
            <a:ext uri="{FF2B5EF4-FFF2-40B4-BE49-F238E27FC236}">
              <a16:creationId xmlns:a16="http://schemas.microsoft.com/office/drawing/2014/main" id="{00000000-0008-0000-0E00-00006D010000}"/>
            </a:ext>
          </a:extLst>
        </xdr:cNvPr>
        <xdr:cNvGrpSpPr/>
      </xdr:nvGrpSpPr>
      <xdr:grpSpPr>
        <a:xfrm>
          <a:off x="2772443" y="42593945"/>
          <a:ext cx="148588" cy="386862"/>
          <a:chOff x="2467841" y="10572750"/>
          <a:chExt cx="160193" cy="323850"/>
        </a:xfrm>
      </xdr:grpSpPr>
      <xdr:sp macro="" textlink="">
        <xdr:nvSpPr>
          <xdr:cNvPr id="366" name="Rectangle 365">
            <a:extLst>
              <a:ext uri="{FF2B5EF4-FFF2-40B4-BE49-F238E27FC236}">
                <a16:creationId xmlns:a16="http://schemas.microsoft.com/office/drawing/2014/main" id="{00000000-0008-0000-0E00-00006E01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67" name="Straight Arrow Connector 366">
            <a:extLst>
              <a:ext uri="{FF2B5EF4-FFF2-40B4-BE49-F238E27FC236}">
                <a16:creationId xmlns:a16="http://schemas.microsoft.com/office/drawing/2014/main" id="{00000000-0008-0000-0E00-00006F010000}"/>
              </a:ext>
            </a:extLst>
          </xdr:cNvPr>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36635</xdr:colOff>
      <xdr:row>342</xdr:row>
      <xdr:rowOff>43961</xdr:rowOff>
    </xdr:from>
    <xdr:to>
      <xdr:col>41</xdr:col>
      <xdr:colOff>4501</xdr:colOff>
      <xdr:row>343</xdr:row>
      <xdr:rowOff>73213</xdr:rowOff>
    </xdr:to>
    <xdr:grpSp>
      <xdr:nvGrpSpPr>
        <xdr:cNvPr id="425" name="Group 424">
          <a:extLst>
            <a:ext uri="{FF2B5EF4-FFF2-40B4-BE49-F238E27FC236}">
              <a16:creationId xmlns:a16="http://schemas.microsoft.com/office/drawing/2014/main" id="{00000000-0008-0000-0E00-0000A9010000}"/>
            </a:ext>
          </a:extLst>
        </xdr:cNvPr>
        <xdr:cNvGrpSpPr/>
      </xdr:nvGrpSpPr>
      <xdr:grpSpPr>
        <a:xfrm>
          <a:off x="4438232" y="42636342"/>
          <a:ext cx="1473374" cy="158275"/>
          <a:chOff x="5250776" y="6159112"/>
          <a:chExt cx="1596641" cy="172127"/>
        </a:xfrm>
      </xdr:grpSpPr>
      <xdr:sp macro="" textlink="">
        <xdr:nvSpPr>
          <xdr:cNvPr id="426" name="Rectangle 425">
            <a:extLst>
              <a:ext uri="{FF2B5EF4-FFF2-40B4-BE49-F238E27FC236}">
                <a16:creationId xmlns:a16="http://schemas.microsoft.com/office/drawing/2014/main" id="{00000000-0008-0000-0E00-0000AA010000}"/>
              </a:ext>
            </a:extLst>
          </xdr:cNvPr>
          <xdr:cNvSpPr/>
        </xdr:nvSpPr>
        <xdr:spPr>
          <a:xfrm>
            <a:off x="5250776" y="6159112"/>
            <a:ext cx="176638" cy="169096"/>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27" name="Straight Arrow Connector 426">
            <a:extLst>
              <a:ext uri="{FF2B5EF4-FFF2-40B4-BE49-F238E27FC236}">
                <a16:creationId xmlns:a16="http://schemas.microsoft.com/office/drawing/2014/main" id="{00000000-0008-0000-0E00-0000AB010000}"/>
              </a:ext>
            </a:extLst>
          </xdr:cNvPr>
          <xdr:cNvCxnSpPr/>
        </xdr:nvCxnSpPr>
        <xdr:spPr>
          <a:xfrm>
            <a:off x="5338846" y="6328208"/>
            <a:ext cx="1508571" cy="3031"/>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150340</xdr:colOff>
      <xdr:row>358</xdr:row>
      <xdr:rowOff>46113</xdr:rowOff>
    </xdr:from>
    <xdr:to>
      <xdr:col>16</xdr:col>
      <xdr:colOff>47625</xdr:colOff>
      <xdr:row>361</xdr:row>
      <xdr:rowOff>74068</xdr:rowOff>
    </xdr:to>
    <xdr:grpSp>
      <xdr:nvGrpSpPr>
        <xdr:cNvPr id="503" name="Group 502">
          <a:extLst>
            <a:ext uri="{FF2B5EF4-FFF2-40B4-BE49-F238E27FC236}">
              <a16:creationId xmlns:a16="http://schemas.microsoft.com/office/drawing/2014/main" id="{00000000-0008-0000-0E00-0000F7010000}"/>
            </a:ext>
          </a:extLst>
        </xdr:cNvPr>
        <xdr:cNvGrpSpPr/>
      </xdr:nvGrpSpPr>
      <xdr:grpSpPr>
        <a:xfrm>
          <a:off x="2226999" y="44499114"/>
          <a:ext cx="201527" cy="388090"/>
          <a:chOff x="2405648" y="31712958"/>
          <a:chExt cx="202389" cy="429361"/>
        </a:xfrm>
      </xdr:grpSpPr>
      <xdr:sp macro="" textlink="">
        <xdr:nvSpPr>
          <xdr:cNvPr id="504" name="Rectangle 503">
            <a:extLst>
              <a:ext uri="{FF2B5EF4-FFF2-40B4-BE49-F238E27FC236}">
                <a16:creationId xmlns:a16="http://schemas.microsoft.com/office/drawing/2014/main" id="{00000000-0008-0000-0E00-0000F8010000}"/>
              </a:ext>
            </a:extLst>
          </xdr:cNvPr>
          <xdr:cNvSpPr/>
        </xdr:nvSpPr>
        <xdr:spPr>
          <a:xfrm flipH="1">
            <a:off x="2448855" y="31712958"/>
            <a:ext cx="157986" cy="123642"/>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05" name="Straight Arrow Connector 504">
            <a:extLst>
              <a:ext uri="{FF2B5EF4-FFF2-40B4-BE49-F238E27FC236}">
                <a16:creationId xmlns:a16="http://schemas.microsoft.com/office/drawing/2014/main" id="{00000000-0008-0000-0E00-0000F9010000}"/>
              </a:ext>
            </a:extLst>
          </xdr:cNvPr>
          <xdr:cNvCxnSpPr/>
        </xdr:nvCxnSpPr>
        <xdr:spPr>
          <a:xfrm flipH="1">
            <a:off x="2405648" y="32217163"/>
            <a:ext cx="197462"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506" name="Straight Connector 505">
            <a:extLst>
              <a:ext uri="{FF2B5EF4-FFF2-40B4-BE49-F238E27FC236}">
                <a16:creationId xmlns:a16="http://schemas.microsoft.com/office/drawing/2014/main" id="{00000000-0008-0000-0E00-0000FA010000}"/>
              </a:ext>
            </a:extLst>
          </xdr:cNvPr>
          <xdr:cNvCxnSpPr/>
        </xdr:nvCxnSpPr>
        <xdr:spPr>
          <a:xfrm>
            <a:off x="2608037" y="31823228"/>
            <a:ext cx="755" cy="387147"/>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19050</xdr:colOff>
      <xdr:row>357</xdr:row>
      <xdr:rowOff>66675</xdr:rowOff>
    </xdr:from>
    <xdr:to>
      <xdr:col>41</xdr:col>
      <xdr:colOff>5012</xdr:colOff>
      <xdr:row>358</xdr:row>
      <xdr:rowOff>66675</xdr:rowOff>
    </xdr:to>
    <xdr:grpSp>
      <xdr:nvGrpSpPr>
        <xdr:cNvPr id="507" name="Group 506">
          <a:extLst>
            <a:ext uri="{FF2B5EF4-FFF2-40B4-BE49-F238E27FC236}">
              <a16:creationId xmlns:a16="http://schemas.microsoft.com/office/drawing/2014/main" id="{00000000-0008-0000-0E00-0000FB010000}"/>
            </a:ext>
          </a:extLst>
        </xdr:cNvPr>
        <xdr:cNvGrpSpPr/>
      </xdr:nvGrpSpPr>
      <xdr:grpSpPr>
        <a:xfrm>
          <a:off x="4267200" y="44375370"/>
          <a:ext cx="1644917" cy="144026"/>
          <a:chOff x="3700220" y="8704881"/>
          <a:chExt cx="1749526" cy="142068"/>
        </a:xfrm>
      </xdr:grpSpPr>
      <xdr:sp macro="" textlink="">
        <xdr:nvSpPr>
          <xdr:cNvPr id="508" name="Rectangle 507">
            <a:extLst>
              <a:ext uri="{FF2B5EF4-FFF2-40B4-BE49-F238E27FC236}">
                <a16:creationId xmlns:a16="http://schemas.microsoft.com/office/drawing/2014/main" id="{00000000-0008-0000-0E00-0000FC010000}"/>
              </a:ext>
            </a:extLst>
          </xdr:cNvPr>
          <xdr:cNvSpPr/>
        </xdr:nvSpPr>
        <xdr:spPr>
          <a:xfrm>
            <a:off x="3700220" y="8704881"/>
            <a:ext cx="154733"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09" name="Straight Arrow Connector 508">
            <a:extLst>
              <a:ext uri="{FF2B5EF4-FFF2-40B4-BE49-F238E27FC236}">
                <a16:creationId xmlns:a16="http://schemas.microsoft.com/office/drawing/2014/main" id="{00000000-0008-0000-0E00-0000FD010000}"/>
              </a:ext>
            </a:extLst>
          </xdr:cNvPr>
          <xdr:cNvCxnSpPr/>
        </xdr:nvCxnSpPr>
        <xdr:spPr>
          <a:xfrm>
            <a:off x="3851975" y="8846949"/>
            <a:ext cx="159777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2.xml><?xml version="1.0" encoding="utf-8"?>
<xdr:wsDr xmlns:xdr="http://schemas.openxmlformats.org/drawingml/2006/spreadsheetDrawing" xmlns:a="http://schemas.openxmlformats.org/drawingml/2006/main">
  <xdr:twoCellAnchor>
    <xdr:from>
      <xdr:col>16</xdr:col>
      <xdr:colOff>42862</xdr:colOff>
      <xdr:row>7</xdr:row>
      <xdr:rowOff>15478</xdr:rowOff>
    </xdr:from>
    <xdr:to>
      <xdr:col>17</xdr:col>
      <xdr:colOff>31064</xdr:colOff>
      <xdr:row>9</xdr:row>
      <xdr:rowOff>82585</xdr:rowOff>
    </xdr:to>
    <xdr:grpSp>
      <xdr:nvGrpSpPr>
        <xdr:cNvPr id="2" name="Group 1">
          <a:extLst>
            <a:ext uri="{FF2B5EF4-FFF2-40B4-BE49-F238E27FC236}">
              <a16:creationId xmlns:a16="http://schemas.microsoft.com/office/drawing/2014/main" id="{00000000-0008-0000-0F00-000002000000}"/>
            </a:ext>
          </a:extLst>
        </xdr:cNvPr>
        <xdr:cNvGrpSpPr/>
      </xdr:nvGrpSpPr>
      <xdr:grpSpPr>
        <a:xfrm>
          <a:off x="2453539" y="827968"/>
          <a:ext cx="142150" cy="333653"/>
          <a:chOff x="2467841" y="10572750"/>
          <a:chExt cx="160193" cy="352857"/>
        </a:xfrm>
      </xdr:grpSpPr>
      <xdr:sp macro="" textlink="">
        <xdr:nvSpPr>
          <xdr:cNvPr id="3" name="Rectangle 2">
            <a:extLst>
              <a:ext uri="{FF2B5EF4-FFF2-40B4-BE49-F238E27FC236}">
                <a16:creationId xmlns:a16="http://schemas.microsoft.com/office/drawing/2014/main" id="{00000000-0008-0000-0F00-000003000000}"/>
              </a:ext>
            </a:extLst>
          </xdr:cNvPr>
          <xdr:cNvSpPr/>
        </xdr:nvSpPr>
        <xdr:spPr>
          <a:xfrm>
            <a:off x="2467841" y="10572750"/>
            <a:ext cx="160193" cy="142875"/>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 name="Straight Arrow Connector 3">
            <a:extLst>
              <a:ext uri="{FF2B5EF4-FFF2-40B4-BE49-F238E27FC236}">
                <a16:creationId xmlns:a16="http://schemas.microsoft.com/office/drawing/2014/main" id="{00000000-0008-0000-0F00-000004000000}"/>
              </a:ext>
            </a:extLst>
          </xdr:cNvPr>
          <xdr:cNvCxnSpPr/>
        </xdr:nvCxnSpPr>
        <xdr:spPr>
          <a:xfrm rot="5400000">
            <a:off x="2360685" y="10818451"/>
            <a:ext cx="214312"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13</xdr:col>
      <xdr:colOff>64691</xdr:colOff>
      <xdr:row>12</xdr:row>
      <xdr:rowOff>26986</xdr:rowOff>
    </xdr:from>
    <xdr:to>
      <xdr:col>13</xdr:col>
      <xdr:colOff>64691</xdr:colOff>
      <xdr:row>14</xdr:row>
      <xdr:rowOff>7936</xdr:rowOff>
    </xdr:to>
    <xdr:cxnSp macro="">
      <xdr:nvCxnSpPr>
        <xdr:cNvPr id="5" name="Straight Arrow Connector 4">
          <a:extLst>
            <a:ext uri="{FF2B5EF4-FFF2-40B4-BE49-F238E27FC236}">
              <a16:creationId xmlns:a16="http://schemas.microsoft.com/office/drawing/2014/main" id="{00000000-0008-0000-0F00-000005000000}"/>
            </a:ext>
          </a:extLst>
        </xdr:cNvPr>
        <xdr:cNvCxnSpPr/>
      </xdr:nvCxnSpPr>
      <xdr:spPr>
        <a:xfrm>
          <a:off x="1977629" y="1455736"/>
          <a:ext cx="0" cy="23495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19050</xdr:colOff>
      <xdr:row>7</xdr:row>
      <xdr:rowOff>5953</xdr:rowOff>
    </xdr:from>
    <xdr:to>
      <xdr:col>40</xdr:col>
      <xdr:colOff>95250</xdr:colOff>
      <xdr:row>8</xdr:row>
      <xdr:rowOff>5953</xdr:rowOff>
    </xdr:to>
    <xdr:grpSp>
      <xdr:nvGrpSpPr>
        <xdr:cNvPr id="6" name="Group 5">
          <a:extLst>
            <a:ext uri="{FF2B5EF4-FFF2-40B4-BE49-F238E27FC236}">
              <a16:creationId xmlns:a16="http://schemas.microsoft.com/office/drawing/2014/main" id="{00000000-0008-0000-0F00-000006000000}"/>
            </a:ext>
          </a:extLst>
        </xdr:cNvPr>
        <xdr:cNvGrpSpPr/>
      </xdr:nvGrpSpPr>
      <xdr:grpSpPr>
        <a:xfrm>
          <a:off x="3856463" y="819217"/>
          <a:ext cx="2122449" cy="131957"/>
          <a:chOff x="3700220" y="8704881"/>
          <a:chExt cx="2218597" cy="142068"/>
        </a:xfrm>
      </xdr:grpSpPr>
      <xdr:sp macro="" textlink="">
        <xdr:nvSpPr>
          <xdr:cNvPr id="7" name="Rectangle 6">
            <a:extLst>
              <a:ext uri="{FF2B5EF4-FFF2-40B4-BE49-F238E27FC236}">
                <a16:creationId xmlns:a16="http://schemas.microsoft.com/office/drawing/2014/main" id="{00000000-0008-0000-0F00-000007000000}"/>
              </a:ext>
            </a:extLst>
          </xdr:cNvPr>
          <xdr:cNvSpPr/>
        </xdr:nvSpPr>
        <xdr:spPr>
          <a:xfrm>
            <a:off x="3700220" y="8704881"/>
            <a:ext cx="14563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 name="Straight Arrow Connector 7">
            <a:extLst>
              <a:ext uri="{FF2B5EF4-FFF2-40B4-BE49-F238E27FC236}">
                <a16:creationId xmlns:a16="http://schemas.microsoft.com/office/drawing/2014/main" id="{00000000-0008-0000-0F00-000008000000}"/>
              </a:ext>
            </a:extLst>
          </xdr:cNvPr>
          <xdr:cNvCxnSpPr/>
        </xdr:nvCxnSpPr>
        <xdr:spPr>
          <a:xfrm>
            <a:off x="3851975" y="8846949"/>
            <a:ext cx="206684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44865</xdr:colOff>
      <xdr:row>252</xdr:row>
      <xdr:rowOff>9533</xdr:rowOff>
    </xdr:from>
    <xdr:to>
      <xdr:col>17</xdr:col>
      <xdr:colOff>47628</xdr:colOff>
      <xdr:row>254</xdr:row>
      <xdr:rowOff>39060</xdr:rowOff>
    </xdr:to>
    <xdr:grpSp>
      <xdr:nvGrpSpPr>
        <xdr:cNvPr id="9" name="Group 8">
          <a:extLst>
            <a:ext uri="{FF2B5EF4-FFF2-40B4-BE49-F238E27FC236}">
              <a16:creationId xmlns:a16="http://schemas.microsoft.com/office/drawing/2014/main" id="{00000000-0008-0000-0F00-000009000000}"/>
            </a:ext>
          </a:extLst>
        </xdr:cNvPr>
        <xdr:cNvGrpSpPr/>
      </xdr:nvGrpSpPr>
      <xdr:grpSpPr>
        <a:xfrm>
          <a:off x="2455542" y="31623550"/>
          <a:ext cx="158105" cy="240161"/>
          <a:chOff x="2467841" y="10516873"/>
          <a:chExt cx="165640" cy="313729"/>
        </a:xfrm>
      </xdr:grpSpPr>
      <xdr:sp macro="" textlink="">
        <xdr:nvSpPr>
          <xdr:cNvPr id="10" name="Rectangle 9">
            <a:extLst>
              <a:ext uri="{FF2B5EF4-FFF2-40B4-BE49-F238E27FC236}">
                <a16:creationId xmlns:a16="http://schemas.microsoft.com/office/drawing/2014/main" id="{00000000-0008-0000-0F00-00000A000000}"/>
              </a:ext>
            </a:extLst>
          </xdr:cNvPr>
          <xdr:cNvSpPr/>
        </xdr:nvSpPr>
        <xdr:spPr>
          <a:xfrm>
            <a:off x="2467841" y="10516873"/>
            <a:ext cx="165640" cy="170482"/>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1" name="Straight Arrow Connector 10">
            <a:extLst>
              <a:ext uri="{FF2B5EF4-FFF2-40B4-BE49-F238E27FC236}">
                <a16:creationId xmlns:a16="http://schemas.microsoft.com/office/drawing/2014/main" id="{00000000-0008-0000-0F00-00000B000000}"/>
              </a:ext>
            </a:extLst>
          </xdr:cNvPr>
          <xdr:cNvCxnSpPr/>
        </xdr:nvCxnSpPr>
        <xdr:spPr>
          <a:xfrm>
            <a:off x="2467841" y="10691474"/>
            <a:ext cx="0" cy="139128"/>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26</xdr:col>
      <xdr:colOff>17358</xdr:colOff>
      <xdr:row>252</xdr:row>
      <xdr:rowOff>3</xdr:rowOff>
    </xdr:from>
    <xdr:to>
      <xdr:col>40</xdr:col>
      <xdr:colOff>94854</xdr:colOff>
      <xdr:row>253</xdr:row>
      <xdr:rowOff>66653</xdr:rowOff>
    </xdr:to>
    <xdr:grpSp>
      <xdr:nvGrpSpPr>
        <xdr:cNvPr id="12" name="Group 11">
          <a:extLst>
            <a:ext uri="{FF2B5EF4-FFF2-40B4-BE49-F238E27FC236}">
              <a16:creationId xmlns:a16="http://schemas.microsoft.com/office/drawing/2014/main" id="{00000000-0008-0000-0F00-00000C000000}"/>
            </a:ext>
          </a:extLst>
        </xdr:cNvPr>
        <xdr:cNvGrpSpPr/>
      </xdr:nvGrpSpPr>
      <xdr:grpSpPr>
        <a:xfrm>
          <a:off x="3854771" y="31613710"/>
          <a:ext cx="2123745" cy="148116"/>
          <a:chOff x="3703463" y="8774744"/>
          <a:chExt cx="2215058" cy="143227"/>
        </a:xfrm>
      </xdr:grpSpPr>
      <xdr:sp macro="" textlink="">
        <xdr:nvSpPr>
          <xdr:cNvPr id="13" name="Rectangle 12">
            <a:extLst>
              <a:ext uri="{FF2B5EF4-FFF2-40B4-BE49-F238E27FC236}">
                <a16:creationId xmlns:a16="http://schemas.microsoft.com/office/drawing/2014/main" id="{00000000-0008-0000-0F00-00000D000000}"/>
              </a:ext>
            </a:extLst>
          </xdr:cNvPr>
          <xdr:cNvSpPr/>
        </xdr:nvSpPr>
        <xdr:spPr>
          <a:xfrm>
            <a:off x="3703463" y="8774744"/>
            <a:ext cx="172845" cy="14322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4" name="Straight Arrow Connector 13">
            <a:extLst>
              <a:ext uri="{FF2B5EF4-FFF2-40B4-BE49-F238E27FC236}">
                <a16:creationId xmlns:a16="http://schemas.microsoft.com/office/drawing/2014/main" id="{00000000-0008-0000-0F00-00000E000000}"/>
              </a:ext>
            </a:extLst>
          </xdr:cNvPr>
          <xdr:cNvCxnSpPr/>
        </xdr:nvCxnSpPr>
        <xdr:spPr>
          <a:xfrm>
            <a:off x="3801297" y="8917943"/>
            <a:ext cx="211722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5013</xdr:colOff>
      <xdr:row>262</xdr:row>
      <xdr:rowOff>73858</xdr:rowOff>
    </xdr:from>
    <xdr:to>
      <xdr:col>41</xdr:col>
      <xdr:colOff>5013</xdr:colOff>
      <xdr:row>262</xdr:row>
      <xdr:rowOff>73858</xdr:rowOff>
    </xdr:to>
    <xdr:cxnSp macro="">
      <xdr:nvCxnSpPr>
        <xdr:cNvPr id="15" name="Straight Arrow Connector 14">
          <a:extLst>
            <a:ext uri="{FF2B5EF4-FFF2-40B4-BE49-F238E27FC236}">
              <a16:creationId xmlns:a16="http://schemas.microsoft.com/office/drawing/2014/main" id="{00000000-0008-0000-0F00-00000F000000}"/>
            </a:ext>
          </a:extLst>
        </xdr:cNvPr>
        <xdr:cNvCxnSpPr/>
      </xdr:nvCxnSpPr>
      <xdr:spPr>
        <a:xfrm>
          <a:off x="5720013" y="30414158"/>
          <a:ext cx="1905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9529</xdr:colOff>
      <xdr:row>256</xdr:row>
      <xdr:rowOff>66675</xdr:rowOff>
    </xdr:from>
    <xdr:to>
      <xdr:col>38</xdr:col>
      <xdr:colOff>75203</xdr:colOff>
      <xdr:row>257</xdr:row>
      <xdr:rowOff>74235</xdr:rowOff>
    </xdr:to>
    <xdr:grpSp>
      <xdr:nvGrpSpPr>
        <xdr:cNvPr id="16" name="Group 15">
          <a:extLst>
            <a:ext uri="{FF2B5EF4-FFF2-40B4-BE49-F238E27FC236}">
              <a16:creationId xmlns:a16="http://schemas.microsoft.com/office/drawing/2014/main" id="{00000000-0008-0000-0F00-000010000000}"/>
            </a:ext>
          </a:extLst>
        </xdr:cNvPr>
        <xdr:cNvGrpSpPr/>
      </xdr:nvGrpSpPr>
      <xdr:grpSpPr>
        <a:xfrm>
          <a:off x="5390302" y="32049147"/>
          <a:ext cx="373881" cy="157327"/>
          <a:chOff x="3223274" y="3407432"/>
          <a:chExt cx="360825" cy="841031"/>
        </a:xfrm>
      </xdr:grpSpPr>
      <xdr:cxnSp macro="">
        <xdr:nvCxnSpPr>
          <xdr:cNvPr id="17" name="Straight Arrow Connector 16">
            <a:extLst>
              <a:ext uri="{FF2B5EF4-FFF2-40B4-BE49-F238E27FC236}">
                <a16:creationId xmlns:a16="http://schemas.microsoft.com/office/drawing/2014/main" id="{00000000-0008-0000-0F00-000011000000}"/>
              </a:ext>
            </a:extLst>
          </xdr:cNvPr>
          <xdr:cNvCxnSpPr/>
        </xdr:nvCxnSpPr>
        <xdr:spPr>
          <a:xfrm flipH="1">
            <a:off x="3223274" y="4248463"/>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8" name="Rectangle 37">
            <a:extLst>
              <a:ext uri="{FF2B5EF4-FFF2-40B4-BE49-F238E27FC236}">
                <a16:creationId xmlns:a16="http://schemas.microsoft.com/office/drawing/2014/main" id="{00000000-0008-0000-0F00-000012000000}"/>
              </a:ext>
            </a:extLst>
          </xdr:cNvPr>
          <xdr:cNvSpPr/>
        </xdr:nvSpPr>
        <xdr:spPr>
          <a:xfrm>
            <a:off x="3526047" y="3407432"/>
            <a:ext cx="58052" cy="83895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34</xdr:col>
      <xdr:colOff>17546</xdr:colOff>
      <xdr:row>258</xdr:row>
      <xdr:rowOff>67678</xdr:rowOff>
    </xdr:from>
    <xdr:to>
      <xdr:col>36</xdr:col>
      <xdr:colOff>83220</xdr:colOff>
      <xdr:row>260</xdr:row>
      <xdr:rowOff>75238</xdr:rowOff>
    </xdr:to>
    <xdr:grpSp>
      <xdr:nvGrpSpPr>
        <xdr:cNvPr id="19" name="Group 18">
          <a:extLst>
            <a:ext uri="{FF2B5EF4-FFF2-40B4-BE49-F238E27FC236}">
              <a16:creationId xmlns:a16="http://schemas.microsoft.com/office/drawing/2014/main" id="{00000000-0008-0000-0F00-000013000000}"/>
            </a:ext>
          </a:extLst>
        </xdr:cNvPr>
        <xdr:cNvGrpSpPr/>
      </xdr:nvGrpSpPr>
      <xdr:grpSpPr>
        <a:xfrm>
          <a:off x="5089027" y="32347516"/>
          <a:ext cx="375740" cy="218659"/>
          <a:chOff x="3223274" y="3407432"/>
          <a:chExt cx="360825" cy="841031"/>
        </a:xfrm>
      </xdr:grpSpPr>
      <xdr:cxnSp macro="">
        <xdr:nvCxnSpPr>
          <xdr:cNvPr id="20" name="Straight Arrow Connector 19">
            <a:extLst>
              <a:ext uri="{FF2B5EF4-FFF2-40B4-BE49-F238E27FC236}">
                <a16:creationId xmlns:a16="http://schemas.microsoft.com/office/drawing/2014/main" id="{00000000-0008-0000-0F00-000014000000}"/>
              </a:ext>
            </a:extLst>
          </xdr:cNvPr>
          <xdr:cNvCxnSpPr/>
        </xdr:nvCxnSpPr>
        <xdr:spPr>
          <a:xfrm flipH="1">
            <a:off x="3223274" y="4248463"/>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1" name="Rectangle 37">
            <a:extLst>
              <a:ext uri="{FF2B5EF4-FFF2-40B4-BE49-F238E27FC236}">
                <a16:creationId xmlns:a16="http://schemas.microsoft.com/office/drawing/2014/main" id="{00000000-0008-0000-0F00-000015000000}"/>
              </a:ext>
            </a:extLst>
          </xdr:cNvPr>
          <xdr:cNvSpPr/>
        </xdr:nvSpPr>
        <xdr:spPr>
          <a:xfrm>
            <a:off x="3526047" y="3407432"/>
            <a:ext cx="58052" cy="83895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39</xdr:col>
      <xdr:colOff>9525</xdr:colOff>
      <xdr:row>54</xdr:row>
      <xdr:rowOff>85725</xdr:rowOff>
    </xdr:from>
    <xdr:to>
      <xdr:col>41</xdr:col>
      <xdr:colOff>5472</xdr:colOff>
      <xdr:row>55</xdr:row>
      <xdr:rowOff>83343</xdr:rowOff>
    </xdr:to>
    <xdr:grpSp>
      <xdr:nvGrpSpPr>
        <xdr:cNvPr id="5" name="Group 4">
          <a:extLst>
            <a:ext uri="{FF2B5EF4-FFF2-40B4-BE49-F238E27FC236}">
              <a16:creationId xmlns:a16="http://schemas.microsoft.com/office/drawing/2014/main" id="{00000000-0008-0000-1100-000005000000}"/>
            </a:ext>
          </a:extLst>
        </xdr:cNvPr>
        <xdr:cNvGrpSpPr/>
      </xdr:nvGrpSpPr>
      <xdr:grpSpPr>
        <a:xfrm>
          <a:off x="5659599" y="6652767"/>
          <a:ext cx="185518" cy="140957"/>
          <a:chOff x="6029326" y="2438400"/>
          <a:chExt cx="197784" cy="140494"/>
        </a:xfrm>
      </xdr:grpSpPr>
      <xdr:cxnSp macro="">
        <xdr:nvCxnSpPr>
          <xdr:cNvPr id="6" name="Straight Arrow Connector 5">
            <a:extLst>
              <a:ext uri="{FF2B5EF4-FFF2-40B4-BE49-F238E27FC236}">
                <a16:creationId xmlns:a16="http://schemas.microsoft.com/office/drawing/2014/main" id="{00000000-0008-0000-1100-000006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 name="Rectangle 37">
            <a:extLst>
              <a:ext uri="{FF2B5EF4-FFF2-40B4-BE49-F238E27FC236}">
                <a16:creationId xmlns:a16="http://schemas.microsoft.com/office/drawing/2014/main" id="{00000000-0008-0000-1100-000007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134</xdr:row>
      <xdr:rowOff>66675</xdr:rowOff>
    </xdr:from>
    <xdr:to>
      <xdr:col>41</xdr:col>
      <xdr:colOff>9525</xdr:colOff>
      <xdr:row>134</xdr:row>
      <xdr:rowOff>66675</xdr:rowOff>
    </xdr:to>
    <xdr:cxnSp macro="">
      <xdr:nvCxnSpPr>
        <xdr:cNvPr id="8" name="Straight Arrow Connector 7">
          <a:extLst>
            <a:ext uri="{FF2B5EF4-FFF2-40B4-BE49-F238E27FC236}">
              <a16:creationId xmlns:a16="http://schemas.microsoft.com/office/drawing/2014/main" id="{00000000-0008-0000-1100-000008000000}"/>
            </a:ext>
          </a:extLst>
        </xdr:cNvPr>
        <xdr:cNvCxnSpPr/>
      </xdr:nvCxnSpPr>
      <xdr:spPr>
        <a:xfrm>
          <a:off x="5724525" y="15916275"/>
          <a:ext cx="1905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11</xdr:row>
      <xdr:rowOff>66675</xdr:rowOff>
    </xdr:from>
    <xdr:to>
      <xdr:col>41</xdr:col>
      <xdr:colOff>9525</xdr:colOff>
      <xdr:row>11</xdr:row>
      <xdr:rowOff>66675</xdr:rowOff>
    </xdr:to>
    <xdr:cxnSp macro="">
      <xdr:nvCxnSpPr>
        <xdr:cNvPr id="14" name="Straight Arrow Connector 13">
          <a:extLst>
            <a:ext uri="{FF2B5EF4-FFF2-40B4-BE49-F238E27FC236}">
              <a16:creationId xmlns:a16="http://schemas.microsoft.com/office/drawing/2014/main" id="{00000000-0008-0000-1100-00000E000000}"/>
            </a:ext>
          </a:extLst>
        </xdr:cNvPr>
        <xdr:cNvCxnSpPr/>
      </xdr:nvCxnSpPr>
      <xdr:spPr>
        <a:xfrm>
          <a:off x="6096000" y="13716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47625</xdr:colOff>
      <xdr:row>77</xdr:row>
      <xdr:rowOff>57150</xdr:rowOff>
    </xdr:from>
    <xdr:to>
      <xdr:col>11</xdr:col>
      <xdr:colOff>43402</xdr:colOff>
      <xdr:row>79</xdr:row>
      <xdr:rowOff>73387</xdr:rowOff>
    </xdr:to>
    <xdr:grpSp>
      <xdr:nvGrpSpPr>
        <xdr:cNvPr id="15" name="Group 14">
          <a:extLst>
            <a:ext uri="{FF2B5EF4-FFF2-40B4-BE49-F238E27FC236}">
              <a16:creationId xmlns:a16="http://schemas.microsoft.com/office/drawing/2014/main" id="{00000000-0008-0000-1100-00000F000000}"/>
            </a:ext>
          </a:extLst>
        </xdr:cNvPr>
        <xdr:cNvGrpSpPr/>
      </xdr:nvGrpSpPr>
      <xdr:grpSpPr>
        <a:xfrm>
          <a:off x="1496852" y="9330647"/>
          <a:ext cx="147677" cy="303699"/>
          <a:chOff x="3377338" y="8846950"/>
          <a:chExt cx="161441" cy="351940"/>
        </a:xfrm>
      </xdr:grpSpPr>
      <xdr:sp macro="" textlink="">
        <xdr:nvSpPr>
          <xdr:cNvPr id="16" name="Rectangle 15">
            <a:extLst>
              <a:ext uri="{FF2B5EF4-FFF2-40B4-BE49-F238E27FC236}">
                <a16:creationId xmlns:a16="http://schemas.microsoft.com/office/drawing/2014/main" id="{00000000-0008-0000-1100-000010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7" name="Straight Arrow Connector 16">
            <a:extLst>
              <a:ext uri="{FF2B5EF4-FFF2-40B4-BE49-F238E27FC236}">
                <a16:creationId xmlns:a16="http://schemas.microsoft.com/office/drawing/2014/main" id="{00000000-0008-0000-1100-000011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47625</xdr:colOff>
      <xdr:row>77</xdr:row>
      <xdr:rowOff>47625</xdr:rowOff>
    </xdr:from>
    <xdr:to>
      <xdr:col>19</xdr:col>
      <xdr:colOff>43402</xdr:colOff>
      <xdr:row>80</xdr:row>
      <xdr:rowOff>362</xdr:rowOff>
    </xdr:to>
    <xdr:grpSp>
      <xdr:nvGrpSpPr>
        <xdr:cNvPr id="18" name="Group 17">
          <a:extLst>
            <a:ext uri="{FF2B5EF4-FFF2-40B4-BE49-F238E27FC236}">
              <a16:creationId xmlns:a16="http://schemas.microsoft.com/office/drawing/2014/main" id="{00000000-0008-0000-1100-000012000000}"/>
            </a:ext>
          </a:extLst>
        </xdr:cNvPr>
        <xdr:cNvGrpSpPr/>
      </xdr:nvGrpSpPr>
      <xdr:grpSpPr>
        <a:xfrm>
          <a:off x="2702353" y="9320623"/>
          <a:ext cx="147677" cy="383681"/>
          <a:chOff x="3377338" y="8846950"/>
          <a:chExt cx="161441" cy="351940"/>
        </a:xfrm>
      </xdr:grpSpPr>
      <xdr:sp macro="" textlink="">
        <xdr:nvSpPr>
          <xdr:cNvPr id="19" name="Rectangle 18">
            <a:extLst>
              <a:ext uri="{FF2B5EF4-FFF2-40B4-BE49-F238E27FC236}">
                <a16:creationId xmlns:a16="http://schemas.microsoft.com/office/drawing/2014/main" id="{00000000-0008-0000-1100-000013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0" name="Straight Arrow Connector 19">
            <a:extLst>
              <a:ext uri="{FF2B5EF4-FFF2-40B4-BE49-F238E27FC236}">
                <a16:creationId xmlns:a16="http://schemas.microsoft.com/office/drawing/2014/main" id="{00000000-0008-0000-1100-000014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84</xdr:row>
      <xdr:rowOff>0</xdr:rowOff>
    </xdr:from>
    <xdr:to>
      <xdr:col>41</xdr:col>
      <xdr:colOff>5472</xdr:colOff>
      <xdr:row>84</xdr:row>
      <xdr:rowOff>73818</xdr:rowOff>
    </xdr:to>
    <xdr:grpSp>
      <xdr:nvGrpSpPr>
        <xdr:cNvPr id="21" name="Group 20">
          <a:extLst>
            <a:ext uri="{FF2B5EF4-FFF2-40B4-BE49-F238E27FC236}">
              <a16:creationId xmlns:a16="http://schemas.microsoft.com/office/drawing/2014/main" id="{00000000-0008-0000-1100-000015000000}"/>
            </a:ext>
          </a:extLst>
        </xdr:cNvPr>
        <xdr:cNvGrpSpPr/>
      </xdr:nvGrpSpPr>
      <xdr:grpSpPr>
        <a:xfrm>
          <a:off x="5659599" y="10212512"/>
          <a:ext cx="185518" cy="74674"/>
          <a:chOff x="6029326" y="2438400"/>
          <a:chExt cx="197784" cy="140494"/>
        </a:xfrm>
      </xdr:grpSpPr>
      <xdr:cxnSp macro="">
        <xdr:nvCxnSpPr>
          <xdr:cNvPr id="22" name="Straight Arrow Connector 21">
            <a:extLst>
              <a:ext uri="{FF2B5EF4-FFF2-40B4-BE49-F238E27FC236}">
                <a16:creationId xmlns:a16="http://schemas.microsoft.com/office/drawing/2014/main" id="{00000000-0008-0000-1100-000016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3" name="Rectangle 37">
            <a:extLst>
              <a:ext uri="{FF2B5EF4-FFF2-40B4-BE49-F238E27FC236}">
                <a16:creationId xmlns:a16="http://schemas.microsoft.com/office/drawing/2014/main" id="{00000000-0008-0000-1100-000017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150</xdr:row>
      <xdr:rowOff>0</xdr:rowOff>
    </xdr:from>
    <xdr:to>
      <xdr:col>41</xdr:col>
      <xdr:colOff>5472</xdr:colOff>
      <xdr:row>150</xdr:row>
      <xdr:rowOff>73818</xdr:rowOff>
    </xdr:to>
    <xdr:grpSp>
      <xdr:nvGrpSpPr>
        <xdr:cNvPr id="24" name="Group 23">
          <a:extLst>
            <a:ext uri="{FF2B5EF4-FFF2-40B4-BE49-F238E27FC236}">
              <a16:creationId xmlns:a16="http://schemas.microsoft.com/office/drawing/2014/main" id="{00000000-0008-0000-1100-000018000000}"/>
            </a:ext>
          </a:extLst>
        </xdr:cNvPr>
        <xdr:cNvGrpSpPr/>
      </xdr:nvGrpSpPr>
      <xdr:grpSpPr>
        <a:xfrm>
          <a:off x="5659599" y="18365056"/>
          <a:ext cx="185518" cy="74674"/>
          <a:chOff x="6029326" y="2438400"/>
          <a:chExt cx="197784" cy="140494"/>
        </a:xfrm>
      </xdr:grpSpPr>
      <xdr:cxnSp macro="">
        <xdr:nvCxnSpPr>
          <xdr:cNvPr id="25" name="Straight Arrow Connector 24">
            <a:extLst>
              <a:ext uri="{FF2B5EF4-FFF2-40B4-BE49-F238E27FC236}">
                <a16:creationId xmlns:a16="http://schemas.microsoft.com/office/drawing/2014/main" id="{00000000-0008-0000-1100-000019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6" name="Rectangle 37">
            <a:extLst>
              <a:ext uri="{FF2B5EF4-FFF2-40B4-BE49-F238E27FC236}">
                <a16:creationId xmlns:a16="http://schemas.microsoft.com/office/drawing/2014/main" id="{00000000-0008-0000-1100-00001A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26</xdr:col>
      <xdr:colOff>70338</xdr:colOff>
      <xdr:row>98</xdr:row>
      <xdr:rowOff>1222</xdr:rowOff>
    </xdr:from>
    <xdr:to>
      <xdr:col>41</xdr:col>
      <xdr:colOff>19805</xdr:colOff>
      <xdr:row>98</xdr:row>
      <xdr:rowOff>70413</xdr:rowOff>
    </xdr:to>
    <xdr:grpSp>
      <xdr:nvGrpSpPr>
        <xdr:cNvPr id="30" name="Group 29">
          <a:extLst>
            <a:ext uri="{FF2B5EF4-FFF2-40B4-BE49-F238E27FC236}">
              <a16:creationId xmlns:a16="http://schemas.microsoft.com/office/drawing/2014/main" id="{00000000-0008-0000-1100-00001E000000}"/>
            </a:ext>
          </a:extLst>
        </xdr:cNvPr>
        <xdr:cNvGrpSpPr/>
      </xdr:nvGrpSpPr>
      <xdr:grpSpPr>
        <a:xfrm>
          <a:off x="3817337" y="11878148"/>
          <a:ext cx="2041400" cy="69548"/>
          <a:chOff x="3700220" y="8704881"/>
          <a:chExt cx="2198016" cy="142068"/>
        </a:xfrm>
      </xdr:grpSpPr>
      <xdr:sp macro="" textlink="">
        <xdr:nvSpPr>
          <xdr:cNvPr id="31" name="Rectangle 30">
            <a:extLst>
              <a:ext uri="{FF2B5EF4-FFF2-40B4-BE49-F238E27FC236}">
                <a16:creationId xmlns:a16="http://schemas.microsoft.com/office/drawing/2014/main" id="{00000000-0008-0000-1100-00001F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2" name="Straight Arrow Connector 31">
            <a:extLst>
              <a:ext uri="{FF2B5EF4-FFF2-40B4-BE49-F238E27FC236}">
                <a16:creationId xmlns:a16="http://schemas.microsoft.com/office/drawing/2014/main" id="{00000000-0008-0000-1100-000020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56051</xdr:colOff>
      <xdr:row>97</xdr:row>
      <xdr:rowOff>59959</xdr:rowOff>
    </xdr:from>
    <xdr:to>
      <xdr:col>15</xdr:col>
      <xdr:colOff>55554</xdr:colOff>
      <xdr:row>99</xdr:row>
      <xdr:rowOff>73817</xdr:rowOff>
    </xdr:to>
    <xdr:grpSp>
      <xdr:nvGrpSpPr>
        <xdr:cNvPr id="33" name="Group 32">
          <a:extLst>
            <a:ext uri="{FF2B5EF4-FFF2-40B4-BE49-F238E27FC236}">
              <a16:creationId xmlns:a16="http://schemas.microsoft.com/office/drawing/2014/main" id="{00000000-0008-0000-1100-000021000000}"/>
            </a:ext>
          </a:extLst>
        </xdr:cNvPr>
        <xdr:cNvGrpSpPr/>
      </xdr:nvGrpSpPr>
      <xdr:grpSpPr>
        <a:xfrm>
          <a:off x="2108528" y="11809528"/>
          <a:ext cx="150191" cy="270498"/>
          <a:chOff x="3377338" y="8846950"/>
          <a:chExt cx="161441" cy="351940"/>
        </a:xfrm>
      </xdr:grpSpPr>
      <xdr:sp macro="" textlink="">
        <xdr:nvSpPr>
          <xdr:cNvPr id="34" name="Rectangle 33">
            <a:extLst>
              <a:ext uri="{FF2B5EF4-FFF2-40B4-BE49-F238E27FC236}">
                <a16:creationId xmlns:a16="http://schemas.microsoft.com/office/drawing/2014/main" id="{00000000-0008-0000-1100-000022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5" name="Straight Arrow Connector 34">
            <a:extLst>
              <a:ext uri="{FF2B5EF4-FFF2-40B4-BE49-F238E27FC236}">
                <a16:creationId xmlns:a16="http://schemas.microsoft.com/office/drawing/2014/main" id="{00000000-0008-0000-1100-000023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51289</xdr:colOff>
      <xdr:row>104</xdr:row>
      <xdr:rowOff>29309</xdr:rowOff>
    </xdr:from>
    <xdr:to>
      <xdr:col>11</xdr:col>
      <xdr:colOff>50793</xdr:colOff>
      <xdr:row>106</xdr:row>
      <xdr:rowOff>74917</xdr:rowOff>
    </xdr:to>
    <xdr:grpSp>
      <xdr:nvGrpSpPr>
        <xdr:cNvPr id="51" name="Group 50">
          <a:extLst>
            <a:ext uri="{FF2B5EF4-FFF2-40B4-BE49-F238E27FC236}">
              <a16:creationId xmlns:a16="http://schemas.microsoft.com/office/drawing/2014/main" id="{00000000-0008-0000-1100-000033000000}"/>
            </a:ext>
          </a:extLst>
        </xdr:cNvPr>
        <xdr:cNvGrpSpPr/>
      </xdr:nvGrpSpPr>
      <xdr:grpSpPr>
        <a:xfrm>
          <a:off x="1500516" y="12538881"/>
          <a:ext cx="150191" cy="302532"/>
          <a:chOff x="3377338" y="8846950"/>
          <a:chExt cx="161441" cy="351940"/>
        </a:xfrm>
      </xdr:grpSpPr>
      <xdr:sp macro="" textlink="">
        <xdr:nvSpPr>
          <xdr:cNvPr id="52" name="Rectangle 51">
            <a:extLst>
              <a:ext uri="{FF2B5EF4-FFF2-40B4-BE49-F238E27FC236}">
                <a16:creationId xmlns:a16="http://schemas.microsoft.com/office/drawing/2014/main" id="{00000000-0008-0000-1100-000034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3" name="Straight Arrow Connector 52">
            <a:extLst>
              <a:ext uri="{FF2B5EF4-FFF2-40B4-BE49-F238E27FC236}">
                <a16:creationId xmlns:a16="http://schemas.microsoft.com/office/drawing/2014/main" id="{00000000-0008-0000-1100-000035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51289</xdr:colOff>
      <xdr:row>104</xdr:row>
      <xdr:rowOff>21981</xdr:rowOff>
    </xdr:from>
    <xdr:to>
      <xdr:col>18</xdr:col>
      <xdr:colOff>50793</xdr:colOff>
      <xdr:row>106</xdr:row>
      <xdr:rowOff>73939</xdr:rowOff>
    </xdr:to>
    <xdr:grpSp>
      <xdr:nvGrpSpPr>
        <xdr:cNvPr id="54" name="Group 53">
          <a:extLst>
            <a:ext uri="{FF2B5EF4-FFF2-40B4-BE49-F238E27FC236}">
              <a16:creationId xmlns:a16="http://schemas.microsoft.com/office/drawing/2014/main" id="{00000000-0008-0000-1100-000036000000}"/>
            </a:ext>
          </a:extLst>
        </xdr:cNvPr>
        <xdr:cNvGrpSpPr/>
      </xdr:nvGrpSpPr>
      <xdr:grpSpPr>
        <a:xfrm>
          <a:off x="2555329" y="12530554"/>
          <a:ext cx="150192" cy="309881"/>
          <a:chOff x="3377338" y="8846950"/>
          <a:chExt cx="161441" cy="351940"/>
        </a:xfrm>
      </xdr:grpSpPr>
      <xdr:sp macro="" textlink="">
        <xdr:nvSpPr>
          <xdr:cNvPr id="55" name="Rectangle 54">
            <a:extLst>
              <a:ext uri="{FF2B5EF4-FFF2-40B4-BE49-F238E27FC236}">
                <a16:creationId xmlns:a16="http://schemas.microsoft.com/office/drawing/2014/main" id="{00000000-0008-0000-1100-000037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6" name="Straight Arrow Connector 55">
            <a:extLst>
              <a:ext uri="{FF2B5EF4-FFF2-40B4-BE49-F238E27FC236}">
                <a16:creationId xmlns:a16="http://schemas.microsoft.com/office/drawing/2014/main" id="{00000000-0008-0000-1100-000038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27</xdr:col>
      <xdr:colOff>43963</xdr:colOff>
      <xdr:row>104</xdr:row>
      <xdr:rowOff>7327</xdr:rowOff>
    </xdr:from>
    <xdr:to>
      <xdr:col>41</xdr:col>
      <xdr:colOff>7329</xdr:colOff>
      <xdr:row>105</xdr:row>
      <xdr:rowOff>319</xdr:rowOff>
    </xdr:to>
    <xdr:grpSp>
      <xdr:nvGrpSpPr>
        <xdr:cNvPr id="57" name="Group 56">
          <a:extLst>
            <a:ext uri="{FF2B5EF4-FFF2-40B4-BE49-F238E27FC236}">
              <a16:creationId xmlns:a16="http://schemas.microsoft.com/office/drawing/2014/main" id="{00000000-0008-0000-1100-000039000000}"/>
            </a:ext>
          </a:extLst>
        </xdr:cNvPr>
        <xdr:cNvGrpSpPr/>
      </xdr:nvGrpSpPr>
      <xdr:grpSpPr>
        <a:xfrm>
          <a:off x="3943077" y="12516613"/>
          <a:ext cx="1903897" cy="120919"/>
          <a:chOff x="3700220" y="8704881"/>
          <a:chExt cx="2051200" cy="142068"/>
        </a:xfrm>
      </xdr:grpSpPr>
      <xdr:sp macro="" textlink="">
        <xdr:nvSpPr>
          <xdr:cNvPr id="58" name="Rectangle 57">
            <a:extLst>
              <a:ext uri="{FF2B5EF4-FFF2-40B4-BE49-F238E27FC236}">
                <a16:creationId xmlns:a16="http://schemas.microsoft.com/office/drawing/2014/main" id="{00000000-0008-0000-1100-00003A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9" name="Straight Arrow Connector 58">
            <a:extLst>
              <a:ext uri="{FF2B5EF4-FFF2-40B4-BE49-F238E27FC236}">
                <a16:creationId xmlns:a16="http://schemas.microsoft.com/office/drawing/2014/main" id="{00000000-0008-0000-1100-00003B000000}"/>
              </a:ext>
            </a:extLst>
          </xdr:cNvPr>
          <xdr:cNvCxnSpPr/>
        </xdr:nvCxnSpPr>
        <xdr:spPr>
          <a:xfrm>
            <a:off x="3851975" y="8846949"/>
            <a:ext cx="189944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116</xdr:row>
      <xdr:rowOff>0</xdr:rowOff>
    </xdr:from>
    <xdr:to>
      <xdr:col>41</xdr:col>
      <xdr:colOff>5472</xdr:colOff>
      <xdr:row>116</xdr:row>
      <xdr:rowOff>73818</xdr:rowOff>
    </xdr:to>
    <xdr:grpSp>
      <xdr:nvGrpSpPr>
        <xdr:cNvPr id="60" name="Group 59">
          <a:extLst>
            <a:ext uri="{FF2B5EF4-FFF2-40B4-BE49-F238E27FC236}">
              <a16:creationId xmlns:a16="http://schemas.microsoft.com/office/drawing/2014/main" id="{00000000-0008-0000-1100-00003C000000}"/>
            </a:ext>
          </a:extLst>
        </xdr:cNvPr>
        <xdr:cNvGrpSpPr/>
      </xdr:nvGrpSpPr>
      <xdr:grpSpPr>
        <a:xfrm>
          <a:off x="5659599" y="14055047"/>
          <a:ext cx="185518" cy="74674"/>
          <a:chOff x="6029326" y="2438400"/>
          <a:chExt cx="197784" cy="140494"/>
        </a:xfrm>
      </xdr:grpSpPr>
      <xdr:cxnSp macro="">
        <xdr:nvCxnSpPr>
          <xdr:cNvPr id="61" name="Straight Arrow Connector 60">
            <a:extLst>
              <a:ext uri="{FF2B5EF4-FFF2-40B4-BE49-F238E27FC236}">
                <a16:creationId xmlns:a16="http://schemas.microsoft.com/office/drawing/2014/main" id="{00000000-0008-0000-1100-00003D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2" name="Rectangle 37">
            <a:extLst>
              <a:ext uri="{FF2B5EF4-FFF2-40B4-BE49-F238E27FC236}">
                <a16:creationId xmlns:a16="http://schemas.microsoft.com/office/drawing/2014/main" id="{00000000-0008-0000-1100-00003E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0</xdr:colOff>
      <xdr:row>159</xdr:row>
      <xdr:rowOff>66675</xdr:rowOff>
    </xdr:from>
    <xdr:to>
      <xdr:col>41</xdr:col>
      <xdr:colOff>0</xdr:colOff>
      <xdr:row>159</xdr:row>
      <xdr:rowOff>66675</xdr:rowOff>
    </xdr:to>
    <xdr:cxnSp macro="">
      <xdr:nvCxnSpPr>
        <xdr:cNvPr id="63" name="Straight Arrow Connector 62">
          <a:extLst>
            <a:ext uri="{FF2B5EF4-FFF2-40B4-BE49-F238E27FC236}">
              <a16:creationId xmlns:a16="http://schemas.microsoft.com/office/drawing/2014/main" id="{00000000-0008-0000-1100-00003F000000}"/>
            </a:ext>
          </a:extLst>
        </xdr:cNvPr>
        <xdr:cNvCxnSpPr/>
      </xdr:nvCxnSpPr>
      <xdr:spPr>
        <a:xfrm>
          <a:off x="5715000" y="18976975"/>
          <a:ext cx="1905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38100</xdr:colOff>
      <xdr:row>154</xdr:row>
      <xdr:rowOff>28575</xdr:rowOff>
    </xdr:from>
    <xdr:to>
      <xdr:col>17</xdr:col>
      <xdr:colOff>8143</xdr:colOff>
      <xdr:row>156</xdr:row>
      <xdr:rowOff>4084</xdr:rowOff>
    </xdr:to>
    <xdr:grpSp>
      <xdr:nvGrpSpPr>
        <xdr:cNvPr id="66" name="Group 65">
          <a:extLst>
            <a:ext uri="{FF2B5EF4-FFF2-40B4-BE49-F238E27FC236}">
              <a16:creationId xmlns:a16="http://schemas.microsoft.com/office/drawing/2014/main" id="{00000000-0008-0000-1100-000042000000}"/>
            </a:ext>
          </a:extLst>
        </xdr:cNvPr>
        <xdr:cNvGrpSpPr/>
      </xdr:nvGrpSpPr>
      <xdr:grpSpPr>
        <a:xfrm>
          <a:off x="2392166" y="18820794"/>
          <a:ext cx="121658" cy="232077"/>
          <a:chOff x="2467841" y="10572750"/>
          <a:chExt cx="133445" cy="260359"/>
        </a:xfrm>
      </xdr:grpSpPr>
      <xdr:sp macro="" textlink="">
        <xdr:nvSpPr>
          <xdr:cNvPr id="67" name="Rectangle 66">
            <a:extLst>
              <a:ext uri="{FF2B5EF4-FFF2-40B4-BE49-F238E27FC236}">
                <a16:creationId xmlns:a16="http://schemas.microsoft.com/office/drawing/2014/main" id="{00000000-0008-0000-1100-000043000000}"/>
              </a:ext>
            </a:extLst>
          </xdr:cNvPr>
          <xdr:cNvSpPr/>
        </xdr:nvSpPr>
        <xdr:spPr>
          <a:xfrm>
            <a:off x="2467841" y="10572750"/>
            <a:ext cx="133445" cy="119018"/>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8" name="Straight Arrow Connector 67">
            <a:extLst>
              <a:ext uri="{FF2B5EF4-FFF2-40B4-BE49-F238E27FC236}">
                <a16:creationId xmlns:a16="http://schemas.microsoft.com/office/drawing/2014/main" id="{00000000-0008-0000-1100-000044000000}"/>
              </a:ext>
            </a:extLst>
          </xdr:cNvPr>
          <xdr:cNvCxnSpPr/>
        </xdr:nvCxnSpPr>
        <xdr:spPr>
          <a:xfrm>
            <a:off x="2467841" y="10693981"/>
            <a:ext cx="0" cy="139128"/>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15004</xdr:colOff>
      <xdr:row>154</xdr:row>
      <xdr:rowOff>0</xdr:rowOff>
    </xdr:from>
    <xdr:to>
      <xdr:col>41</xdr:col>
      <xdr:colOff>966</xdr:colOff>
      <xdr:row>155</xdr:row>
      <xdr:rowOff>0</xdr:rowOff>
    </xdr:to>
    <xdr:grpSp>
      <xdr:nvGrpSpPr>
        <xdr:cNvPr id="69" name="Group 68">
          <a:extLst>
            <a:ext uri="{FF2B5EF4-FFF2-40B4-BE49-F238E27FC236}">
              <a16:creationId xmlns:a16="http://schemas.microsoft.com/office/drawing/2014/main" id="{00000000-0008-0000-1100-000045000000}"/>
            </a:ext>
          </a:extLst>
        </xdr:cNvPr>
        <xdr:cNvGrpSpPr/>
      </xdr:nvGrpSpPr>
      <xdr:grpSpPr>
        <a:xfrm>
          <a:off x="4214709" y="18791434"/>
          <a:ext cx="1625403" cy="128427"/>
          <a:chOff x="3700220" y="8704881"/>
          <a:chExt cx="1749526" cy="142068"/>
        </a:xfrm>
      </xdr:grpSpPr>
      <xdr:sp macro="" textlink="">
        <xdr:nvSpPr>
          <xdr:cNvPr id="70" name="Rectangle 69">
            <a:extLst>
              <a:ext uri="{FF2B5EF4-FFF2-40B4-BE49-F238E27FC236}">
                <a16:creationId xmlns:a16="http://schemas.microsoft.com/office/drawing/2014/main" id="{00000000-0008-0000-1100-000046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1" name="Straight Arrow Connector 70">
            <a:extLst>
              <a:ext uri="{FF2B5EF4-FFF2-40B4-BE49-F238E27FC236}">
                <a16:creationId xmlns:a16="http://schemas.microsoft.com/office/drawing/2014/main" id="{00000000-0008-0000-1100-000047000000}"/>
              </a:ext>
            </a:extLst>
          </xdr:cNvPr>
          <xdr:cNvCxnSpPr/>
        </xdr:nvCxnSpPr>
        <xdr:spPr>
          <a:xfrm>
            <a:off x="3851975" y="8846949"/>
            <a:ext cx="159777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0</xdr:colOff>
      <xdr:row>247</xdr:row>
      <xdr:rowOff>66675</xdr:rowOff>
    </xdr:from>
    <xdr:to>
      <xdr:col>40</xdr:col>
      <xdr:colOff>95118</xdr:colOff>
      <xdr:row>247</xdr:row>
      <xdr:rowOff>66675</xdr:rowOff>
    </xdr:to>
    <xdr:cxnSp macro="">
      <xdr:nvCxnSpPr>
        <xdr:cNvPr id="72" name="Straight Arrow Connector 71">
          <a:extLst>
            <a:ext uri="{FF2B5EF4-FFF2-40B4-BE49-F238E27FC236}">
              <a16:creationId xmlns:a16="http://schemas.microsoft.com/office/drawing/2014/main" id="{00000000-0008-0000-1100-000048000000}"/>
            </a:ext>
          </a:extLst>
        </xdr:cNvPr>
        <xdr:cNvCxnSpPr/>
      </xdr:nvCxnSpPr>
      <xdr:spPr>
        <a:xfrm>
          <a:off x="5715000" y="30318075"/>
          <a:ext cx="190368"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268</xdr:row>
      <xdr:rowOff>66675</xdr:rowOff>
    </xdr:from>
    <xdr:to>
      <xdr:col>40</xdr:col>
      <xdr:colOff>95118</xdr:colOff>
      <xdr:row>268</xdr:row>
      <xdr:rowOff>66675</xdr:rowOff>
    </xdr:to>
    <xdr:cxnSp macro="">
      <xdr:nvCxnSpPr>
        <xdr:cNvPr id="73" name="Straight Arrow Connector 72">
          <a:extLst>
            <a:ext uri="{FF2B5EF4-FFF2-40B4-BE49-F238E27FC236}">
              <a16:creationId xmlns:a16="http://schemas.microsoft.com/office/drawing/2014/main" id="{00000000-0008-0000-1100-000049000000}"/>
            </a:ext>
          </a:extLst>
        </xdr:cNvPr>
        <xdr:cNvCxnSpPr/>
      </xdr:nvCxnSpPr>
      <xdr:spPr>
        <a:xfrm>
          <a:off x="5715000" y="32756475"/>
          <a:ext cx="190368"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183</xdr:row>
      <xdr:rowOff>76200</xdr:rowOff>
    </xdr:from>
    <xdr:to>
      <xdr:col>41</xdr:col>
      <xdr:colOff>0</xdr:colOff>
      <xdr:row>183</xdr:row>
      <xdr:rowOff>76200</xdr:rowOff>
    </xdr:to>
    <xdr:cxnSp macro="">
      <xdr:nvCxnSpPr>
        <xdr:cNvPr id="83" name="Straight Arrow Connector 82">
          <a:extLst>
            <a:ext uri="{FF2B5EF4-FFF2-40B4-BE49-F238E27FC236}">
              <a16:creationId xmlns:a16="http://schemas.microsoft.com/office/drawing/2014/main" id="{00000000-0008-0000-1100-000053000000}"/>
            </a:ext>
          </a:extLst>
        </xdr:cNvPr>
        <xdr:cNvCxnSpPr/>
      </xdr:nvCxnSpPr>
      <xdr:spPr>
        <a:xfrm>
          <a:off x="5715000" y="22047200"/>
          <a:ext cx="1905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7620</xdr:colOff>
      <xdr:row>172</xdr:row>
      <xdr:rowOff>0</xdr:rowOff>
    </xdr:from>
    <xdr:to>
      <xdr:col>41</xdr:col>
      <xdr:colOff>3567</xdr:colOff>
      <xdr:row>172</xdr:row>
      <xdr:rowOff>73818</xdr:rowOff>
    </xdr:to>
    <xdr:grpSp>
      <xdr:nvGrpSpPr>
        <xdr:cNvPr id="74" name="Group 73">
          <a:extLst>
            <a:ext uri="{FF2B5EF4-FFF2-40B4-BE49-F238E27FC236}">
              <a16:creationId xmlns:a16="http://schemas.microsoft.com/office/drawing/2014/main" id="{00000000-0008-0000-1100-00004A000000}"/>
            </a:ext>
          </a:extLst>
        </xdr:cNvPr>
        <xdr:cNvGrpSpPr/>
      </xdr:nvGrpSpPr>
      <xdr:grpSpPr>
        <a:xfrm>
          <a:off x="5658906" y="21067160"/>
          <a:ext cx="184306" cy="74674"/>
          <a:chOff x="6029326" y="2438400"/>
          <a:chExt cx="197784" cy="140494"/>
        </a:xfrm>
      </xdr:grpSpPr>
      <xdr:cxnSp macro="">
        <xdr:nvCxnSpPr>
          <xdr:cNvPr id="75" name="Straight Arrow Connector 74">
            <a:extLst>
              <a:ext uri="{FF2B5EF4-FFF2-40B4-BE49-F238E27FC236}">
                <a16:creationId xmlns:a16="http://schemas.microsoft.com/office/drawing/2014/main" id="{00000000-0008-0000-1100-00004B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6" name="Rectangle 37">
            <a:extLst>
              <a:ext uri="{FF2B5EF4-FFF2-40B4-BE49-F238E27FC236}">
                <a16:creationId xmlns:a16="http://schemas.microsoft.com/office/drawing/2014/main" id="{00000000-0008-0000-1100-00004C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12700</xdr:colOff>
      <xdr:row>4</xdr:row>
      <xdr:rowOff>76200</xdr:rowOff>
    </xdr:from>
    <xdr:to>
      <xdr:col>41</xdr:col>
      <xdr:colOff>8647</xdr:colOff>
      <xdr:row>5</xdr:row>
      <xdr:rowOff>73818</xdr:rowOff>
    </xdr:to>
    <xdr:grpSp>
      <xdr:nvGrpSpPr>
        <xdr:cNvPr id="77" name="Group 76">
          <a:extLst>
            <a:ext uri="{FF2B5EF4-FFF2-40B4-BE49-F238E27FC236}">
              <a16:creationId xmlns:a16="http://schemas.microsoft.com/office/drawing/2014/main" id="{A1D11F94-41A1-435B-897A-83BE581CA7E6}"/>
            </a:ext>
          </a:extLst>
        </xdr:cNvPr>
        <xdr:cNvGrpSpPr/>
      </xdr:nvGrpSpPr>
      <xdr:grpSpPr>
        <a:xfrm>
          <a:off x="5662774" y="518845"/>
          <a:ext cx="185518" cy="141456"/>
          <a:chOff x="6029326" y="2438400"/>
          <a:chExt cx="197784" cy="140494"/>
        </a:xfrm>
      </xdr:grpSpPr>
      <xdr:cxnSp macro="">
        <xdr:nvCxnSpPr>
          <xdr:cNvPr id="78" name="Straight Arrow Connector 77">
            <a:extLst>
              <a:ext uri="{FF2B5EF4-FFF2-40B4-BE49-F238E27FC236}">
                <a16:creationId xmlns:a16="http://schemas.microsoft.com/office/drawing/2014/main" id="{CEC06940-8677-4453-9A23-DAAC547DF446}"/>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9" name="Rectangle 37">
            <a:extLst>
              <a:ext uri="{FF2B5EF4-FFF2-40B4-BE49-F238E27FC236}">
                <a16:creationId xmlns:a16="http://schemas.microsoft.com/office/drawing/2014/main" id="{D35C2F73-A562-421D-9054-E94A0D423A9F}"/>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6350</xdr:colOff>
      <xdr:row>20</xdr:row>
      <xdr:rowOff>69850</xdr:rowOff>
    </xdr:from>
    <xdr:to>
      <xdr:col>41</xdr:col>
      <xdr:colOff>8647</xdr:colOff>
      <xdr:row>21</xdr:row>
      <xdr:rowOff>67468</xdr:rowOff>
    </xdr:to>
    <xdr:grpSp>
      <xdr:nvGrpSpPr>
        <xdr:cNvPr id="80" name="Group 79">
          <a:extLst>
            <a:ext uri="{FF2B5EF4-FFF2-40B4-BE49-F238E27FC236}">
              <a16:creationId xmlns:a16="http://schemas.microsoft.com/office/drawing/2014/main" id="{757C1DA4-AEDC-4E7D-81F8-58EF4BE57036}"/>
            </a:ext>
          </a:extLst>
        </xdr:cNvPr>
        <xdr:cNvGrpSpPr/>
      </xdr:nvGrpSpPr>
      <xdr:grpSpPr>
        <a:xfrm>
          <a:off x="5657636" y="2412715"/>
          <a:ext cx="190656" cy="141456"/>
          <a:chOff x="6029326" y="2438400"/>
          <a:chExt cx="197784" cy="140494"/>
        </a:xfrm>
      </xdr:grpSpPr>
      <xdr:cxnSp macro="">
        <xdr:nvCxnSpPr>
          <xdr:cNvPr id="81" name="Straight Arrow Connector 80">
            <a:extLst>
              <a:ext uri="{FF2B5EF4-FFF2-40B4-BE49-F238E27FC236}">
                <a16:creationId xmlns:a16="http://schemas.microsoft.com/office/drawing/2014/main" id="{55106F2D-3B63-4D6C-AD45-B2BDEAB0A029}"/>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82" name="Rectangle 37">
            <a:extLst>
              <a:ext uri="{FF2B5EF4-FFF2-40B4-BE49-F238E27FC236}">
                <a16:creationId xmlns:a16="http://schemas.microsoft.com/office/drawing/2014/main" id="{59311767-B626-4D40-91F5-603A553780E8}"/>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0</xdr:colOff>
      <xdr:row>26</xdr:row>
      <xdr:rowOff>57150</xdr:rowOff>
    </xdr:from>
    <xdr:to>
      <xdr:col>41</xdr:col>
      <xdr:colOff>21347</xdr:colOff>
      <xdr:row>35</xdr:row>
      <xdr:rowOff>0</xdr:rowOff>
    </xdr:to>
    <xdr:grpSp>
      <xdr:nvGrpSpPr>
        <xdr:cNvPr id="84" name="Group 83">
          <a:extLst>
            <a:ext uri="{FF2B5EF4-FFF2-40B4-BE49-F238E27FC236}">
              <a16:creationId xmlns:a16="http://schemas.microsoft.com/office/drawing/2014/main" id="{C2976737-4144-4FC0-876D-1D2F15FD9909}"/>
            </a:ext>
          </a:extLst>
        </xdr:cNvPr>
        <xdr:cNvGrpSpPr/>
      </xdr:nvGrpSpPr>
      <xdr:grpSpPr>
        <a:xfrm>
          <a:off x="5650787" y="3130193"/>
          <a:ext cx="209492" cy="1236324"/>
          <a:chOff x="6029326" y="2438400"/>
          <a:chExt cx="197784" cy="140494"/>
        </a:xfrm>
      </xdr:grpSpPr>
      <xdr:cxnSp macro="">
        <xdr:nvCxnSpPr>
          <xdr:cNvPr id="85" name="Straight Arrow Connector 84">
            <a:extLst>
              <a:ext uri="{FF2B5EF4-FFF2-40B4-BE49-F238E27FC236}">
                <a16:creationId xmlns:a16="http://schemas.microsoft.com/office/drawing/2014/main" id="{FB19E480-DB4B-45BB-AFF1-B5FB885E9F87}"/>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86" name="Rectangle 37">
            <a:extLst>
              <a:ext uri="{FF2B5EF4-FFF2-40B4-BE49-F238E27FC236}">
                <a16:creationId xmlns:a16="http://schemas.microsoft.com/office/drawing/2014/main" id="{44749CF5-0533-445D-90B4-BEED06468D59}"/>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12700</xdr:colOff>
      <xdr:row>14</xdr:row>
      <xdr:rowOff>76200</xdr:rowOff>
    </xdr:from>
    <xdr:to>
      <xdr:col>41</xdr:col>
      <xdr:colOff>2297</xdr:colOff>
      <xdr:row>16</xdr:row>
      <xdr:rowOff>82550</xdr:rowOff>
    </xdr:to>
    <xdr:grpSp>
      <xdr:nvGrpSpPr>
        <xdr:cNvPr id="94" name="Group 93">
          <a:extLst>
            <a:ext uri="{FF2B5EF4-FFF2-40B4-BE49-F238E27FC236}">
              <a16:creationId xmlns:a16="http://schemas.microsoft.com/office/drawing/2014/main" id="{F78B1A6D-E6AB-4B50-AF81-56A2555818B4}"/>
            </a:ext>
          </a:extLst>
        </xdr:cNvPr>
        <xdr:cNvGrpSpPr/>
      </xdr:nvGrpSpPr>
      <xdr:grpSpPr>
        <a:xfrm>
          <a:off x="5662774" y="1690099"/>
          <a:ext cx="178669" cy="294526"/>
          <a:chOff x="6029326" y="2438400"/>
          <a:chExt cx="197784" cy="140494"/>
        </a:xfrm>
      </xdr:grpSpPr>
      <xdr:cxnSp macro="">
        <xdr:nvCxnSpPr>
          <xdr:cNvPr id="95" name="Straight Arrow Connector 94">
            <a:extLst>
              <a:ext uri="{FF2B5EF4-FFF2-40B4-BE49-F238E27FC236}">
                <a16:creationId xmlns:a16="http://schemas.microsoft.com/office/drawing/2014/main" id="{B3F57864-8665-430A-B67D-09124672645D}"/>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96" name="Rectangle 37">
            <a:extLst>
              <a:ext uri="{FF2B5EF4-FFF2-40B4-BE49-F238E27FC236}">
                <a16:creationId xmlns:a16="http://schemas.microsoft.com/office/drawing/2014/main" id="{23E50452-5E93-4C16-A6FE-5365AFE7E98E}"/>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26</xdr:col>
      <xdr:colOff>47625</xdr:colOff>
      <xdr:row>5</xdr:row>
      <xdr:rowOff>66675</xdr:rowOff>
    </xdr:from>
    <xdr:to>
      <xdr:col>40</xdr:col>
      <xdr:colOff>100890</xdr:colOff>
      <xdr:row>6</xdr:row>
      <xdr:rowOff>132936</xdr:rowOff>
    </xdr:to>
    <xdr:grpSp>
      <xdr:nvGrpSpPr>
        <xdr:cNvPr id="8" name="Group 7">
          <a:extLst>
            <a:ext uri="{FF2B5EF4-FFF2-40B4-BE49-F238E27FC236}">
              <a16:creationId xmlns:a16="http://schemas.microsoft.com/office/drawing/2014/main" id="{00000000-0008-0000-1200-000008000000}"/>
            </a:ext>
          </a:extLst>
        </xdr:cNvPr>
        <xdr:cNvGrpSpPr/>
      </xdr:nvGrpSpPr>
      <xdr:grpSpPr>
        <a:xfrm>
          <a:off x="3838575" y="612775"/>
          <a:ext cx="2066215" cy="136111"/>
          <a:chOff x="3700220" y="8704881"/>
          <a:chExt cx="2198016" cy="142068"/>
        </a:xfrm>
      </xdr:grpSpPr>
      <xdr:sp macro="" textlink="">
        <xdr:nvSpPr>
          <xdr:cNvPr id="9" name="Rectangle 8">
            <a:extLst>
              <a:ext uri="{FF2B5EF4-FFF2-40B4-BE49-F238E27FC236}">
                <a16:creationId xmlns:a16="http://schemas.microsoft.com/office/drawing/2014/main" id="{00000000-0008-0000-1200-000009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 name="Straight Arrow Connector 9">
            <a:extLst>
              <a:ext uri="{FF2B5EF4-FFF2-40B4-BE49-F238E27FC236}">
                <a16:creationId xmlns:a16="http://schemas.microsoft.com/office/drawing/2014/main" id="{00000000-0008-0000-1200-00000A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57150</xdr:colOff>
      <xdr:row>11</xdr:row>
      <xdr:rowOff>66675</xdr:rowOff>
    </xdr:from>
    <xdr:to>
      <xdr:col>41</xdr:col>
      <xdr:colOff>5640</xdr:colOff>
      <xdr:row>12</xdr:row>
      <xdr:rowOff>132936</xdr:rowOff>
    </xdr:to>
    <xdr:grpSp>
      <xdr:nvGrpSpPr>
        <xdr:cNvPr id="14" name="Group 13">
          <a:extLst>
            <a:ext uri="{FF2B5EF4-FFF2-40B4-BE49-F238E27FC236}">
              <a16:creationId xmlns:a16="http://schemas.microsoft.com/office/drawing/2014/main" id="{00000000-0008-0000-1200-00000E000000}"/>
            </a:ext>
          </a:extLst>
        </xdr:cNvPr>
        <xdr:cNvGrpSpPr/>
      </xdr:nvGrpSpPr>
      <xdr:grpSpPr>
        <a:xfrm>
          <a:off x="3848100" y="1222375"/>
          <a:ext cx="2063040" cy="136111"/>
          <a:chOff x="3700220" y="8704881"/>
          <a:chExt cx="2198016" cy="142068"/>
        </a:xfrm>
      </xdr:grpSpPr>
      <xdr:sp macro="" textlink="">
        <xdr:nvSpPr>
          <xdr:cNvPr id="15" name="Rectangle 14">
            <a:extLst>
              <a:ext uri="{FF2B5EF4-FFF2-40B4-BE49-F238E27FC236}">
                <a16:creationId xmlns:a16="http://schemas.microsoft.com/office/drawing/2014/main" id="{00000000-0008-0000-1200-00000F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6" name="Straight Arrow Connector 15">
            <a:extLst>
              <a:ext uri="{FF2B5EF4-FFF2-40B4-BE49-F238E27FC236}">
                <a16:creationId xmlns:a16="http://schemas.microsoft.com/office/drawing/2014/main" id="{00000000-0008-0000-1200-000010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57150</xdr:colOff>
      <xdr:row>11</xdr:row>
      <xdr:rowOff>57150</xdr:rowOff>
    </xdr:from>
    <xdr:to>
      <xdr:col>15</xdr:col>
      <xdr:colOff>56654</xdr:colOff>
      <xdr:row>14</xdr:row>
      <xdr:rowOff>35839</xdr:rowOff>
    </xdr:to>
    <xdr:grpSp>
      <xdr:nvGrpSpPr>
        <xdr:cNvPr id="17" name="Group 16">
          <a:extLst>
            <a:ext uri="{FF2B5EF4-FFF2-40B4-BE49-F238E27FC236}">
              <a16:creationId xmlns:a16="http://schemas.microsoft.com/office/drawing/2014/main" id="{00000000-0008-0000-1200-000011000000}"/>
            </a:ext>
          </a:extLst>
        </xdr:cNvPr>
        <xdr:cNvGrpSpPr/>
      </xdr:nvGrpSpPr>
      <xdr:grpSpPr>
        <a:xfrm>
          <a:off x="2133600" y="1212850"/>
          <a:ext cx="151904" cy="308889"/>
          <a:chOff x="3377338" y="8846950"/>
          <a:chExt cx="161441" cy="351940"/>
        </a:xfrm>
      </xdr:grpSpPr>
      <xdr:sp macro="" textlink="">
        <xdr:nvSpPr>
          <xdr:cNvPr id="18" name="Rectangle 17">
            <a:extLst>
              <a:ext uri="{FF2B5EF4-FFF2-40B4-BE49-F238E27FC236}">
                <a16:creationId xmlns:a16="http://schemas.microsoft.com/office/drawing/2014/main" id="{00000000-0008-0000-1200-000012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9" name="Straight Arrow Connector 18">
            <a:extLst>
              <a:ext uri="{FF2B5EF4-FFF2-40B4-BE49-F238E27FC236}">
                <a16:creationId xmlns:a16="http://schemas.microsoft.com/office/drawing/2014/main" id="{00000000-0008-0000-1200-000013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17</xdr:row>
      <xdr:rowOff>76200</xdr:rowOff>
    </xdr:from>
    <xdr:to>
      <xdr:col>41</xdr:col>
      <xdr:colOff>5472</xdr:colOff>
      <xdr:row>18</xdr:row>
      <xdr:rowOff>73818</xdr:rowOff>
    </xdr:to>
    <xdr:grpSp>
      <xdr:nvGrpSpPr>
        <xdr:cNvPr id="20" name="Group 19">
          <a:extLst>
            <a:ext uri="{FF2B5EF4-FFF2-40B4-BE49-F238E27FC236}">
              <a16:creationId xmlns:a16="http://schemas.microsoft.com/office/drawing/2014/main" id="{00000000-0008-0000-1200-000014000000}"/>
            </a:ext>
          </a:extLst>
        </xdr:cNvPr>
        <xdr:cNvGrpSpPr/>
      </xdr:nvGrpSpPr>
      <xdr:grpSpPr>
        <a:xfrm>
          <a:off x="5724525" y="1854200"/>
          <a:ext cx="186447" cy="124618"/>
          <a:chOff x="6029326" y="2438400"/>
          <a:chExt cx="197784" cy="140494"/>
        </a:xfrm>
      </xdr:grpSpPr>
      <xdr:cxnSp macro="">
        <xdr:nvCxnSpPr>
          <xdr:cNvPr id="21" name="Straight Arrow Connector 20">
            <a:extLst>
              <a:ext uri="{FF2B5EF4-FFF2-40B4-BE49-F238E27FC236}">
                <a16:creationId xmlns:a16="http://schemas.microsoft.com/office/drawing/2014/main" id="{00000000-0008-0000-1200-000015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2" name="Rectangle 37">
            <a:extLst>
              <a:ext uri="{FF2B5EF4-FFF2-40B4-BE49-F238E27FC236}">
                <a16:creationId xmlns:a16="http://schemas.microsoft.com/office/drawing/2014/main" id="{00000000-0008-0000-1200-000016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16</xdr:row>
      <xdr:rowOff>66675</xdr:rowOff>
    </xdr:from>
    <xdr:to>
      <xdr:col>41</xdr:col>
      <xdr:colOff>9525</xdr:colOff>
      <xdr:row>16</xdr:row>
      <xdr:rowOff>66675</xdr:rowOff>
    </xdr:to>
    <xdr:cxnSp macro="">
      <xdr:nvCxnSpPr>
        <xdr:cNvPr id="79" name="Straight Arrow Connector 78">
          <a:extLst>
            <a:ext uri="{FF2B5EF4-FFF2-40B4-BE49-F238E27FC236}">
              <a16:creationId xmlns:a16="http://schemas.microsoft.com/office/drawing/2014/main" id="{00000000-0008-0000-1200-00004F000000}"/>
            </a:ext>
          </a:extLst>
        </xdr:cNvPr>
        <xdr:cNvCxnSpPr/>
      </xdr:nvCxnSpPr>
      <xdr:spPr>
        <a:xfrm>
          <a:off x="6096000" y="18192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5953</xdr:colOff>
      <xdr:row>23</xdr:row>
      <xdr:rowOff>71436</xdr:rowOff>
    </xdr:from>
    <xdr:to>
      <xdr:col>41</xdr:col>
      <xdr:colOff>5953</xdr:colOff>
      <xdr:row>23</xdr:row>
      <xdr:rowOff>71436</xdr:rowOff>
    </xdr:to>
    <xdr:cxnSp macro="">
      <xdr:nvCxnSpPr>
        <xdr:cNvPr id="59" name="Straight Arrow Connector 58">
          <a:extLst>
            <a:ext uri="{FF2B5EF4-FFF2-40B4-BE49-F238E27FC236}">
              <a16:creationId xmlns:a16="http://schemas.microsoft.com/office/drawing/2014/main" id="{00000000-0008-0000-1200-00003B000000}"/>
            </a:ext>
          </a:extLst>
        </xdr:cNvPr>
        <xdr:cNvCxnSpPr/>
      </xdr:nvCxnSpPr>
      <xdr:spPr>
        <a:xfrm>
          <a:off x="6066234" y="2702717"/>
          <a:ext cx="21431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9128</xdr:colOff>
      <xdr:row>25</xdr:row>
      <xdr:rowOff>68261</xdr:rowOff>
    </xdr:from>
    <xdr:to>
      <xdr:col>41</xdr:col>
      <xdr:colOff>9128</xdr:colOff>
      <xdr:row>25</xdr:row>
      <xdr:rowOff>68261</xdr:rowOff>
    </xdr:to>
    <xdr:cxnSp macro="">
      <xdr:nvCxnSpPr>
        <xdr:cNvPr id="60" name="Straight Arrow Connector 59">
          <a:extLst>
            <a:ext uri="{FF2B5EF4-FFF2-40B4-BE49-F238E27FC236}">
              <a16:creationId xmlns:a16="http://schemas.microsoft.com/office/drawing/2014/main" id="{00000000-0008-0000-1200-00003C000000}"/>
            </a:ext>
          </a:extLst>
        </xdr:cNvPr>
        <xdr:cNvCxnSpPr/>
      </xdr:nvCxnSpPr>
      <xdr:spPr>
        <a:xfrm>
          <a:off x="5676503" y="2814636"/>
          <a:ext cx="1905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5953</xdr:colOff>
      <xdr:row>26</xdr:row>
      <xdr:rowOff>71436</xdr:rowOff>
    </xdr:from>
    <xdr:to>
      <xdr:col>41</xdr:col>
      <xdr:colOff>5953</xdr:colOff>
      <xdr:row>26</xdr:row>
      <xdr:rowOff>71436</xdr:rowOff>
    </xdr:to>
    <xdr:cxnSp macro="">
      <xdr:nvCxnSpPr>
        <xdr:cNvPr id="61" name="Straight Arrow Connector 60">
          <a:extLst>
            <a:ext uri="{FF2B5EF4-FFF2-40B4-BE49-F238E27FC236}">
              <a16:creationId xmlns:a16="http://schemas.microsoft.com/office/drawing/2014/main" id="{00000000-0008-0000-1200-00003D000000}"/>
            </a:ext>
          </a:extLst>
        </xdr:cNvPr>
        <xdr:cNvCxnSpPr/>
      </xdr:nvCxnSpPr>
      <xdr:spPr>
        <a:xfrm>
          <a:off x="6066234" y="2988467"/>
          <a:ext cx="21431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5953</xdr:colOff>
      <xdr:row>34</xdr:row>
      <xdr:rowOff>77389</xdr:rowOff>
    </xdr:from>
    <xdr:to>
      <xdr:col>41</xdr:col>
      <xdr:colOff>5953</xdr:colOff>
      <xdr:row>34</xdr:row>
      <xdr:rowOff>77389</xdr:rowOff>
    </xdr:to>
    <xdr:cxnSp macro="">
      <xdr:nvCxnSpPr>
        <xdr:cNvPr id="62" name="Straight Arrow Connector 61">
          <a:extLst>
            <a:ext uri="{FF2B5EF4-FFF2-40B4-BE49-F238E27FC236}">
              <a16:creationId xmlns:a16="http://schemas.microsoft.com/office/drawing/2014/main" id="{00000000-0008-0000-1200-00003E000000}"/>
            </a:ext>
          </a:extLst>
        </xdr:cNvPr>
        <xdr:cNvCxnSpPr/>
      </xdr:nvCxnSpPr>
      <xdr:spPr>
        <a:xfrm>
          <a:off x="6066234" y="3940967"/>
          <a:ext cx="21431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9128</xdr:colOff>
      <xdr:row>36</xdr:row>
      <xdr:rowOff>69452</xdr:rowOff>
    </xdr:from>
    <xdr:to>
      <xdr:col>41</xdr:col>
      <xdr:colOff>9128</xdr:colOff>
      <xdr:row>36</xdr:row>
      <xdr:rowOff>69452</xdr:rowOff>
    </xdr:to>
    <xdr:cxnSp macro="">
      <xdr:nvCxnSpPr>
        <xdr:cNvPr id="63" name="Straight Arrow Connector 62">
          <a:extLst>
            <a:ext uri="{FF2B5EF4-FFF2-40B4-BE49-F238E27FC236}">
              <a16:creationId xmlns:a16="http://schemas.microsoft.com/office/drawing/2014/main" id="{00000000-0008-0000-1200-00003F000000}"/>
            </a:ext>
          </a:extLst>
        </xdr:cNvPr>
        <xdr:cNvCxnSpPr/>
      </xdr:nvCxnSpPr>
      <xdr:spPr>
        <a:xfrm>
          <a:off x="5676503" y="3958827"/>
          <a:ext cx="1905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5953</xdr:colOff>
      <xdr:row>37</xdr:row>
      <xdr:rowOff>59531</xdr:rowOff>
    </xdr:from>
    <xdr:to>
      <xdr:col>41</xdr:col>
      <xdr:colOff>5300</xdr:colOff>
      <xdr:row>41</xdr:row>
      <xdr:rowOff>89296</xdr:rowOff>
    </xdr:to>
    <xdr:grpSp>
      <xdr:nvGrpSpPr>
        <xdr:cNvPr id="64" name="Group 63">
          <a:extLst>
            <a:ext uri="{FF2B5EF4-FFF2-40B4-BE49-F238E27FC236}">
              <a16:creationId xmlns:a16="http://schemas.microsoft.com/office/drawing/2014/main" id="{00000000-0008-0000-1200-000040000000}"/>
            </a:ext>
          </a:extLst>
        </xdr:cNvPr>
        <xdr:cNvGrpSpPr/>
      </xdr:nvGrpSpPr>
      <xdr:grpSpPr>
        <a:xfrm>
          <a:off x="5720953" y="4148931"/>
          <a:ext cx="189847" cy="537765"/>
          <a:chOff x="6128657" y="1894114"/>
          <a:chExt cx="210939" cy="277586"/>
        </a:xfrm>
      </xdr:grpSpPr>
      <xdr:grpSp>
        <xdr:nvGrpSpPr>
          <xdr:cNvPr id="65" name="Group 64">
            <a:extLst>
              <a:ext uri="{FF2B5EF4-FFF2-40B4-BE49-F238E27FC236}">
                <a16:creationId xmlns:a16="http://schemas.microsoft.com/office/drawing/2014/main" id="{00000000-0008-0000-1200-000041000000}"/>
              </a:ext>
            </a:extLst>
          </xdr:cNvPr>
          <xdr:cNvGrpSpPr/>
        </xdr:nvGrpSpPr>
        <xdr:grpSpPr>
          <a:xfrm>
            <a:off x="6134099" y="1894114"/>
            <a:ext cx="205497" cy="277586"/>
            <a:chOff x="6029326" y="2438400"/>
            <a:chExt cx="197784" cy="140494"/>
          </a:xfrm>
        </xdr:grpSpPr>
        <xdr:cxnSp macro="">
          <xdr:nvCxnSpPr>
            <xdr:cNvPr id="67" name="Straight Arrow Connector 66">
              <a:extLst>
                <a:ext uri="{FF2B5EF4-FFF2-40B4-BE49-F238E27FC236}">
                  <a16:creationId xmlns:a16="http://schemas.microsoft.com/office/drawing/2014/main" id="{00000000-0008-0000-1200-000043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8" name="Rectangle 37">
              <a:extLst>
                <a:ext uri="{FF2B5EF4-FFF2-40B4-BE49-F238E27FC236}">
                  <a16:creationId xmlns:a16="http://schemas.microsoft.com/office/drawing/2014/main" id="{00000000-0008-0000-1200-000044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66" name="Straight Connector 65">
            <a:extLst>
              <a:ext uri="{FF2B5EF4-FFF2-40B4-BE49-F238E27FC236}">
                <a16:creationId xmlns:a16="http://schemas.microsoft.com/office/drawing/2014/main" id="{00000000-0008-0000-1200-000042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5953</xdr:colOff>
      <xdr:row>128</xdr:row>
      <xdr:rowOff>71436</xdr:rowOff>
    </xdr:from>
    <xdr:to>
      <xdr:col>41</xdr:col>
      <xdr:colOff>5953</xdr:colOff>
      <xdr:row>128</xdr:row>
      <xdr:rowOff>71436</xdr:rowOff>
    </xdr:to>
    <xdr:cxnSp macro="">
      <xdr:nvCxnSpPr>
        <xdr:cNvPr id="69" name="Straight Arrow Connector 68">
          <a:extLst>
            <a:ext uri="{FF2B5EF4-FFF2-40B4-BE49-F238E27FC236}">
              <a16:creationId xmlns:a16="http://schemas.microsoft.com/office/drawing/2014/main" id="{00000000-0008-0000-1200-000045000000}"/>
            </a:ext>
          </a:extLst>
        </xdr:cNvPr>
        <xdr:cNvCxnSpPr/>
      </xdr:nvCxnSpPr>
      <xdr:spPr>
        <a:xfrm>
          <a:off x="6066234" y="15573374"/>
          <a:ext cx="21431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5953</xdr:colOff>
      <xdr:row>135</xdr:row>
      <xdr:rowOff>71436</xdr:rowOff>
    </xdr:from>
    <xdr:to>
      <xdr:col>41</xdr:col>
      <xdr:colOff>5953</xdr:colOff>
      <xdr:row>135</xdr:row>
      <xdr:rowOff>71436</xdr:rowOff>
    </xdr:to>
    <xdr:cxnSp macro="">
      <xdr:nvCxnSpPr>
        <xdr:cNvPr id="70" name="Straight Arrow Connector 69">
          <a:extLst>
            <a:ext uri="{FF2B5EF4-FFF2-40B4-BE49-F238E27FC236}">
              <a16:creationId xmlns:a16="http://schemas.microsoft.com/office/drawing/2014/main" id="{00000000-0008-0000-1200-000046000000}"/>
            </a:ext>
          </a:extLst>
        </xdr:cNvPr>
        <xdr:cNvCxnSpPr/>
      </xdr:nvCxnSpPr>
      <xdr:spPr>
        <a:xfrm>
          <a:off x="6066234" y="16508014"/>
          <a:ext cx="21431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29307</xdr:colOff>
      <xdr:row>31</xdr:row>
      <xdr:rowOff>7326</xdr:rowOff>
    </xdr:from>
    <xdr:to>
      <xdr:col>11</xdr:col>
      <xdr:colOff>25817</xdr:colOff>
      <xdr:row>33</xdr:row>
      <xdr:rowOff>60686</xdr:rowOff>
    </xdr:to>
    <xdr:grpSp>
      <xdr:nvGrpSpPr>
        <xdr:cNvPr id="71" name="Group 70">
          <a:extLst>
            <a:ext uri="{FF2B5EF4-FFF2-40B4-BE49-F238E27FC236}">
              <a16:creationId xmlns:a16="http://schemas.microsoft.com/office/drawing/2014/main" id="{00000000-0008-0000-1200-000047000000}"/>
            </a:ext>
          </a:extLst>
        </xdr:cNvPr>
        <xdr:cNvGrpSpPr/>
      </xdr:nvGrpSpPr>
      <xdr:grpSpPr>
        <a:xfrm>
          <a:off x="1496157" y="3372826"/>
          <a:ext cx="148910" cy="307360"/>
          <a:chOff x="3377338" y="8846950"/>
          <a:chExt cx="161441" cy="351940"/>
        </a:xfrm>
      </xdr:grpSpPr>
      <xdr:sp macro="" textlink="">
        <xdr:nvSpPr>
          <xdr:cNvPr id="72" name="Rectangle 71">
            <a:extLst>
              <a:ext uri="{FF2B5EF4-FFF2-40B4-BE49-F238E27FC236}">
                <a16:creationId xmlns:a16="http://schemas.microsoft.com/office/drawing/2014/main" id="{00000000-0008-0000-1200-000048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3" name="Straight Arrow Connector 72">
            <a:extLst>
              <a:ext uri="{FF2B5EF4-FFF2-40B4-BE49-F238E27FC236}">
                <a16:creationId xmlns:a16="http://schemas.microsoft.com/office/drawing/2014/main" id="{00000000-0008-0000-1200-000049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44694</xdr:colOff>
      <xdr:row>31</xdr:row>
      <xdr:rowOff>7326</xdr:rowOff>
    </xdr:from>
    <xdr:to>
      <xdr:col>19</xdr:col>
      <xdr:colOff>41204</xdr:colOff>
      <xdr:row>33</xdr:row>
      <xdr:rowOff>60686</xdr:rowOff>
    </xdr:to>
    <xdr:grpSp>
      <xdr:nvGrpSpPr>
        <xdr:cNvPr id="74" name="Group 73">
          <a:extLst>
            <a:ext uri="{FF2B5EF4-FFF2-40B4-BE49-F238E27FC236}">
              <a16:creationId xmlns:a16="http://schemas.microsoft.com/office/drawing/2014/main" id="{00000000-0008-0000-1200-00004A000000}"/>
            </a:ext>
          </a:extLst>
        </xdr:cNvPr>
        <xdr:cNvGrpSpPr/>
      </xdr:nvGrpSpPr>
      <xdr:grpSpPr>
        <a:xfrm>
          <a:off x="2730744" y="3372826"/>
          <a:ext cx="148910" cy="307360"/>
          <a:chOff x="3377338" y="8846950"/>
          <a:chExt cx="161441" cy="351940"/>
        </a:xfrm>
      </xdr:grpSpPr>
      <xdr:sp macro="" textlink="">
        <xdr:nvSpPr>
          <xdr:cNvPr id="75" name="Rectangle 74">
            <a:extLst>
              <a:ext uri="{FF2B5EF4-FFF2-40B4-BE49-F238E27FC236}">
                <a16:creationId xmlns:a16="http://schemas.microsoft.com/office/drawing/2014/main" id="{00000000-0008-0000-1200-00004B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6" name="Straight Arrow Connector 75">
            <a:extLst>
              <a:ext uri="{FF2B5EF4-FFF2-40B4-BE49-F238E27FC236}">
                <a16:creationId xmlns:a16="http://schemas.microsoft.com/office/drawing/2014/main" id="{00000000-0008-0000-1200-00004C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86458</xdr:colOff>
      <xdr:row>73</xdr:row>
      <xdr:rowOff>49334</xdr:rowOff>
    </xdr:from>
    <xdr:to>
      <xdr:col>11</xdr:col>
      <xdr:colOff>82968</xdr:colOff>
      <xdr:row>75</xdr:row>
      <xdr:rowOff>102694</xdr:rowOff>
    </xdr:to>
    <xdr:grpSp>
      <xdr:nvGrpSpPr>
        <xdr:cNvPr id="77" name="Group 76">
          <a:extLst>
            <a:ext uri="{FF2B5EF4-FFF2-40B4-BE49-F238E27FC236}">
              <a16:creationId xmlns:a16="http://schemas.microsoft.com/office/drawing/2014/main" id="{00000000-0008-0000-1200-00004D000000}"/>
            </a:ext>
          </a:extLst>
        </xdr:cNvPr>
        <xdr:cNvGrpSpPr/>
      </xdr:nvGrpSpPr>
      <xdr:grpSpPr>
        <a:xfrm>
          <a:off x="1553308" y="8012234"/>
          <a:ext cx="148910" cy="313710"/>
          <a:chOff x="3377338" y="8846950"/>
          <a:chExt cx="161441" cy="351940"/>
        </a:xfrm>
      </xdr:grpSpPr>
      <xdr:sp macro="" textlink="">
        <xdr:nvSpPr>
          <xdr:cNvPr id="78" name="Rectangle 77">
            <a:extLst>
              <a:ext uri="{FF2B5EF4-FFF2-40B4-BE49-F238E27FC236}">
                <a16:creationId xmlns:a16="http://schemas.microsoft.com/office/drawing/2014/main" id="{00000000-0008-0000-1200-00004E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0" name="Straight Arrow Connector 79">
            <a:extLst>
              <a:ext uri="{FF2B5EF4-FFF2-40B4-BE49-F238E27FC236}">
                <a16:creationId xmlns:a16="http://schemas.microsoft.com/office/drawing/2014/main" id="{00000000-0008-0000-1200-000050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44695</xdr:colOff>
      <xdr:row>73</xdr:row>
      <xdr:rowOff>36634</xdr:rowOff>
    </xdr:from>
    <xdr:to>
      <xdr:col>19</xdr:col>
      <xdr:colOff>41205</xdr:colOff>
      <xdr:row>75</xdr:row>
      <xdr:rowOff>89994</xdr:rowOff>
    </xdr:to>
    <xdr:grpSp>
      <xdr:nvGrpSpPr>
        <xdr:cNvPr id="81" name="Group 80">
          <a:extLst>
            <a:ext uri="{FF2B5EF4-FFF2-40B4-BE49-F238E27FC236}">
              <a16:creationId xmlns:a16="http://schemas.microsoft.com/office/drawing/2014/main" id="{00000000-0008-0000-1200-000051000000}"/>
            </a:ext>
          </a:extLst>
        </xdr:cNvPr>
        <xdr:cNvGrpSpPr/>
      </xdr:nvGrpSpPr>
      <xdr:grpSpPr>
        <a:xfrm>
          <a:off x="2730745" y="7999534"/>
          <a:ext cx="148910" cy="313710"/>
          <a:chOff x="3377338" y="8846950"/>
          <a:chExt cx="161441" cy="351940"/>
        </a:xfrm>
      </xdr:grpSpPr>
      <xdr:sp macro="" textlink="">
        <xdr:nvSpPr>
          <xdr:cNvPr id="82" name="Rectangle 81">
            <a:extLst>
              <a:ext uri="{FF2B5EF4-FFF2-40B4-BE49-F238E27FC236}">
                <a16:creationId xmlns:a16="http://schemas.microsoft.com/office/drawing/2014/main" id="{00000000-0008-0000-1200-000052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3" name="Straight Arrow Connector 82">
            <a:extLst>
              <a:ext uri="{FF2B5EF4-FFF2-40B4-BE49-F238E27FC236}">
                <a16:creationId xmlns:a16="http://schemas.microsoft.com/office/drawing/2014/main" id="{00000000-0008-0000-1200-000053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29309</xdr:colOff>
      <xdr:row>127</xdr:row>
      <xdr:rowOff>12454</xdr:rowOff>
    </xdr:from>
    <xdr:to>
      <xdr:col>11</xdr:col>
      <xdr:colOff>25820</xdr:colOff>
      <xdr:row>129</xdr:row>
      <xdr:rowOff>68745</xdr:rowOff>
    </xdr:to>
    <xdr:grpSp>
      <xdr:nvGrpSpPr>
        <xdr:cNvPr id="84" name="Group 83">
          <a:extLst>
            <a:ext uri="{FF2B5EF4-FFF2-40B4-BE49-F238E27FC236}">
              <a16:creationId xmlns:a16="http://schemas.microsoft.com/office/drawing/2014/main" id="{00000000-0008-0000-1200-000054000000}"/>
            </a:ext>
          </a:extLst>
        </xdr:cNvPr>
        <xdr:cNvGrpSpPr/>
      </xdr:nvGrpSpPr>
      <xdr:grpSpPr>
        <a:xfrm>
          <a:off x="1496159" y="14534904"/>
          <a:ext cx="148911" cy="310291"/>
          <a:chOff x="3377338" y="8846950"/>
          <a:chExt cx="161441" cy="351940"/>
        </a:xfrm>
      </xdr:grpSpPr>
      <xdr:sp macro="" textlink="">
        <xdr:nvSpPr>
          <xdr:cNvPr id="85" name="Rectangle 84">
            <a:extLst>
              <a:ext uri="{FF2B5EF4-FFF2-40B4-BE49-F238E27FC236}">
                <a16:creationId xmlns:a16="http://schemas.microsoft.com/office/drawing/2014/main" id="{00000000-0008-0000-1200-000055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6" name="Straight Arrow Connector 85">
            <a:extLst>
              <a:ext uri="{FF2B5EF4-FFF2-40B4-BE49-F238E27FC236}">
                <a16:creationId xmlns:a16="http://schemas.microsoft.com/office/drawing/2014/main" id="{00000000-0008-0000-1200-000056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44695</xdr:colOff>
      <xdr:row>127</xdr:row>
      <xdr:rowOff>12454</xdr:rowOff>
    </xdr:from>
    <xdr:to>
      <xdr:col>19</xdr:col>
      <xdr:colOff>41205</xdr:colOff>
      <xdr:row>129</xdr:row>
      <xdr:rowOff>68745</xdr:rowOff>
    </xdr:to>
    <xdr:grpSp>
      <xdr:nvGrpSpPr>
        <xdr:cNvPr id="87" name="Group 86">
          <a:extLst>
            <a:ext uri="{FF2B5EF4-FFF2-40B4-BE49-F238E27FC236}">
              <a16:creationId xmlns:a16="http://schemas.microsoft.com/office/drawing/2014/main" id="{00000000-0008-0000-1200-000057000000}"/>
            </a:ext>
          </a:extLst>
        </xdr:cNvPr>
        <xdr:cNvGrpSpPr/>
      </xdr:nvGrpSpPr>
      <xdr:grpSpPr>
        <a:xfrm>
          <a:off x="2730745" y="14534904"/>
          <a:ext cx="148910" cy="310291"/>
          <a:chOff x="3377338" y="8846950"/>
          <a:chExt cx="161441" cy="351940"/>
        </a:xfrm>
      </xdr:grpSpPr>
      <xdr:sp macro="" textlink="">
        <xdr:nvSpPr>
          <xdr:cNvPr id="88" name="Rectangle 87">
            <a:extLst>
              <a:ext uri="{FF2B5EF4-FFF2-40B4-BE49-F238E27FC236}">
                <a16:creationId xmlns:a16="http://schemas.microsoft.com/office/drawing/2014/main" id="{00000000-0008-0000-1200-000058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9" name="Straight Arrow Connector 88">
            <a:extLst>
              <a:ext uri="{FF2B5EF4-FFF2-40B4-BE49-F238E27FC236}">
                <a16:creationId xmlns:a16="http://schemas.microsoft.com/office/drawing/2014/main" id="{00000000-0008-0000-1200-000059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46160</xdr:colOff>
      <xdr:row>46</xdr:row>
      <xdr:rowOff>13921</xdr:rowOff>
    </xdr:from>
    <xdr:to>
      <xdr:col>40</xdr:col>
      <xdr:colOff>97227</xdr:colOff>
      <xdr:row>47</xdr:row>
      <xdr:rowOff>0</xdr:rowOff>
    </xdr:to>
    <xdr:grpSp>
      <xdr:nvGrpSpPr>
        <xdr:cNvPr id="90" name="Group 89">
          <a:extLst>
            <a:ext uri="{FF2B5EF4-FFF2-40B4-BE49-F238E27FC236}">
              <a16:creationId xmlns:a16="http://schemas.microsoft.com/office/drawing/2014/main" id="{00000000-0008-0000-1200-00005A000000}"/>
            </a:ext>
          </a:extLst>
        </xdr:cNvPr>
        <xdr:cNvGrpSpPr/>
      </xdr:nvGrpSpPr>
      <xdr:grpSpPr>
        <a:xfrm>
          <a:off x="3837110" y="5093921"/>
          <a:ext cx="2070367" cy="113079"/>
          <a:chOff x="3700220" y="8704881"/>
          <a:chExt cx="2198016" cy="142068"/>
        </a:xfrm>
      </xdr:grpSpPr>
      <xdr:sp macro="" textlink="">
        <xdr:nvSpPr>
          <xdr:cNvPr id="91" name="Rectangle 90">
            <a:extLst>
              <a:ext uri="{FF2B5EF4-FFF2-40B4-BE49-F238E27FC236}">
                <a16:creationId xmlns:a16="http://schemas.microsoft.com/office/drawing/2014/main" id="{00000000-0008-0000-1200-00005B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2" name="Straight Arrow Connector 91">
            <a:extLst>
              <a:ext uri="{FF2B5EF4-FFF2-40B4-BE49-F238E27FC236}">
                <a16:creationId xmlns:a16="http://schemas.microsoft.com/office/drawing/2014/main" id="{00000000-0008-0000-1200-00005C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47625</xdr:colOff>
      <xdr:row>45</xdr:row>
      <xdr:rowOff>55196</xdr:rowOff>
    </xdr:from>
    <xdr:to>
      <xdr:col>15</xdr:col>
      <xdr:colOff>48839</xdr:colOff>
      <xdr:row>48</xdr:row>
      <xdr:rowOff>19050</xdr:rowOff>
    </xdr:to>
    <xdr:grpSp>
      <xdr:nvGrpSpPr>
        <xdr:cNvPr id="93" name="Group 92">
          <a:extLst>
            <a:ext uri="{FF2B5EF4-FFF2-40B4-BE49-F238E27FC236}">
              <a16:creationId xmlns:a16="http://schemas.microsoft.com/office/drawing/2014/main" id="{00000000-0008-0000-1200-00005D000000}"/>
            </a:ext>
          </a:extLst>
        </xdr:cNvPr>
        <xdr:cNvGrpSpPr/>
      </xdr:nvGrpSpPr>
      <xdr:grpSpPr>
        <a:xfrm>
          <a:off x="2124075" y="5058996"/>
          <a:ext cx="153614" cy="294054"/>
          <a:chOff x="3377338" y="8846950"/>
          <a:chExt cx="161441" cy="351940"/>
        </a:xfrm>
      </xdr:grpSpPr>
      <xdr:sp macro="" textlink="">
        <xdr:nvSpPr>
          <xdr:cNvPr id="94" name="Rectangle 93">
            <a:extLst>
              <a:ext uri="{FF2B5EF4-FFF2-40B4-BE49-F238E27FC236}">
                <a16:creationId xmlns:a16="http://schemas.microsoft.com/office/drawing/2014/main" id="{00000000-0008-0000-1200-00005E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5" name="Straight Arrow Connector 94">
            <a:extLst>
              <a:ext uri="{FF2B5EF4-FFF2-40B4-BE49-F238E27FC236}">
                <a16:creationId xmlns:a16="http://schemas.microsoft.com/office/drawing/2014/main" id="{00000000-0008-0000-1200-00005F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51288</xdr:colOff>
      <xdr:row>52</xdr:row>
      <xdr:rowOff>90122</xdr:rowOff>
    </xdr:from>
    <xdr:to>
      <xdr:col>40</xdr:col>
      <xdr:colOff>102355</xdr:colOff>
      <xdr:row>53</xdr:row>
      <xdr:rowOff>83113</xdr:rowOff>
    </xdr:to>
    <xdr:grpSp>
      <xdr:nvGrpSpPr>
        <xdr:cNvPr id="96" name="Group 95">
          <a:extLst>
            <a:ext uri="{FF2B5EF4-FFF2-40B4-BE49-F238E27FC236}">
              <a16:creationId xmlns:a16="http://schemas.microsoft.com/office/drawing/2014/main" id="{00000000-0008-0000-1200-000060000000}"/>
            </a:ext>
          </a:extLst>
        </xdr:cNvPr>
        <xdr:cNvGrpSpPr/>
      </xdr:nvGrpSpPr>
      <xdr:grpSpPr>
        <a:xfrm>
          <a:off x="3842238" y="5779722"/>
          <a:ext cx="2064017" cy="119991"/>
          <a:chOff x="3700220" y="8704881"/>
          <a:chExt cx="2198016" cy="142068"/>
        </a:xfrm>
      </xdr:grpSpPr>
      <xdr:sp macro="" textlink="">
        <xdr:nvSpPr>
          <xdr:cNvPr id="97" name="Rectangle 96">
            <a:extLst>
              <a:ext uri="{FF2B5EF4-FFF2-40B4-BE49-F238E27FC236}">
                <a16:creationId xmlns:a16="http://schemas.microsoft.com/office/drawing/2014/main" id="{00000000-0008-0000-1200-000061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8" name="Straight Arrow Connector 97">
            <a:extLst>
              <a:ext uri="{FF2B5EF4-FFF2-40B4-BE49-F238E27FC236}">
                <a16:creationId xmlns:a16="http://schemas.microsoft.com/office/drawing/2014/main" id="{00000000-0008-0000-1200-000062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51288</xdr:colOff>
      <xdr:row>52</xdr:row>
      <xdr:rowOff>80597</xdr:rowOff>
    </xdr:from>
    <xdr:to>
      <xdr:col>15</xdr:col>
      <xdr:colOff>50792</xdr:colOff>
      <xdr:row>54</xdr:row>
      <xdr:rowOff>132555</xdr:rowOff>
    </xdr:to>
    <xdr:grpSp>
      <xdr:nvGrpSpPr>
        <xdr:cNvPr id="99" name="Group 98">
          <a:extLst>
            <a:ext uri="{FF2B5EF4-FFF2-40B4-BE49-F238E27FC236}">
              <a16:creationId xmlns:a16="http://schemas.microsoft.com/office/drawing/2014/main" id="{00000000-0008-0000-1200-000063000000}"/>
            </a:ext>
          </a:extLst>
        </xdr:cNvPr>
        <xdr:cNvGrpSpPr/>
      </xdr:nvGrpSpPr>
      <xdr:grpSpPr>
        <a:xfrm>
          <a:off x="2127738" y="5770197"/>
          <a:ext cx="151904" cy="299608"/>
          <a:chOff x="3377338" y="8846950"/>
          <a:chExt cx="161441" cy="351940"/>
        </a:xfrm>
      </xdr:grpSpPr>
      <xdr:sp macro="" textlink="">
        <xdr:nvSpPr>
          <xdr:cNvPr id="100" name="Rectangle 99">
            <a:extLst>
              <a:ext uri="{FF2B5EF4-FFF2-40B4-BE49-F238E27FC236}">
                <a16:creationId xmlns:a16="http://schemas.microsoft.com/office/drawing/2014/main" id="{00000000-0008-0000-1200-000064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1" name="Straight Arrow Connector 100">
            <a:extLst>
              <a:ext uri="{FF2B5EF4-FFF2-40B4-BE49-F238E27FC236}">
                <a16:creationId xmlns:a16="http://schemas.microsoft.com/office/drawing/2014/main" id="{00000000-0008-0000-1200-000065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58616</xdr:colOff>
      <xdr:row>58</xdr:row>
      <xdr:rowOff>29308</xdr:rowOff>
    </xdr:from>
    <xdr:to>
      <xdr:col>15</xdr:col>
      <xdr:colOff>58120</xdr:colOff>
      <xdr:row>60</xdr:row>
      <xdr:rowOff>81266</xdr:rowOff>
    </xdr:to>
    <xdr:grpSp>
      <xdr:nvGrpSpPr>
        <xdr:cNvPr id="102" name="Group 101">
          <a:extLst>
            <a:ext uri="{FF2B5EF4-FFF2-40B4-BE49-F238E27FC236}">
              <a16:creationId xmlns:a16="http://schemas.microsoft.com/office/drawing/2014/main" id="{00000000-0008-0000-1200-000066000000}"/>
            </a:ext>
          </a:extLst>
        </xdr:cNvPr>
        <xdr:cNvGrpSpPr/>
      </xdr:nvGrpSpPr>
      <xdr:grpSpPr>
        <a:xfrm>
          <a:off x="2135066" y="6379308"/>
          <a:ext cx="151904" cy="305958"/>
          <a:chOff x="3377338" y="8846950"/>
          <a:chExt cx="161441" cy="351940"/>
        </a:xfrm>
      </xdr:grpSpPr>
      <xdr:sp macro="" textlink="">
        <xdr:nvSpPr>
          <xdr:cNvPr id="103" name="Rectangle 102">
            <a:extLst>
              <a:ext uri="{FF2B5EF4-FFF2-40B4-BE49-F238E27FC236}">
                <a16:creationId xmlns:a16="http://schemas.microsoft.com/office/drawing/2014/main" id="{00000000-0008-0000-1200-000067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4" name="Straight Arrow Connector 103">
            <a:extLst>
              <a:ext uri="{FF2B5EF4-FFF2-40B4-BE49-F238E27FC236}">
                <a16:creationId xmlns:a16="http://schemas.microsoft.com/office/drawing/2014/main" id="{00000000-0008-0000-1200-000068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51289</xdr:colOff>
      <xdr:row>58</xdr:row>
      <xdr:rowOff>21981</xdr:rowOff>
    </xdr:from>
    <xdr:to>
      <xdr:col>20</xdr:col>
      <xdr:colOff>50792</xdr:colOff>
      <xdr:row>60</xdr:row>
      <xdr:rowOff>73939</xdr:rowOff>
    </xdr:to>
    <xdr:grpSp>
      <xdr:nvGrpSpPr>
        <xdr:cNvPr id="105" name="Group 104">
          <a:extLst>
            <a:ext uri="{FF2B5EF4-FFF2-40B4-BE49-F238E27FC236}">
              <a16:creationId xmlns:a16="http://schemas.microsoft.com/office/drawing/2014/main" id="{00000000-0008-0000-1200-000069000000}"/>
            </a:ext>
          </a:extLst>
        </xdr:cNvPr>
        <xdr:cNvGrpSpPr/>
      </xdr:nvGrpSpPr>
      <xdr:grpSpPr>
        <a:xfrm>
          <a:off x="2889739" y="6371981"/>
          <a:ext cx="151903" cy="305958"/>
          <a:chOff x="3377338" y="8846950"/>
          <a:chExt cx="161441" cy="351940"/>
        </a:xfrm>
      </xdr:grpSpPr>
      <xdr:sp macro="" textlink="">
        <xdr:nvSpPr>
          <xdr:cNvPr id="106" name="Rectangle 105">
            <a:extLst>
              <a:ext uri="{FF2B5EF4-FFF2-40B4-BE49-F238E27FC236}">
                <a16:creationId xmlns:a16="http://schemas.microsoft.com/office/drawing/2014/main" id="{00000000-0008-0000-1200-00006A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7" name="Straight Arrow Connector 106">
            <a:extLst>
              <a:ext uri="{FF2B5EF4-FFF2-40B4-BE49-F238E27FC236}">
                <a16:creationId xmlns:a16="http://schemas.microsoft.com/office/drawing/2014/main" id="{00000000-0008-0000-1200-00006B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29</xdr:col>
      <xdr:colOff>36635</xdr:colOff>
      <xdr:row>58</xdr:row>
      <xdr:rowOff>80596</xdr:rowOff>
    </xdr:from>
    <xdr:to>
      <xdr:col>41</xdr:col>
      <xdr:colOff>0</xdr:colOff>
      <xdr:row>59</xdr:row>
      <xdr:rowOff>73588</xdr:rowOff>
    </xdr:to>
    <xdr:grpSp>
      <xdr:nvGrpSpPr>
        <xdr:cNvPr id="108" name="Group 107">
          <a:extLst>
            <a:ext uri="{FF2B5EF4-FFF2-40B4-BE49-F238E27FC236}">
              <a16:creationId xmlns:a16="http://schemas.microsoft.com/office/drawing/2014/main" id="{00000000-0008-0000-1200-00006C000000}"/>
            </a:ext>
          </a:extLst>
        </xdr:cNvPr>
        <xdr:cNvGrpSpPr/>
      </xdr:nvGrpSpPr>
      <xdr:grpSpPr>
        <a:xfrm>
          <a:off x="4284785" y="6430596"/>
          <a:ext cx="1620715" cy="119992"/>
          <a:chOff x="3700220" y="8704881"/>
          <a:chExt cx="1727712" cy="142068"/>
        </a:xfrm>
      </xdr:grpSpPr>
      <xdr:sp macro="" textlink="">
        <xdr:nvSpPr>
          <xdr:cNvPr id="109" name="Rectangle 108">
            <a:extLst>
              <a:ext uri="{FF2B5EF4-FFF2-40B4-BE49-F238E27FC236}">
                <a16:creationId xmlns:a16="http://schemas.microsoft.com/office/drawing/2014/main" id="{00000000-0008-0000-1200-00006D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10" name="Straight Arrow Connector 109">
            <a:extLst>
              <a:ext uri="{FF2B5EF4-FFF2-40B4-BE49-F238E27FC236}">
                <a16:creationId xmlns:a16="http://schemas.microsoft.com/office/drawing/2014/main" id="{00000000-0008-0000-1200-00006E000000}"/>
              </a:ext>
            </a:extLst>
          </xdr:cNvPr>
          <xdr:cNvCxnSpPr/>
        </xdr:nvCxnSpPr>
        <xdr:spPr>
          <a:xfrm>
            <a:off x="3851975" y="8846949"/>
            <a:ext cx="1575957"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51288</xdr:colOff>
      <xdr:row>66</xdr:row>
      <xdr:rowOff>7327</xdr:rowOff>
    </xdr:from>
    <xdr:to>
      <xdr:col>15</xdr:col>
      <xdr:colOff>50792</xdr:colOff>
      <xdr:row>68</xdr:row>
      <xdr:rowOff>59285</xdr:rowOff>
    </xdr:to>
    <xdr:grpSp>
      <xdr:nvGrpSpPr>
        <xdr:cNvPr id="111" name="Group 110">
          <a:extLst>
            <a:ext uri="{FF2B5EF4-FFF2-40B4-BE49-F238E27FC236}">
              <a16:creationId xmlns:a16="http://schemas.microsoft.com/office/drawing/2014/main" id="{00000000-0008-0000-1200-00006F000000}"/>
            </a:ext>
          </a:extLst>
        </xdr:cNvPr>
        <xdr:cNvGrpSpPr/>
      </xdr:nvGrpSpPr>
      <xdr:grpSpPr>
        <a:xfrm>
          <a:off x="2127738" y="7233627"/>
          <a:ext cx="151904" cy="305958"/>
          <a:chOff x="3377338" y="8846950"/>
          <a:chExt cx="161441" cy="351940"/>
        </a:xfrm>
      </xdr:grpSpPr>
      <xdr:sp macro="" textlink="">
        <xdr:nvSpPr>
          <xdr:cNvPr id="112" name="Rectangle 111">
            <a:extLst>
              <a:ext uri="{FF2B5EF4-FFF2-40B4-BE49-F238E27FC236}">
                <a16:creationId xmlns:a16="http://schemas.microsoft.com/office/drawing/2014/main" id="{00000000-0008-0000-1200-000070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13" name="Straight Arrow Connector 112">
            <a:extLst>
              <a:ext uri="{FF2B5EF4-FFF2-40B4-BE49-F238E27FC236}">
                <a16:creationId xmlns:a16="http://schemas.microsoft.com/office/drawing/2014/main" id="{00000000-0008-0000-1200-000071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21981</xdr:colOff>
      <xdr:row>65</xdr:row>
      <xdr:rowOff>7324</xdr:rowOff>
    </xdr:from>
    <xdr:to>
      <xdr:col>41</xdr:col>
      <xdr:colOff>9525</xdr:colOff>
      <xdr:row>66</xdr:row>
      <xdr:rowOff>314</xdr:rowOff>
    </xdr:to>
    <xdr:grpSp>
      <xdr:nvGrpSpPr>
        <xdr:cNvPr id="114" name="Group 113">
          <a:extLst>
            <a:ext uri="{FF2B5EF4-FFF2-40B4-BE49-F238E27FC236}">
              <a16:creationId xmlns:a16="http://schemas.microsoft.com/office/drawing/2014/main" id="{00000000-0008-0000-1200-000072000000}"/>
            </a:ext>
          </a:extLst>
        </xdr:cNvPr>
        <xdr:cNvGrpSpPr/>
      </xdr:nvGrpSpPr>
      <xdr:grpSpPr>
        <a:xfrm>
          <a:off x="3355731" y="7106624"/>
          <a:ext cx="2559294" cy="119990"/>
          <a:chOff x="3700220" y="8704881"/>
          <a:chExt cx="2724331" cy="142067"/>
        </a:xfrm>
      </xdr:grpSpPr>
      <xdr:sp macro="" textlink="">
        <xdr:nvSpPr>
          <xdr:cNvPr id="115" name="Rectangle 114">
            <a:extLst>
              <a:ext uri="{FF2B5EF4-FFF2-40B4-BE49-F238E27FC236}">
                <a16:creationId xmlns:a16="http://schemas.microsoft.com/office/drawing/2014/main" id="{00000000-0008-0000-1200-000073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16" name="Straight Arrow Connector 115">
            <a:extLst>
              <a:ext uri="{FF2B5EF4-FFF2-40B4-BE49-F238E27FC236}">
                <a16:creationId xmlns:a16="http://schemas.microsoft.com/office/drawing/2014/main" id="{00000000-0008-0000-1200-000074000000}"/>
              </a:ext>
            </a:extLst>
          </xdr:cNvPr>
          <xdr:cNvCxnSpPr/>
        </xdr:nvCxnSpPr>
        <xdr:spPr>
          <a:xfrm>
            <a:off x="3851975" y="8846945"/>
            <a:ext cx="2572576"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43961</xdr:colOff>
      <xdr:row>67</xdr:row>
      <xdr:rowOff>82794</xdr:rowOff>
    </xdr:from>
    <xdr:to>
      <xdr:col>40</xdr:col>
      <xdr:colOff>95249</xdr:colOff>
      <xdr:row>68</xdr:row>
      <xdr:rowOff>75785</xdr:rowOff>
    </xdr:to>
    <xdr:grpSp>
      <xdr:nvGrpSpPr>
        <xdr:cNvPr id="117" name="Group 116">
          <a:extLst>
            <a:ext uri="{FF2B5EF4-FFF2-40B4-BE49-F238E27FC236}">
              <a16:creationId xmlns:a16="http://schemas.microsoft.com/office/drawing/2014/main" id="{00000000-0008-0000-1200-000075000000}"/>
            </a:ext>
          </a:extLst>
        </xdr:cNvPr>
        <xdr:cNvGrpSpPr/>
      </xdr:nvGrpSpPr>
      <xdr:grpSpPr>
        <a:xfrm>
          <a:off x="4139711" y="7436094"/>
          <a:ext cx="1765788" cy="119991"/>
          <a:chOff x="3700220" y="8704881"/>
          <a:chExt cx="1875008" cy="142068"/>
        </a:xfrm>
      </xdr:grpSpPr>
      <xdr:sp macro="" textlink="">
        <xdr:nvSpPr>
          <xdr:cNvPr id="118" name="Rectangle 117">
            <a:extLst>
              <a:ext uri="{FF2B5EF4-FFF2-40B4-BE49-F238E27FC236}">
                <a16:creationId xmlns:a16="http://schemas.microsoft.com/office/drawing/2014/main" id="{00000000-0008-0000-1200-000076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19" name="Straight Arrow Connector 118">
            <a:extLst>
              <a:ext uri="{FF2B5EF4-FFF2-40B4-BE49-F238E27FC236}">
                <a16:creationId xmlns:a16="http://schemas.microsoft.com/office/drawing/2014/main" id="{00000000-0008-0000-1200-000077000000}"/>
              </a:ext>
            </a:extLst>
          </xdr:cNvPr>
          <xdr:cNvCxnSpPr/>
        </xdr:nvCxnSpPr>
        <xdr:spPr>
          <a:xfrm>
            <a:off x="3851975" y="8846949"/>
            <a:ext cx="1723253"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74734</xdr:colOff>
      <xdr:row>116</xdr:row>
      <xdr:rowOff>14948</xdr:rowOff>
    </xdr:from>
    <xdr:to>
      <xdr:col>14</xdr:col>
      <xdr:colOff>74237</xdr:colOff>
      <xdr:row>118</xdr:row>
      <xdr:rowOff>66907</xdr:rowOff>
    </xdr:to>
    <xdr:grpSp>
      <xdr:nvGrpSpPr>
        <xdr:cNvPr id="120" name="Group 119">
          <a:extLst>
            <a:ext uri="{FF2B5EF4-FFF2-40B4-BE49-F238E27FC236}">
              <a16:creationId xmlns:a16="http://schemas.microsoft.com/office/drawing/2014/main" id="{00000000-0008-0000-1200-000078000000}"/>
            </a:ext>
          </a:extLst>
        </xdr:cNvPr>
        <xdr:cNvGrpSpPr/>
      </xdr:nvGrpSpPr>
      <xdr:grpSpPr>
        <a:xfrm>
          <a:off x="1998784" y="13381698"/>
          <a:ext cx="151903" cy="305959"/>
          <a:chOff x="3377338" y="8846950"/>
          <a:chExt cx="161441" cy="351940"/>
        </a:xfrm>
      </xdr:grpSpPr>
      <xdr:sp macro="" textlink="">
        <xdr:nvSpPr>
          <xdr:cNvPr id="121" name="Rectangle 120">
            <a:extLst>
              <a:ext uri="{FF2B5EF4-FFF2-40B4-BE49-F238E27FC236}">
                <a16:creationId xmlns:a16="http://schemas.microsoft.com/office/drawing/2014/main" id="{00000000-0008-0000-1200-000079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22" name="Straight Arrow Connector 121">
            <a:extLst>
              <a:ext uri="{FF2B5EF4-FFF2-40B4-BE49-F238E27FC236}">
                <a16:creationId xmlns:a16="http://schemas.microsoft.com/office/drawing/2014/main" id="{00000000-0008-0000-1200-00007A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27</xdr:col>
      <xdr:colOff>29307</xdr:colOff>
      <xdr:row>116</xdr:row>
      <xdr:rowOff>7326</xdr:rowOff>
    </xdr:from>
    <xdr:to>
      <xdr:col>40</xdr:col>
      <xdr:colOff>95250</xdr:colOff>
      <xdr:row>117</xdr:row>
      <xdr:rowOff>318</xdr:rowOff>
    </xdr:to>
    <xdr:grpSp>
      <xdr:nvGrpSpPr>
        <xdr:cNvPr id="126" name="Group 125">
          <a:extLst>
            <a:ext uri="{FF2B5EF4-FFF2-40B4-BE49-F238E27FC236}">
              <a16:creationId xmlns:a16="http://schemas.microsoft.com/office/drawing/2014/main" id="{00000000-0008-0000-1200-00007E000000}"/>
            </a:ext>
          </a:extLst>
        </xdr:cNvPr>
        <xdr:cNvGrpSpPr/>
      </xdr:nvGrpSpPr>
      <xdr:grpSpPr>
        <a:xfrm>
          <a:off x="3972657" y="13374076"/>
          <a:ext cx="1932843" cy="119992"/>
          <a:chOff x="3700220" y="8704881"/>
          <a:chExt cx="2051200" cy="142068"/>
        </a:xfrm>
      </xdr:grpSpPr>
      <xdr:sp macro="" textlink="">
        <xdr:nvSpPr>
          <xdr:cNvPr id="127" name="Rectangle 126">
            <a:extLst>
              <a:ext uri="{FF2B5EF4-FFF2-40B4-BE49-F238E27FC236}">
                <a16:creationId xmlns:a16="http://schemas.microsoft.com/office/drawing/2014/main" id="{00000000-0008-0000-1200-00007F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28" name="Straight Arrow Connector 127">
            <a:extLst>
              <a:ext uri="{FF2B5EF4-FFF2-40B4-BE49-F238E27FC236}">
                <a16:creationId xmlns:a16="http://schemas.microsoft.com/office/drawing/2014/main" id="{00000000-0008-0000-1200-000080000000}"/>
              </a:ext>
            </a:extLst>
          </xdr:cNvPr>
          <xdr:cNvCxnSpPr/>
        </xdr:nvCxnSpPr>
        <xdr:spPr>
          <a:xfrm>
            <a:off x="3851975" y="8846949"/>
            <a:ext cx="189944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51289</xdr:colOff>
      <xdr:row>184</xdr:row>
      <xdr:rowOff>29309</xdr:rowOff>
    </xdr:from>
    <xdr:to>
      <xdr:col>11</xdr:col>
      <xdr:colOff>50793</xdr:colOff>
      <xdr:row>186</xdr:row>
      <xdr:rowOff>81267</xdr:rowOff>
    </xdr:to>
    <xdr:grpSp>
      <xdr:nvGrpSpPr>
        <xdr:cNvPr id="129" name="Group 128">
          <a:extLst>
            <a:ext uri="{FF2B5EF4-FFF2-40B4-BE49-F238E27FC236}">
              <a16:creationId xmlns:a16="http://schemas.microsoft.com/office/drawing/2014/main" id="{00000000-0008-0000-1200-000081000000}"/>
            </a:ext>
          </a:extLst>
        </xdr:cNvPr>
        <xdr:cNvGrpSpPr/>
      </xdr:nvGrpSpPr>
      <xdr:grpSpPr>
        <a:xfrm>
          <a:off x="1518139" y="21390709"/>
          <a:ext cx="151904" cy="305958"/>
          <a:chOff x="3377338" y="8846950"/>
          <a:chExt cx="161441" cy="351940"/>
        </a:xfrm>
      </xdr:grpSpPr>
      <xdr:sp macro="" textlink="">
        <xdr:nvSpPr>
          <xdr:cNvPr id="130" name="Rectangle 129">
            <a:extLst>
              <a:ext uri="{FF2B5EF4-FFF2-40B4-BE49-F238E27FC236}">
                <a16:creationId xmlns:a16="http://schemas.microsoft.com/office/drawing/2014/main" id="{00000000-0008-0000-1200-000082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31" name="Straight Arrow Connector 130">
            <a:extLst>
              <a:ext uri="{FF2B5EF4-FFF2-40B4-BE49-F238E27FC236}">
                <a16:creationId xmlns:a16="http://schemas.microsoft.com/office/drawing/2014/main" id="{00000000-0008-0000-1200-000083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51289</xdr:colOff>
      <xdr:row>184</xdr:row>
      <xdr:rowOff>21981</xdr:rowOff>
    </xdr:from>
    <xdr:to>
      <xdr:col>18</xdr:col>
      <xdr:colOff>50793</xdr:colOff>
      <xdr:row>186</xdr:row>
      <xdr:rowOff>73939</xdr:rowOff>
    </xdr:to>
    <xdr:grpSp>
      <xdr:nvGrpSpPr>
        <xdr:cNvPr id="132" name="Group 131">
          <a:extLst>
            <a:ext uri="{FF2B5EF4-FFF2-40B4-BE49-F238E27FC236}">
              <a16:creationId xmlns:a16="http://schemas.microsoft.com/office/drawing/2014/main" id="{00000000-0008-0000-1200-000084000000}"/>
            </a:ext>
          </a:extLst>
        </xdr:cNvPr>
        <xdr:cNvGrpSpPr/>
      </xdr:nvGrpSpPr>
      <xdr:grpSpPr>
        <a:xfrm>
          <a:off x="2584939" y="21383381"/>
          <a:ext cx="151904" cy="305958"/>
          <a:chOff x="3377338" y="8846950"/>
          <a:chExt cx="161441" cy="351940"/>
        </a:xfrm>
      </xdr:grpSpPr>
      <xdr:sp macro="" textlink="">
        <xdr:nvSpPr>
          <xdr:cNvPr id="133" name="Rectangle 132">
            <a:extLst>
              <a:ext uri="{FF2B5EF4-FFF2-40B4-BE49-F238E27FC236}">
                <a16:creationId xmlns:a16="http://schemas.microsoft.com/office/drawing/2014/main" id="{00000000-0008-0000-1200-000085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34" name="Straight Arrow Connector 133">
            <a:extLst>
              <a:ext uri="{FF2B5EF4-FFF2-40B4-BE49-F238E27FC236}">
                <a16:creationId xmlns:a16="http://schemas.microsoft.com/office/drawing/2014/main" id="{00000000-0008-0000-1200-000086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27</xdr:col>
      <xdr:colOff>43963</xdr:colOff>
      <xdr:row>184</xdr:row>
      <xdr:rowOff>7327</xdr:rowOff>
    </xdr:from>
    <xdr:to>
      <xdr:col>41</xdr:col>
      <xdr:colOff>7329</xdr:colOff>
      <xdr:row>185</xdr:row>
      <xdr:rowOff>319</xdr:rowOff>
    </xdr:to>
    <xdr:grpSp>
      <xdr:nvGrpSpPr>
        <xdr:cNvPr id="135" name="Group 134">
          <a:extLst>
            <a:ext uri="{FF2B5EF4-FFF2-40B4-BE49-F238E27FC236}">
              <a16:creationId xmlns:a16="http://schemas.microsoft.com/office/drawing/2014/main" id="{00000000-0008-0000-1200-000087000000}"/>
            </a:ext>
          </a:extLst>
        </xdr:cNvPr>
        <xdr:cNvGrpSpPr/>
      </xdr:nvGrpSpPr>
      <xdr:grpSpPr>
        <a:xfrm>
          <a:off x="3987313" y="21368727"/>
          <a:ext cx="1925516" cy="119992"/>
          <a:chOff x="3700220" y="8704881"/>
          <a:chExt cx="2051200" cy="142068"/>
        </a:xfrm>
      </xdr:grpSpPr>
      <xdr:sp macro="" textlink="">
        <xdr:nvSpPr>
          <xdr:cNvPr id="136" name="Rectangle 135">
            <a:extLst>
              <a:ext uri="{FF2B5EF4-FFF2-40B4-BE49-F238E27FC236}">
                <a16:creationId xmlns:a16="http://schemas.microsoft.com/office/drawing/2014/main" id="{00000000-0008-0000-1200-000088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37" name="Straight Arrow Connector 136">
            <a:extLst>
              <a:ext uri="{FF2B5EF4-FFF2-40B4-BE49-F238E27FC236}">
                <a16:creationId xmlns:a16="http://schemas.microsoft.com/office/drawing/2014/main" id="{00000000-0008-0000-1200-000089000000}"/>
              </a:ext>
            </a:extLst>
          </xdr:cNvPr>
          <xdr:cNvCxnSpPr/>
        </xdr:nvCxnSpPr>
        <xdr:spPr>
          <a:xfrm>
            <a:off x="3851975" y="8846949"/>
            <a:ext cx="189944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27</xdr:col>
      <xdr:colOff>36635</xdr:colOff>
      <xdr:row>213</xdr:row>
      <xdr:rowOff>9525</xdr:rowOff>
    </xdr:from>
    <xdr:to>
      <xdr:col>40</xdr:col>
      <xdr:colOff>95250</xdr:colOff>
      <xdr:row>214</xdr:row>
      <xdr:rowOff>2516</xdr:rowOff>
    </xdr:to>
    <xdr:grpSp>
      <xdr:nvGrpSpPr>
        <xdr:cNvPr id="147" name="Group 146">
          <a:extLst>
            <a:ext uri="{FF2B5EF4-FFF2-40B4-BE49-F238E27FC236}">
              <a16:creationId xmlns:a16="http://schemas.microsoft.com/office/drawing/2014/main" id="{00000000-0008-0000-1200-000093000000}"/>
            </a:ext>
          </a:extLst>
        </xdr:cNvPr>
        <xdr:cNvGrpSpPr/>
      </xdr:nvGrpSpPr>
      <xdr:grpSpPr>
        <a:xfrm>
          <a:off x="3979985" y="24634825"/>
          <a:ext cx="1925515" cy="119991"/>
          <a:chOff x="3700220" y="8704881"/>
          <a:chExt cx="2043847" cy="142068"/>
        </a:xfrm>
      </xdr:grpSpPr>
      <xdr:sp macro="" textlink="">
        <xdr:nvSpPr>
          <xdr:cNvPr id="148" name="Rectangle 147">
            <a:extLst>
              <a:ext uri="{FF2B5EF4-FFF2-40B4-BE49-F238E27FC236}">
                <a16:creationId xmlns:a16="http://schemas.microsoft.com/office/drawing/2014/main" id="{00000000-0008-0000-1200-000094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49" name="Straight Arrow Connector 148">
            <a:extLst>
              <a:ext uri="{FF2B5EF4-FFF2-40B4-BE49-F238E27FC236}">
                <a16:creationId xmlns:a16="http://schemas.microsoft.com/office/drawing/2014/main" id="{00000000-0008-0000-1200-000095000000}"/>
              </a:ext>
            </a:extLst>
          </xdr:cNvPr>
          <xdr:cNvCxnSpPr/>
        </xdr:nvCxnSpPr>
        <xdr:spPr>
          <a:xfrm>
            <a:off x="3851975" y="8846949"/>
            <a:ext cx="189209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27110</xdr:colOff>
      <xdr:row>212</xdr:row>
      <xdr:rowOff>63744</xdr:rowOff>
    </xdr:from>
    <xdr:to>
      <xdr:col>18</xdr:col>
      <xdr:colOff>26613</xdr:colOff>
      <xdr:row>215</xdr:row>
      <xdr:rowOff>42433</xdr:rowOff>
    </xdr:to>
    <xdr:grpSp>
      <xdr:nvGrpSpPr>
        <xdr:cNvPr id="150" name="Group 149">
          <a:extLst>
            <a:ext uri="{FF2B5EF4-FFF2-40B4-BE49-F238E27FC236}">
              <a16:creationId xmlns:a16="http://schemas.microsoft.com/office/drawing/2014/main" id="{00000000-0008-0000-1200-000096000000}"/>
            </a:ext>
          </a:extLst>
        </xdr:cNvPr>
        <xdr:cNvGrpSpPr/>
      </xdr:nvGrpSpPr>
      <xdr:grpSpPr>
        <a:xfrm>
          <a:off x="2560760" y="24612844"/>
          <a:ext cx="151903" cy="308889"/>
          <a:chOff x="3377338" y="8846950"/>
          <a:chExt cx="161441" cy="351940"/>
        </a:xfrm>
      </xdr:grpSpPr>
      <xdr:sp macro="" textlink="">
        <xdr:nvSpPr>
          <xdr:cNvPr id="151" name="Rectangle 150">
            <a:extLst>
              <a:ext uri="{FF2B5EF4-FFF2-40B4-BE49-F238E27FC236}">
                <a16:creationId xmlns:a16="http://schemas.microsoft.com/office/drawing/2014/main" id="{00000000-0008-0000-1200-000097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52" name="Straight Arrow Connector 151">
            <a:extLst>
              <a:ext uri="{FF2B5EF4-FFF2-40B4-BE49-F238E27FC236}">
                <a16:creationId xmlns:a16="http://schemas.microsoft.com/office/drawing/2014/main" id="{00000000-0008-0000-1200-000098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0</xdr:colOff>
      <xdr:row>189</xdr:row>
      <xdr:rowOff>76200</xdr:rowOff>
    </xdr:from>
    <xdr:to>
      <xdr:col>40</xdr:col>
      <xdr:colOff>100722</xdr:colOff>
      <xdr:row>190</xdr:row>
      <xdr:rowOff>73818</xdr:rowOff>
    </xdr:to>
    <xdr:grpSp>
      <xdr:nvGrpSpPr>
        <xdr:cNvPr id="156" name="Group 155">
          <a:extLst>
            <a:ext uri="{FF2B5EF4-FFF2-40B4-BE49-F238E27FC236}">
              <a16:creationId xmlns:a16="http://schemas.microsoft.com/office/drawing/2014/main" id="{00000000-0008-0000-1200-00009C000000}"/>
            </a:ext>
          </a:extLst>
        </xdr:cNvPr>
        <xdr:cNvGrpSpPr/>
      </xdr:nvGrpSpPr>
      <xdr:grpSpPr>
        <a:xfrm>
          <a:off x="5715000" y="21971000"/>
          <a:ext cx="189622" cy="137318"/>
          <a:chOff x="6029326" y="2438400"/>
          <a:chExt cx="197784" cy="140494"/>
        </a:xfrm>
      </xdr:grpSpPr>
      <xdr:cxnSp macro="">
        <xdr:nvCxnSpPr>
          <xdr:cNvPr id="157" name="Straight Arrow Connector 156">
            <a:extLst>
              <a:ext uri="{FF2B5EF4-FFF2-40B4-BE49-F238E27FC236}">
                <a16:creationId xmlns:a16="http://schemas.microsoft.com/office/drawing/2014/main" id="{00000000-0008-0000-1200-00009D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58" name="Rectangle 37">
            <a:extLst>
              <a:ext uri="{FF2B5EF4-FFF2-40B4-BE49-F238E27FC236}">
                <a16:creationId xmlns:a16="http://schemas.microsoft.com/office/drawing/2014/main" id="{00000000-0008-0000-1200-00009E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193</xdr:row>
      <xdr:rowOff>76200</xdr:rowOff>
    </xdr:from>
    <xdr:to>
      <xdr:col>41</xdr:col>
      <xdr:colOff>5472</xdr:colOff>
      <xdr:row>194</xdr:row>
      <xdr:rowOff>73818</xdr:rowOff>
    </xdr:to>
    <xdr:grpSp>
      <xdr:nvGrpSpPr>
        <xdr:cNvPr id="159" name="Group 158">
          <a:extLst>
            <a:ext uri="{FF2B5EF4-FFF2-40B4-BE49-F238E27FC236}">
              <a16:creationId xmlns:a16="http://schemas.microsoft.com/office/drawing/2014/main" id="{00000000-0008-0000-1200-00009F000000}"/>
            </a:ext>
          </a:extLst>
        </xdr:cNvPr>
        <xdr:cNvGrpSpPr/>
      </xdr:nvGrpSpPr>
      <xdr:grpSpPr>
        <a:xfrm>
          <a:off x="5724525" y="22491700"/>
          <a:ext cx="186447" cy="124618"/>
          <a:chOff x="6029326" y="2438400"/>
          <a:chExt cx="197784" cy="140494"/>
        </a:xfrm>
      </xdr:grpSpPr>
      <xdr:cxnSp macro="">
        <xdr:nvCxnSpPr>
          <xdr:cNvPr id="160" name="Straight Arrow Connector 159">
            <a:extLst>
              <a:ext uri="{FF2B5EF4-FFF2-40B4-BE49-F238E27FC236}">
                <a16:creationId xmlns:a16="http://schemas.microsoft.com/office/drawing/2014/main" id="{00000000-0008-0000-1200-0000A0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61" name="Rectangle 37">
            <a:extLst>
              <a:ext uri="{FF2B5EF4-FFF2-40B4-BE49-F238E27FC236}">
                <a16:creationId xmlns:a16="http://schemas.microsoft.com/office/drawing/2014/main" id="{00000000-0008-0000-1200-0000A1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10</xdr:col>
      <xdr:colOff>27110</xdr:colOff>
      <xdr:row>212</xdr:row>
      <xdr:rowOff>54219</xdr:rowOff>
    </xdr:from>
    <xdr:to>
      <xdr:col>11</xdr:col>
      <xdr:colOff>26613</xdr:colOff>
      <xdr:row>215</xdr:row>
      <xdr:rowOff>32908</xdr:rowOff>
    </xdr:to>
    <xdr:grpSp>
      <xdr:nvGrpSpPr>
        <xdr:cNvPr id="138" name="Group 137">
          <a:extLst>
            <a:ext uri="{FF2B5EF4-FFF2-40B4-BE49-F238E27FC236}">
              <a16:creationId xmlns:a16="http://schemas.microsoft.com/office/drawing/2014/main" id="{00000000-0008-0000-1200-00008A000000}"/>
            </a:ext>
          </a:extLst>
        </xdr:cNvPr>
        <xdr:cNvGrpSpPr/>
      </xdr:nvGrpSpPr>
      <xdr:grpSpPr>
        <a:xfrm>
          <a:off x="1493960" y="24603319"/>
          <a:ext cx="151903" cy="308889"/>
          <a:chOff x="3377338" y="8846950"/>
          <a:chExt cx="161441" cy="351940"/>
        </a:xfrm>
      </xdr:grpSpPr>
      <xdr:sp macro="" textlink="">
        <xdr:nvSpPr>
          <xdr:cNvPr id="139" name="Rectangle 138">
            <a:extLst>
              <a:ext uri="{FF2B5EF4-FFF2-40B4-BE49-F238E27FC236}">
                <a16:creationId xmlns:a16="http://schemas.microsoft.com/office/drawing/2014/main" id="{00000000-0008-0000-1200-00008B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40" name="Straight Arrow Connector 139">
            <a:extLst>
              <a:ext uri="{FF2B5EF4-FFF2-40B4-BE49-F238E27FC236}">
                <a16:creationId xmlns:a16="http://schemas.microsoft.com/office/drawing/2014/main" id="{00000000-0008-0000-1200-00008C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55685</xdr:colOff>
      <xdr:row>5</xdr:row>
      <xdr:rowOff>66919</xdr:rowOff>
    </xdr:from>
    <xdr:to>
      <xdr:col>19</xdr:col>
      <xdr:colOff>55188</xdr:colOff>
      <xdr:row>8</xdr:row>
      <xdr:rowOff>45608</xdr:rowOff>
    </xdr:to>
    <xdr:grpSp>
      <xdr:nvGrpSpPr>
        <xdr:cNvPr id="141" name="Group 140">
          <a:extLst>
            <a:ext uri="{FF2B5EF4-FFF2-40B4-BE49-F238E27FC236}">
              <a16:creationId xmlns:a16="http://schemas.microsoft.com/office/drawing/2014/main" id="{00000000-0008-0000-1200-00008D000000}"/>
            </a:ext>
          </a:extLst>
        </xdr:cNvPr>
        <xdr:cNvGrpSpPr/>
      </xdr:nvGrpSpPr>
      <xdr:grpSpPr>
        <a:xfrm>
          <a:off x="2741735" y="613019"/>
          <a:ext cx="151903" cy="308889"/>
          <a:chOff x="3377338" y="8846950"/>
          <a:chExt cx="161441" cy="351940"/>
        </a:xfrm>
      </xdr:grpSpPr>
      <xdr:sp macro="" textlink="">
        <xdr:nvSpPr>
          <xdr:cNvPr id="142" name="Rectangle 141">
            <a:extLst>
              <a:ext uri="{FF2B5EF4-FFF2-40B4-BE49-F238E27FC236}">
                <a16:creationId xmlns:a16="http://schemas.microsoft.com/office/drawing/2014/main" id="{00000000-0008-0000-1200-00008E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43" name="Straight Arrow Connector 142">
            <a:extLst>
              <a:ext uri="{FF2B5EF4-FFF2-40B4-BE49-F238E27FC236}">
                <a16:creationId xmlns:a16="http://schemas.microsoft.com/office/drawing/2014/main" id="{00000000-0008-0000-1200-00008F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27110</xdr:colOff>
      <xdr:row>5</xdr:row>
      <xdr:rowOff>54219</xdr:rowOff>
    </xdr:from>
    <xdr:to>
      <xdr:col>11</xdr:col>
      <xdr:colOff>26613</xdr:colOff>
      <xdr:row>8</xdr:row>
      <xdr:rowOff>32908</xdr:rowOff>
    </xdr:to>
    <xdr:grpSp>
      <xdr:nvGrpSpPr>
        <xdr:cNvPr id="144" name="Group 143">
          <a:extLst>
            <a:ext uri="{FF2B5EF4-FFF2-40B4-BE49-F238E27FC236}">
              <a16:creationId xmlns:a16="http://schemas.microsoft.com/office/drawing/2014/main" id="{00000000-0008-0000-1200-000090000000}"/>
            </a:ext>
          </a:extLst>
        </xdr:cNvPr>
        <xdr:cNvGrpSpPr/>
      </xdr:nvGrpSpPr>
      <xdr:grpSpPr>
        <a:xfrm>
          <a:off x="1493960" y="600319"/>
          <a:ext cx="151903" cy="308889"/>
          <a:chOff x="3377338" y="8846950"/>
          <a:chExt cx="161441" cy="351940"/>
        </a:xfrm>
      </xdr:grpSpPr>
      <xdr:sp macro="" textlink="">
        <xdr:nvSpPr>
          <xdr:cNvPr id="145" name="Rectangle 144">
            <a:extLst>
              <a:ext uri="{FF2B5EF4-FFF2-40B4-BE49-F238E27FC236}">
                <a16:creationId xmlns:a16="http://schemas.microsoft.com/office/drawing/2014/main" id="{00000000-0008-0000-1200-000091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46" name="Straight Arrow Connector 145">
            <a:extLst>
              <a:ext uri="{FF2B5EF4-FFF2-40B4-BE49-F238E27FC236}">
                <a16:creationId xmlns:a16="http://schemas.microsoft.com/office/drawing/2014/main" id="{00000000-0008-0000-1200-000092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5.xml><?xml version="1.0" encoding="utf-8"?>
<xdr:wsDr xmlns:xdr="http://schemas.openxmlformats.org/drawingml/2006/spreadsheetDrawing" xmlns:a="http://schemas.openxmlformats.org/drawingml/2006/main">
  <xdr:twoCellAnchor>
    <xdr:from>
      <xdr:col>28</xdr:col>
      <xdr:colOff>28574</xdr:colOff>
      <xdr:row>6</xdr:row>
      <xdr:rowOff>0</xdr:rowOff>
    </xdr:from>
    <xdr:to>
      <xdr:col>40</xdr:col>
      <xdr:colOff>95249</xdr:colOff>
      <xdr:row>7</xdr:row>
      <xdr:rowOff>2761</xdr:rowOff>
    </xdr:to>
    <xdr:grpSp>
      <xdr:nvGrpSpPr>
        <xdr:cNvPr id="20" name="Group 19">
          <a:extLst>
            <a:ext uri="{FF2B5EF4-FFF2-40B4-BE49-F238E27FC236}">
              <a16:creationId xmlns:a16="http://schemas.microsoft.com/office/drawing/2014/main" id="{00000000-0008-0000-1400-000014000000}"/>
            </a:ext>
          </a:extLst>
        </xdr:cNvPr>
        <xdr:cNvGrpSpPr/>
      </xdr:nvGrpSpPr>
      <xdr:grpSpPr>
        <a:xfrm>
          <a:off x="4124324" y="622300"/>
          <a:ext cx="1781175" cy="129761"/>
          <a:chOff x="3700220" y="8704881"/>
          <a:chExt cx="1888688" cy="142068"/>
        </a:xfrm>
      </xdr:grpSpPr>
      <xdr:sp macro="" textlink="">
        <xdr:nvSpPr>
          <xdr:cNvPr id="21" name="Rectangle 20">
            <a:extLst>
              <a:ext uri="{FF2B5EF4-FFF2-40B4-BE49-F238E27FC236}">
                <a16:creationId xmlns:a16="http://schemas.microsoft.com/office/drawing/2014/main" id="{00000000-0008-0000-1400-000015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2" name="Straight Arrow Connector 21">
            <a:extLst>
              <a:ext uri="{FF2B5EF4-FFF2-40B4-BE49-F238E27FC236}">
                <a16:creationId xmlns:a16="http://schemas.microsoft.com/office/drawing/2014/main" id="{00000000-0008-0000-1400-000016000000}"/>
              </a:ext>
            </a:extLst>
          </xdr:cNvPr>
          <xdr:cNvCxnSpPr/>
        </xdr:nvCxnSpPr>
        <xdr:spPr>
          <a:xfrm>
            <a:off x="3851975" y="8846949"/>
            <a:ext cx="1736933"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28575</xdr:colOff>
      <xdr:row>5</xdr:row>
      <xdr:rowOff>66675</xdr:rowOff>
    </xdr:from>
    <xdr:to>
      <xdr:col>17</xdr:col>
      <xdr:colOff>28079</xdr:colOff>
      <xdr:row>8</xdr:row>
      <xdr:rowOff>45364</xdr:rowOff>
    </xdr:to>
    <xdr:grpSp>
      <xdr:nvGrpSpPr>
        <xdr:cNvPr id="23" name="Group 22">
          <a:extLst>
            <a:ext uri="{FF2B5EF4-FFF2-40B4-BE49-F238E27FC236}">
              <a16:creationId xmlns:a16="http://schemas.microsoft.com/office/drawing/2014/main" id="{00000000-0008-0000-1400-000017000000}"/>
            </a:ext>
          </a:extLst>
        </xdr:cNvPr>
        <xdr:cNvGrpSpPr/>
      </xdr:nvGrpSpPr>
      <xdr:grpSpPr>
        <a:xfrm>
          <a:off x="2409825" y="612775"/>
          <a:ext cx="151904" cy="308889"/>
          <a:chOff x="3377338" y="8846950"/>
          <a:chExt cx="161441" cy="351940"/>
        </a:xfrm>
      </xdr:grpSpPr>
      <xdr:sp macro="" textlink="">
        <xdr:nvSpPr>
          <xdr:cNvPr id="24" name="Rectangle 23">
            <a:extLst>
              <a:ext uri="{FF2B5EF4-FFF2-40B4-BE49-F238E27FC236}">
                <a16:creationId xmlns:a16="http://schemas.microsoft.com/office/drawing/2014/main" id="{00000000-0008-0000-1400-000018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5" name="Straight Arrow Connector 24">
            <a:extLst>
              <a:ext uri="{FF2B5EF4-FFF2-40B4-BE49-F238E27FC236}">
                <a16:creationId xmlns:a16="http://schemas.microsoft.com/office/drawing/2014/main" id="{00000000-0008-0000-1400-000019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5013</xdr:colOff>
      <xdr:row>15</xdr:row>
      <xdr:rowOff>75195</xdr:rowOff>
    </xdr:from>
    <xdr:to>
      <xdr:col>41</xdr:col>
      <xdr:colOff>4010</xdr:colOff>
      <xdr:row>15</xdr:row>
      <xdr:rowOff>75195</xdr:rowOff>
    </xdr:to>
    <xdr:cxnSp macro="">
      <xdr:nvCxnSpPr>
        <xdr:cNvPr id="27" name="Straight Arrow Connector 26">
          <a:extLst>
            <a:ext uri="{FF2B5EF4-FFF2-40B4-BE49-F238E27FC236}">
              <a16:creationId xmlns:a16="http://schemas.microsoft.com/office/drawing/2014/main" id="{00000000-0008-0000-1400-00001B000000}"/>
            </a:ext>
          </a:extLst>
        </xdr:cNvPr>
        <xdr:cNvCxnSpPr/>
      </xdr:nvCxnSpPr>
      <xdr:spPr>
        <a:xfrm>
          <a:off x="6045868" y="1764629"/>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5013</xdr:colOff>
      <xdr:row>21</xdr:row>
      <xdr:rowOff>75195</xdr:rowOff>
    </xdr:from>
    <xdr:to>
      <xdr:col>41</xdr:col>
      <xdr:colOff>4010</xdr:colOff>
      <xdr:row>21</xdr:row>
      <xdr:rowOff>75195</xdr:rowOff>
    </xdr:to>
    <xdr:cxnSp macro="">
      <xdr:nvCxnSpPr>
        <xdr:cNvPr id="28" name="Straight Arrow Connector 27">
          <a:extLst>
            <a:ext uri="{FF2B5EF4-FFF2-40B4-BE49-F238E27FC236}">
              <a16:creationId xmlns:a16="http://schemas.microsoft.com/office/drawing/2014/main" id="{00000000-0008-0000-1400-00001C000000}"/>
            </a:ext>
          </a:extLst>
        </xdr:cNvPr>
        <xdr:cNvCxnSpPr/>
      </xdr:nvCxnSpPr>
      <xdr:spPr>
        <a:xfrm>
          <a:off x="6045868" y="249655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5443</xdr:colOff>
      <xdr:row>72</xdr:row>
      <xdr:rowOff>81645</xdr:rowOff>
    </xdr:from>
    <xdr:to>
      <xdr:col>41</xdr:col>
      <xdr:colOff>8164</xdr:colOff>
      <xdr:row>72</xdr:row>
      <xdr:rowOff>81645</xdr:rowOff>
    </xdr:to>
    <xdr:cxnSp macro="">
      <xdr:nvCxnSpPr>
        <xdr:cNvPr id="29" name="Straight Arrow Connector 28">
          <a:extLst>
            <a:ext uri="{FF2B5EF4-FFF2-40B4-BE49-F238E27FC236}">
              <a16:creationId xmlns:a16="http://schemas.microsoft.com/office/drawing/2014/main" id="{00000000-0008-0000-1400-00001D000000}"/>
            </a:ext>
          </a:extLst>
        </xdr:cNvPr>
        <xdr:cNvCxnSpPr/>
      </xdr:nvCxnSpPr>
      <xdr:spPr>
        <a:xfrm>
          <a:off x="6128657" y="6776359"/>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5443</xdr:colOff>
      <xdr:row>64</xdr:row>
      <xdr:rowOff>81645</xdr:rowOff>
    </xdr:from>
    <xdr:to>
      <xdr:col>41</xdr:col>
      <xdr:colOff>8164</xdr:colOff>
      <xdr:row>64</xdr:row>
      <xdr:rowOff>81645</xdr:rowOff>
    </xdr:to>
    <xdr:cxnSp macro="">
      <xdr:nvCxnSpPr>
        <xdr:cNvPr id="30" name="Straight Arrow Connector 29">
          <a:extLst>
            <a:ext uri="{FF2B5EF4-FFF2-40B4-BE49-F238E27FC236}">
              <a16:creationId xmlns:a16="http://schemas.microsoft.com/office/drawing/2014/main" id="{00000000-0008-0000-1400-00001E000000}"/>
            </a:ext>
          </a:extLst>
        </xdr:cNvPr>
        <xdr:cNvCxnSpPr/>
      </xdr:nvCxnSpPr>
      <xdr:spPr>
        <a:xfrm>
          <a:off x="6128657" y="6057902"/>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5443</xdr:colOff>
      <xdr:row>56</xdr:row>
      <xdr:rowOff>81645</xdr:rowOff>
    </xdr:from>
    <xdr:to>
      <xdr:col>41</xdr:col>
      <xdr:colOff>8164</xdr:colOff>
      <xdr:row>56</xdr:row>
      <xdr:rowOff>81645</xdr:rowOff>
    </xdr:to>
    <xdr:cxnSp macro="">
      <xdr:nvCxnSpPr>
        <xdr:cNvPr id="31" name="Straight Arrow Connector 30">
          <a:extLst>
            <a:ext uri="{FF2B5EF4-FFF2-40B4-BE49-F238E27FC236}">
              <a16:creationId xmlns:a16="http://schemas.microsoft.com/office/drawing/2014/main" id="{00000000-0008-0000-1400-00001F000000}"/>
            </a:ext>
          </a:extLst>
        </xdr:cNvPr>
        <xdr:cNvCxnSpPr/>
      </xdr:nvCxnSpPr>
      <xdr:spPr>
        <a:xfrm>
          <a:off x="6128657" y="5480959"/>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5443</xdr:colOff>
      <xdr:row>50</xdr:row>
      <xdr:rowOff>81645</xdr:rowOff>
    </xdr:from>
    <xdr:to>
      <xdr:col>41</xdr:col>
      <xdr:colOff>8164</xdr:colOff>
      <xdr:row>50</xdr:row>
      <xdr:rowOff>81645</xdr:rowOff>
    </xdr:to>
    <xdr:cxnSp macro="">
      <xdr:nvCxnSpPr>
        <xdr:cNvPr id="32" name="Straight Arrow Connector 31">
          <a:extLst>
            <a:ext uri="{FF2B5EF4-FFF2-40B4-BE49-F238E27FC236}">
              <a16:creationId xmlns:a16="http://schemas.microsoft.com/office/drawing/2014/main" id="{00000000-0008-0000-1400-000020000000}"/>
            </a:ext>
          </a:extLst>
        </xdr:cNvPr>
        <xdr:cNvCxnSpPr/>
      </xdr:nvCxnSpPr>
      <xdr:spPr>
        <a:xfrm>
          <a:off x="6128657" y="4762502"/>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5443</xdr:colOff>
      <xdr:row>126</xdr:row>
      <xdr:rowOff>70759</xdr:rowOff>
    </xdr:from>
    <xdr:to>
      <xdr:col>41</xdr:col>
      <xdr:colOff>8164</xdr:colOff>
      <xdr:row>126</xdr:row>
      <xdr:rowOff>70759</xdr:rowOff>
    </xdr:to>
    <xdr:cxnSp macro="">
      <xdr:nvCxnSpPr>
        <xdr:cNvPr id="33" name="Straight Arrow Connector 32">
          <a:extLst>
            <a:ext uri="{FF2B5EF4-FFF2-40B4-BE49-F238E27FC236}">
              <a16:creationId xmlns:a16="http://schemas.microsoft.com/office/drawing/2014/main" id="{00000000-0008-0000-1400-000021000000}"/>
            </a:ext>
          </a:extLst>
        </xdr:cNvPr>
        <xdr:cNvCxnSpPr/>
      </xdr:nvCxnSpPr>
      <xdr:spPr>
        <a:xfrm>
          <a:off x="6128657" y="13231588"/>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19049</xdr:colOff>
      <xdr:row>102</xdr:row>
      <xdr:rowOff>66675</xdr:rowOff>
    </xdr:from>
    <xdr:to>
      <xdr:col>40</xdr:col>
      <xdr:colOff>85724</xdr:colOff>
      <xdr:row>103</xdr:row>
      <xdr:rowOff>66261</xdr:rowOff>
    </xdr:to>
    <xdr:grpSp>
      <xdr:nvGrpSpPr>
        <xdr:cNvPr id="34" name="Group 33">
          <a:extLst>
            <a:ext uri="{FF2B5EF4-FFF2-40B4-BE49-F238E27FC236}">
              <a16:creationId xmlns:a16="http://schemas.microsoft.com/office/drawing/2014/main" id="{00000000-0008-0000-1400-000022000000}"/>
            </a:ext>
          </a:extLst>
        </xdr:cNvPr>
        <xdr:cNvGrpSpPr/>
      </xdr:nvGrpSpPr>
      <xdr:grpSpPr>
        <a:xfrm>
          <a:off x="4114799" y="11395075"/>
          <a:ext cx="1781175" cy="126586"/>
          <a:chOff x="3700220" y="8704881"/>
          <a:chExt cx="1888688" cy="142068"/>
        </a:xfrm>
      </xdr:grpSpPr>
      <xdr:sp macro="" textlink="">
        <xdr:nvSpPr>
          <xdr:cNvPr id="35" name="Rectangle 34">
            <a:extLst>
              <a:ext uri="{FF2B5EF4-FFF2-40B4-BE49-F238E27FC236}">
                <a16:creationId xmlns:a16="http://schemas.microsoft.com/office/drawing/2014/main" id="{00000000-0008-0000-1400-000023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6" name="Straight Arrow Connector 35">
            <a:extLst>
              <a:ext uri="{FF2B5EF4-FFF2-40B4-BE49-F238E27FC236}">
                <a16:creationId xmlns:a16="http://schemas.microsoft.com/office/drawing/2014/main" id="{00000000-0008-0000-1400-000024000000}"/>
              </a:ext>
            </a:extLst>
          </xdr:cNvPr>
          <xdr:cNvCxnSpPr/>
        </xdr:nvCxnSpPr>
        <xdr:spPr>
          <a:xfrm>
            <a:off x="3851975" y="8846949"/>
            <a:ext cx="1736933"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38100</xdr:colOff>
      <xdr:row>102</xdr:row>
      <xdr:rowOff>57150</xdr:rowOff>
    </xdr:from>
    <xdr:to>
      <xdr:col>17</xdr:col>
      <xdr:colOff>37604</xdr:colOff>
      <xdr:row>104</xdr:row>
      <xdr:rowOff>112039</xdr:rowOff>
    </xdr:to>
    <xdr:grpSp>
      <xdr:nvGrpSpPr>
        <xdr:cNvPr id="37" name="Group 36">
          <a:extLst>
            <a:ext uri="{FF2B5EF4-FFF2-40B4-BE49-F238E27FC236}">
              <a16:creationId xmlns:a16="http://schemas.microsoft.com/office/drawing/2014/main" id="{00000000-0008-0000-1400-000025000000}"/>
            </a:ext>
          </a:extLst>
        </xdr:cNvPr>
        <xdr:cNvGrpSpPr/>
      </xdr:nvGrpSpPr>
      <xdr:grpSpPr>
        <a:xfrm>
          <a:off x="2419350" y="11385550"/>
          <a:ext cx="151904" cy="308889"/>
          <a:chOff x="3377338" y="8846950"/>
          <a:chExt cx="161441" cy="351940"/>
        </a:xfrm>
      </xdr:grpSpPr>
      <xdr:sp macro="" textlink="">
        <xdr:nvSpPr>
          <xdr:cNvPr id="38" name="Rectangle 37">
            <a:extLst>
              <a:ext uri="{FF2B5EF4-FFF2-40B4-BE49-F238E27FC236}">
                <a16:creationId xmlns:a16="http://schemas.microsoft.com/office/drawing/2014/main" id="{00000000-0008-0000-1400-000026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9" name="Straight Arrow Connector 38">
            <a:extLst>
              <a:ext uri="{FF2B5EF4-FFF2-40B4-BE49-F238E27FC236}">
                <a16:creationId xmlns:a16="http://schemas.microsoft.com/office/drawing/2014/main" id="{00000000-0008-0000-1400-000027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38099</xdr:colOff>
      <xdr:row>109</xdr:row>
      <xdr:rowOff>0</xdr:rowOff>
    </xdr:from>
    <xdr:to>
      <xdr:col>40</xdr:col>
      <xdr:colOff>104774</xdr:colOff>
      <xdr:row>109</xdr:row>
      <xdr:rowOff>142461</xdr:rowOff>
    </xdr:to>
    <xdr:grpSp>
      <xdr:nvGrpSpPr>
        <xdr:cNvPr id="40" name="Group 39">
          <a:extLst>
            <a:ext uri="{FF2B5EF4-FFF2-40B4-BE49-F238E27FC236}">
              <a16:creationId xmlns:a16="http://schemas.microsoft.com/office/drawing/2014/main" id="{00000000-0008-0000-1400-000028000000}"/>
            </a:ext>
          </a:extLst>
        </xdr:cNvPr>
        <xdr:cNvGrpSpPr/>
      </xdr:nvGrpSpPr>
      <xdr:grpSpPr>
        <a:xfrm>
          <a:off x="4133849" y="12065000"/>
          <a:ext cx="1774825" cy="129761"/>
          <a:chOff x="3700220" y="8704881"/>
          <a:chExt cx="1888688" cy="142068"/>
        </a:xfrm>
      </xdr:grpSpPr>
      <xdr:sp macro="" textlink="">
        <xdr:nvSpPr>
          <xdr:cNvPr id="41" name="Rectangle 40">
            <a:extLst>
              <a:ext uri="{FF2B5EF4-FFF2-40B4-BE49-F238E27FC236}">
                <a16:creationId xmlns:a16="http://schemas.microsoft.com/office/drawing/2014/main" id="{00000000-0008-0000-1400-000029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2" name="Straight Arrow Connector 41">
            <a:extLst>
              <a:ext uri="{FF2B5EF4-FFF2-40B4-BE49-F238E27FC236}">
                <a16:creationId xmlns:a16="http://schemas.microsoft.com/office/drawing/2014/main" id="{00000000-0008-0000-1400-00002A000000}"/>
              </a:ext>
            </a:extLst>
          </xdr:cNvPr>
          <xdr:cNvCxnSpPr/>
        </xdr:nvCxnSpPr>
        <xdr:spPr>
          <a:xfrm>
            <a:off x="3851975" y="8846949"/>
            <a:ext cx="1736933"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38100</xdr:colOff>
      <xdr:row>108</xdr:row>
      <xdr:rowOff>66675</xdr:rowOff>
    </xdr:from>
    <xdr:to>
      <xdr:col>17</xdr:col>
      <xdr:colOff>37604</xdr:colOff>
      <xdr:row>111</xdr:row>
      <xdr:rowOff>45364</xdr:rowOff>
    </xdr:to>
    <xdr:grpSp>
      <xdr:nvGrpSpPr>
        <xdr:cNvPr id="43" name="Group 42">
          <a:extLst>
            <a:ext uri="{FF2B5EF4-FFF2-40B4-BE49-F238E27FC236}">
              <a16:creationId xmlns:a16="http://schemas.microsoft.com/office/drawing/2014/main" id="{00000000-0008-0000-1400-00002B000000}"/>
            </a:ext>
          </a:extLst>
        </xdr:cNvPr>
        <xdr:cNvGrpSpPr/>
      </xdr:nvGrpSpPr>
      <xdr:grpSpPr>
        <a:xfrm>
          <a:off x="2419350" y="12055475"/>
          <a:ext cx="151904" cy="308889"/>
          <a:chOff x="3377338" y="8846950"/>
          <a:chExt cx="161441" cy="351940"/>
        </a:xfrm>
      </xdr:grpSpPr>
      <xdr:sp macro="" textlink="">
        <xdr:nvSpPr>
          <xdr:cNvPr id="44" name="Rectangle 43">
            <a:extLst>
              <a:ext uri="{FF2B5EF4-FFF2-40B4-BE49-F238E27FC236}">
                <a16:creationId xmlns:a16="http://schemas.microsoft.com/office/drawing/2014/main" id="{00000000-0008-0000-1400-00002C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5" name="Straight Arrow Connector 44">
            <a:extLst>
              <a:ext uri="{FF2B5EF4-FFF2-40B4-BE49-F238E27FC236}">
                <a16:creationId xmlns:a16="http://schemas.microsoft.com/office/drawing/2014/main" id="{00000000-0008-0000-1400-00002D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177</xdr:row>
      <xdr:rowOff>76200</xdr:rowOff>
    </xdr:from>
    <xdr:to>
      <xdr:col>41</xdr:col>
      <xdr:colOff>5472</xdr:colOff>
      <xdr:row>178</xdr:row>
      <xdr:rowOff>73818</xdr:rowOff>
    </xdr:to>
    <xdr:grpSp>
      <xdr:nvGrpSpPr>
        <xdr:cNvPr id="46" name="Group 45">
          <a:extLst>
            <a:ext uri="{FF2B5EF4-FFF2-40B4-BE49-F238E27FC236}">
              <a16:creationId xmlns:a16="http://schemas.microsoft.com/office/drawing/2014/main" id="{00000000-0008-0000-1400-00002E000000}"/>
            </a:ext>
          </a:extLst>
        </xdr:cNvPr>
        <xdr:cNvGrpSpPr/>
      </xdr:nvGrpSpPr>
      <xdr:grpSpPr>
        <a:xfrm>
          <a:off x="5724525" y="20066000"/>
          <a:ext cx="186447" cy="124618"/>
          <a:chOff x="6029326" y="2438400"/>
          <a:chExt cx="197784" cy="140494"/>
        </a:xfrm>
      </xdr:grpSpPr>
      <xdr:cxnSp macro="">
        <xdr:nvCxnSpPr>
          <xdr:cNvPr id="47" name="Straight Arrow Connector 46">
            <a:extLst>
              <a:ext uri="{FF2B5EF4-FFF2-40B4-BE49-F238E27FC236}">
                <a16:creationId xmlns:a16="http://schemas.microsoft.com/office/drawing/2014/main" id="{00000000-0008-0000-1400-00002F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8" name="Rectangle 37">
            <a:extLst>
              <a:ext uri="{FF2B5EF4-FFF2-40B4-BE49-F238E27FC236}">
                <a16:creationId xmlns:a16="http://schemas.microsoft.com/office/drawing/2014/main" id="{00000000-0008-0000-1400-000030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198</xdr:row>
      <xdr:rowOff>65690</xdr:rowOff>
    </xdr:from>
    <xdr:to>
      <xdr:col>41</xdr:col>
      <xdr:colOff>5472</xdr:colOff>
      <xdr:row>199</xdr:row>
      <xdr:rowOff>73818</xdr:rowOff>
    </xdr:to>
    <xdr:grpSp>
      <xdr:nvGrpSpPr>
        <xdr:cNvPr id="52" name="Group 51">
          <a:extLst>
            <a:ext uri="{FF2B5EF4-FFF2-40B4-BE49-F238E27FC236}">
              <a16:creationId xmlns:a16="http://schemas.microsoft.com/office/drawing/2014/main" id="{00000000-0008-0000-1400-000034000000}"/>
            </a:ext>
          </a:extLst>
        </xdr:cNvPr>
        <xdr:cNvGrpSpPr/>
      </xdr:nvGrpSpPr>
      <xdr:grpSpPr>
        <a:xfrm>
          <a:off x="5724525" y="22443090"/>
          <a:ext cx="186447" cy="135128"/>
          <a:chOff x="6029326" y="2438400"/>
          <a:chExt cx="197784" cy="140494"/>
        </a:xfrm>
      </xdr:grpSpPr>
      <xdr:cxnSp macro="">
        <xdr:nvCxnSpPr>
          <xdr:cNvPr id="53" name="Straight Arrow Connector 52">
            <a:extLst>
              <a:ext uri="{FF2B5EF4-FFF2-40B4-BE49-F238E27FC236}">
                <a16:creationId xmlns:a16="http://schemas.microsoft.com/office/drawing/2014/main" id="{00000000-0008-0000-1400-000035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4" name="Rectangle 37">
            <a:extLst>
              <a:ext uri="{FF2B5EF4-FFF2-40B4-BE49-F238E27FC236}">
                <a16:creationId xmlns:a16="http://schemas.microsoft.com/office/drawing/2014/main" id="{00000000-0008-0000-1400-000036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5013</xdr:colOff>
      <xdr:row>31</xdr:row>
      <xdr:rowOff>75195</xdr:rowOff>
    </xdr:from>
    <xdr:to>
      <xdr:col>41</xdr:col>
      <xdr:colOff>4010</xdr:colOff>
      <xdr:row>31</xdr:row>
      <xdr:rowOff>75195</xdr:rowOff>
    </xdr:to>
    <xdr:cxnSp macro="">
      <xdr:nvCxnSpPr>
        <xdr:cNvPr id="58" name="Straight Arrow Connector 57">
          <a:extLst>
            <a:ext uri="{FF2B5EF4-FFF2-40B4-BE49-F238E27FC236}">
              <a16:creationId xmlns:a16="http://schemas.microsoft.com/office/drawing/2014/main" id="{00000000-0008-0000-1400-00003A000000}"/>
            </a:ext>
          </a:extLst>
        </xdr:cNvPr>
        <xdr:cNvCxnSpPr/>
      </xdr:nvCxnSpPr>
      <xdr:spPr>
        <a:xfrm>
          <a:off x="6091488" y="2475495"/>
          <a:ext cx="208547"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37</xdr:row>
      <xdr:rowOff>76200</xdr:rowOff>
    </xdr:from>
    <xdr:to>
      <xdr:col>41</xdr:col>
      <xdr:colOff>5472</xdr:colOff>
      <xdr:row>38</xdr:row>
      <xdr:rowOff>73818</xdr:rowOff>
    </xdr:to>
    <xdr:grpSp>
      <xdr:nvGrpSpPr>
        <xdr:cNvPr id="59" name="Group 58">
          <a:extLst>
            <a:ext uri="{FF2B5EF4-FFF2-40B4-BE49-F238E27FC236}">
              <a16:creationId xmlns:a16="http://schemas.microsoft.com/office/drawing/2014/main" id="{00000000-0008-0000-1400-00003B000000}"/>
            </a:ext>
          </a:extLst>
        </xdr:cNvPr>
        <xdr:cNvGrpSpPr/>
      </xdr:nvGrpSpPr>
      <xdr:grpSpPr>
        <a:xfrm>
          <a:off x="5724525" y="4102100"/>
          <a:ext cx="186447" cy="124618"/>
          <a:chOff x="6029326" y="2438400"/>
          <a:chExt cx="197784" cy="140494"/>
        </a:xfrm>
      </xdr:grpSpPr>
      <xdr:cxnSp macro="">
        <xdr:nvCxnSpPr>
          <xdr:cNvPr id="60" name="Straight Arrow Connector 59">
            <a:extLst>
              <a:ext uri="{FF2B5EF4-FFF2-40B4-BE49-F238E27FC236}">
                <a16:creationId xmlns:a16="http://schemas.microsoft.com/office/drawing/2014/main" id="{00000000-0008-0000-1400-00003C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1" name="Rectangle 37">
            <a:extLst>
              <a:ext uri="{FF2B5EF4-FFF2-40B4-BE49-F238E27FC236}">
                <a16:creationId xmlns:a16="http://schemas.microsoft.com/office/drawing/2014/main" id="{00000000-0008-0000-1400-00003D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5443</xdr:colOff>
      <xdr:row>173</xdr:row>
      <xdr:rowOff>70759</xdr:rowOff>
    </xdr:from>
    <xdr:to>
      <xdr:col>41</xdr:col>
      <xdr:colOff>8164</xdr:colOff>
      <xdr:row>173</xdr:row>
      <xdr:rowOff>70759</xdr:rowOff>
    </xdr:to>
    <xdr:cxnSp macro="">
      <xdr:nvCxnSpPr>
        <xdr:cNvPr id="49" name="Straight Arrow Connector 48">
          <a:extLst>
            <a:ext uri="{FF2B5EF4-FFF2-40B4-BE49-F238E27FC236}">
              <a16:creationId xmlns:a16="http://schemas.microsoft.com/office/drawing/2014/main" id="{00000000-0008-0000-1400-000031000000}"/>
            </a:ext>
          </a:extLst>
        </xdr:cNvPr>
        <xdr:cNvCxnSpPr/>
      </xdr:nvCxnSpPr>
      <xdr:spPr>
        <a:xfrm>
          <a:off x="6091918" y="14491609"/>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5443</xdr:colOff>
      <xdr:row>194</xdr:row>
      <xdr:rowOff>70759</xdr:rowOff>
    </xdr:from>
    <xdr:to>
      <xdr:col>41</xdr:col>
      <xdr:colOff>8164</xdr:colOff>
      <xdr:row>194</xdr:row>
      <xdr:rowOff>70759</xdr:rowOff>
    </xdr:to>
    <xdr:cxnSp macro="">
      <xdr:nvCxnSpPr>
        <xdr:cNvPr id="50" name="Straight Arrow Connector 49">
          <a:extLst>
            <a:ext uri="{FF2B5EF4-FFF2-40B4-BE49-F238E27FC236}">
              <a16:creationId xmlns:a16="http://schemas.microsoft.com/office/drawing/2014/main" id="{00000000-0008-0000-1400-000032000000}"/>
            </a:ext>
          </a:extLst>
        </xdr:cNvPr>
        <xdr:cNvCxnSpPr/>
      </xdr:nvCxnSpPr>
      <xdr:spPr>
        <a:xfrm>
          <a:off x="6091918" y="19682734"/>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6803</xdr:colOff>
      <xdr:row>208</xdr:row>
      <xdr:rowOff>81642</xdr:rowOff>
    </xdr:from>
    <xdr:to>
      <xdr:col>41</xdr:col>
      <xdr:colOff>6803</xdr:colOff>
      <xdr:row>208</xdr:row>
      <xdr:rowOff>81642</xdr:rowOff>
    </xdr:to>
    <xdr:cxnSp macro="">
      <xdr:nvCxnSpPr>
        <xdr:cNvPr id="55" name="Straight Arrow Connector 54">
          <a:extLst>
            <a:ext uri="{FF2B5EF4-FFF2-40B4-BE49-F238E27FC236}">
              <a16:creationId xmlns:a16="http://schemas.microsoft.com/office/drawing/2014/main" id="{F479ECE7-2C16-485C-A38D-D4FB98DAB52F}"/>
            </a:ext>
          </a:extLst>
        </xdr:cNvPr>
        <xdr:cNvCxnSpPr/>
      </xdr:nvCxnSpPr>
      <xdr:spPr>
        <a:xfrm>
          <a:off x="5969453" y="22420942"/>
          <a:ext cx="2032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39</xdr:col>
      <xdr:colOff>7327</xdr:colOff>
      <xdr:row>8</xdr:row>
      <xdr:rowOff>65943</xdr:rowOff>
    </xdr:from>
    <xdr:to>
      <xdr:col>41</xdr:col>
      <xdr:colOff>10720</xdr:colOff>
      <xdr:row>8</xdr:row>
      <xdr:rowOff>65943</xdr:rowOff>
    </xdr:to>
    <xdr:cxnSp macro="">
      <xdr:nvCxnSpPr>
        <xdr:cNvPr id="2" name="Straight Arrow Connector 1">
          <a:extLst>
            <a:ext uri="{FF2B5EF4-FFF2-40B4-BE49-F238E27FC236}">
              <a16:creationId xmlns:a16="http://schemas.microsoft.com/office/drawing/2014/main" id="{00000000-0008-0000-1300-000002000000}"/>
            </a:ext>
          </a:extLst>
        </xdr:cNvPr>
        <xdr:cNvCxnSpPr/>
      </xdr:nvCxnSpPr>
      <xdr:spPr>
        <a:xfrm>
          <a:off x="6093802" y="646968"/>
          <a:ext cx="21294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14654</xdr:colOff>
      <xdr:row>224</xdr:row>
      <xdr:rowOff>73270</xdr:rowOff>
    </xdr:from>
    <xdr:to>
      <xdr:col>41</xdr:col>
      <xdr:colOff>18047</xdr:colOff>
      <xdr:row>224</xdr:row>
      <xdr:rowOff>73270</xdr:rowOff>
    </xdr:to>
    <xdr:cxnSp macro="">
      <xdr:nvCxnSpPr>
        <xdr:cNvPr id="7" name="Straight Arrow Connector 6">
          <a:extLst>
            <a:ext uri="{FF2B5EF4-FFF2-40B4-BE49-F238E27FC236}">
              <a16:creationId xmlns:a16="http://schemas.microsoft.com/office/drawing/2014/main" id="{00000000-0008-0000-1300-000007000000}"/>
            </a:ext>
          </a:extLst>
        </xdr:cNvPr>
        <xdr:cNvCxnSpPr/>
      </xdr:nvCxnSpPr>
      <xdr:spPr>
        <a:xfrm>
          <a:off x="6066692" y="23519424"/>
          <a:ext cx="208547"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7327</xdr:colOff>
      <xdr:row>8</xdr:row>
      <xdr:rowOff>65943</xdr:rowOff>
    </xdr:from>
    <xdr:to>
      <xdr:col>41</xdr:col>
      <xdr:colOff>10720</xdr:colOff>
      <xdr:row>8</xdr:row>
      <xdr:rowOff>65943</xdr:rowOff>
    </xdr:to>
    <xdr:cxnSp macro="">
      <xdr:nvCxnSpPr>
        <xdr:cNvPr id="83" name="Straight Arrow Connector 82">
          <a:extLst>
            <a:ext uri="{FF2B5EF4-FFF2-40B4-BE49-F238E27FC236}">
              <a16:creationId xmlns:a16="http://schemas.microsoft.com/office/drawing/2014/main" id="{00000000-0008-0000-1300-000053000000}"/>
            </a:ext>
          </a:extLst>
        </xdr:cNvPr>
        <xdr:cNvCxnSpPr/>
      </xdr:nvCxnSpPr>
      <xdr:spPr>
        <a:xfrm>
          <a:off x="6093802" y="646968"/>
          <a:ext cx="21294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7327</xdr:colOff>
      <xdr:row>82</xdr:row>
      <xdr:rowOff>65943</xdr:rowOff>
    </xdr:from>
    <xdr:to>
      <xdr:col>41</xdr:col>
      <xdr:colOff>10720</xdr:colOff>
      <xdr:row>82</xdr:row>
      <xdr:rowOff>65943</xdr:rowOff>
    </xdr:to>
    <xdr:cxnSp macro="">
      <xdr:nvCxnSpPr>
        <xdr:cNvPr id="84" name="Straight Arrow Connector 83">
          <a:extLst>
            <a:ext uri="{FF2B5EF4-FFF2-40B4-BE49-F238E27FC236}">
              <a16:creationId xmlns:a16="http://schemas.microsoft.com/office/drawing/2014/main" id="{00000000-0008-0000-1300-000054000000}"/>
            </a:ext>
          </a:extLst>
        </xdr:cNvPr>
        <xdr:cNvCxnSpPr/>
      </xdr:nvCxnSpPr>
      <xdr:spPr>
        <a:xfrm>
          <a:off x="6093802" y="8714643"/>
          <a:ext cx="21294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13138</xdr:colOff>
      <xdr:row>156</xdr:row>
      <xdr:rowOff>51289</xdr:rowOff>
    </xdr:from>
    <xdr:to>
      <xdr:col>41</xdr:col>
      <xdr:colOff>11149</xdr:colOff>
      <xdr:row>165</xdr:row>
      <xdr:rowOff>0</xdr:rowOff>
    </xdr:to>
    <xdr:grpSp>
      <xdr:nvGrpSpPr>
        <xdr:cNvPr id="90" name="Group 89">
          <a:extLst>
            <a:ext uri="{FF2B5EF4-FFF2-40B4-BE49-F238E27FC236}">
              <a16:creationId xmlns:a16="http://schemas.microsoft.com/office/drawing/2014/main" id="{00000000-0008-0000-1300-00005A000000}"/>
            </a:ext>
          </a:extLst>
        </xdr:cNvPr>
        <xdr:cNvGrpSpPr/>
      </xdr:nvGrpSpPr>
      <xdr:grpSpPr>
        <a:xfrm>
          <a:off x="5766238" y="17990039"/>
          <a:ext cx="188511" cy="1104411"/>
          <a:chOff x="6029326" y="2438400"/>
          <a:chExt cx="197784" cy="140494"/>
        </a:xfrm>
      </xdr:grpSpPr>
      <xdr:cxnSp macro="">
        <xdr:nvCxnSpPr>
          <xdr:cNvPr id="91" name="Straight Arrow Connector 90">
            <a:extLst>
              <a:ext uri="{FF2B5EF4-FFF2-40B4-BE49-F238E27FC236}">
                <a16:creationId xmlns:a16="http://schemas.microsoft.com/office/drawing/2014/main" id="{00000000-0008-0000-1300-00005B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92" name="Rectangle 37">
            <a:extLst>
              <a:ext uri="{FF2B5EF4-FFF2-40B4-BE49-F238E27FC236}">
                <a16:creationId xmlns:a16="http://schemas.microsoft.com/office/drawing/2014/main" id="{00000000-0008-0000-1300-00005C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28</xdr:col>
      <xdr:colOff>35473</xdr:colOff>
      <xdr:row>72</xdr:row>
      <xdr:rowOff>84715</xdr:rowOff>
    </xdr:from>
    <xdr:to>
      <xdr:col>41</xdr:col>
      <xdr:colOff>0</xdr:colOff>
      <xdr:row>73</xdr:row>
      <xdr:rowOff>76064</xdr:rowOff>
    </xdr:to>
    <xdr:grpSp>
      <xdr:nvGrpSpPr>
        <xdr:cNvPr id="96" name="Group 95">
          <a:extLst>
            <a:ext uri="{FF2B5EF4-FFF2-40B4-BE49-F238E27FC236}">
              <a16:creationId xmlns:a16="http://schemas.microsoft.com/office/drawing/2014/main" id="{00000000-0008-0000-1300-000060000000}"/>
            </a:ext>
          </a:extLst>
        </xdr:cNvPr>
        <xdr:cNvGrpSpPr/>
      </xdr:nvGrpSpPr>
      <xdr:grpSpPr>
        <a:xfrm>
          <a:off x="4169323" y="7907915"/>
          <a:ext cx="1774277" cy="118349"/>
          <a:chOff x="3700220" y="8704881"/>
          <a:chExt cx="1916927" cy="142068"/>
        </a:xfrm>
      </xdr:grpSpPr>
      <xdr:sp macro="" textlink="">
        <xdr:nvSpPr>
          <xdr:cNvPr id="97" name="Rectangle 96">
            <a:extLst>
              <a:ext uri="{FF2B5EF4-FFF2-40B4-BE49-F238E27FC236}">
                <a16:creationId xmlns:a16="http://schemas.microsoft.com/office/drawing/2014/main" id="{00000000-0008-0000-1300-000061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8" name="Straight Arrow Connector 97">
            <a:extLst>
              <a:ext uri="{FF2B5EF4-FFF2-40B4-BE49-F238E27FC236}">
                <a16:creationId xmlns:a16="http://schemas.microsoft.com/office/drawing/2014/main" id="{00000000-0008-0000-1300-000062000000}"/>
              </a:ext>
            </a:extLst>
          </xdr:cNvPr>
          <xdr:cNvCxnSpPr/>
        </xdr:nvCxnSpPr>
        <xdr:spPr>
          <a:xfrm>
            <a:off x="3851975" y="8846949"/>
            <a:ext cx="176517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45983</xdr:colOff>
      <xdr:row>72</xdr:row>
      <xdr:rowOff>72259</xdr:rowOff>
    </xdr:from>
    <xdr:to>
      <xdr:col>18</xdr:col>
      <xdr:colOff>43187</xdr:colOff>
      <xdr:row>74</xdr:row>
      <xdr:rowOff>123864</xdr:rowOff>
    </xdr:to>
    <xdr:grpSp>
      <xdr:nvGrpSpPr>
        <xdr:cNvPr id="99" name="Group 98">
          <a:extLst>
            <a:ext uri="{FF2B5EF4-FFF2-40B4-BE49-F238E27FC236}">
              <a16:creationId xmlns:a16="http://schemas.microsoft.com/office/drawing/2014/main" id="{00000000-0008-0000-1300-000063000000}"/>
            </a:ext>
          </a:extLst>
        </xdr:cNvPr>
        <xdr:cNvGrpSpPr/>
      </xdr:nvGrpSpPr>
      <xdr:grpSpPr>
        <a:xfrm>
          <a:off x="2617733" y="7895459"/>
          <a:ext cx="149604" cy="305605"/>
          <a:chOff x="3377338" y="8846950"/>
          <a:chExt cx="161441" cy="351940"/>
        </a:xfrm>
      </xdr:grpSpPr>
      <xdr:sp macro="" textlink="">
        <xdr:nvSpPr>
          <xdr:cNvPr id="100" name="Rectangle 99">
            <a:extLst>
              <a:ext uri="{FF2B5EF4-FFF2-40B4-BE49-F238E27FC236}">
                <a16:creationId xmlns:a16="http://schemas.microsoft.com/office/drawing/2014/main" id="{00000000-0008-0000-1300-000064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1" name="Straight Arrow Connector 100">
            <a:extLst>
              <a:ext uri="{FF2B5EF4-FFF2-40B4-BE49-F238E27FC236}">
                <a16:creationId xmlns:a16="http://schemas.microsoft.com/office/drawing/2014/main" id="{00000000-0008-0000-1300-000065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28904</xdr:colOff>
      <xdr:row>133</xdr:row>
      <xdr:rowOff>12456</xdr:rowOff>
    </xdr:from>
    <xdr:to>
      <xdr:col>40</xdr:col>
      <xdr:colOff>98535</xdr:colOff>
      <xdr:row>134</xdr:row>
      <xdr:rowOff>3805</xdr:rowOff>
    </xdr:to>
    <xdr:grpSp>
      <xdr:nvGrpSpPr>
        <xdr:cNvPr id="111" name="Group 110">
          <a:extLst>
            <a:ext uri="{FF2B5EF4-FFF2-40B4-BE49-F238E27FC236}">
              <a16:creationId xmlns:a16="http://schemas.microsoft.com/office/drawing/2014/main" id="{00000000-0008-0000-1300-00006F000000}"/>
            </a:ext>
          </a:extLst>
        </xdr:cNvPr>
        <xdr:cNvGrpSpPr/>
      </xdr:nvGrpSpPr>
      <xdr:grpSpPr>
        <a:xfrm>
          <a:off x="4162754" y="15550906"/>
          <a:ext cx="1777781" cy="118349"/>
          <a:chOff x="3700220" y="8704881"/>
          <a:chExt cx="1916927" cy="142068"/>
        </a:xfrm>
      </xdr:grpSpPr>
      <xdr:sp macro="" textlink="">
        <xdr:nvSpPr>
          <xdr:cNvPr id="112" name="Rectangle 111">
            <a:extLst>
              <a:ext uri="{FF2B5EF4-FFF2-40B4-BE49-F238E27FC236}">
                <a16:creationId xmlns:a16="http://schemas.microsoft.com/office/drawing/2014/main" id="{00000000-0008-0000-1300-000070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13" name="Straight Arrow Connector 112">
            <a:extLst>
              <a:ext uri="{FF2B5EF4-FFF2-40B4-BE49-F238E27FC236}">
                <a16:creationId xmlns:a16="http://schemas.microsoft.com/office/drawing/2014/main" id="{00000000-0008-0000-1300-000071000000}"/>
              </a:ext>
            </a:extLst>
          </xdr:cNvPr>
          <xdr:cNvCxnSpPr/>
        </xdr:nvCxnSpPr>
        <xdr:spPr>
          <a:xfrm>
            <a:off x="3851975" y="8846949"/>
            <a:ext cx="176517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19707</xdr:colOff>
      <xdr:row>133</xdr:row>
      <xdr:rowOff>19706</xdr:rowOff>
    </xdr:from>
    <xdr:to>
      <xdr:col>18</xdr:col>
      <xdr:colOff>16911</xdr:colOff>
      <xdr:row>135</xdr:row>
      <xdr:rowOff>71310</xdr:rowOff>
    </xdr:to>
    <xdr:grpSp>
      <xdr:nvGrpSpPr>
        <xdr:cNvPr id="114" name="Group 113">
          <a:extLst>
            <a:ext uri="{FF2B5EF4-FFF2-40B4-BE49-F238E27FC236}">
              <a16:creationId xmlns:a16="http://schemas.microsoft.com/office/drawing/2014/main" id="{00000000-0008-0000-1300-000072000000}"/>
            </a:ext>
          </a:extLst>
        </xdr:cNvPr>
        <xdr:cNvGrpSpPr/>
      </xdr:nvGrpSpPr>
      <xdr:grpSpPr>
        <a:xfrm>
          <a:off x="2591457" y="15558156"/>
          <a:ext cx="149604" cy="305604"/>
          <a:chOff x="3377338" y="8846950"/>
          <a:chExt cx="161441" cy="351940"/>
        </a:xfrm>
      </xdr:grpSpPr>
      <xdr:sp macro="" textlink="">
        <xdr:nvSpPr>
          <xdr:cNvPr id="115" name="Rectangle 114">
            <a:extLst>
              <a:ext uri="{FF2B5EF4-FFF2-40B4-BE49-F238E27FC236}">
                <a16:creationId xmlns:a16="http://schemas.microsoft.com/office/drawing/2014/main" id="{00000000-0008-0000-1300-000073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16" name="Straight Arrow Connector 115">
            <a:extLst>
              <a:ext uri="{FF2B5EF4-FFF2-40B4-BE49-F238E27FC236}">
                <a16:creationId xmlns:a16="http://schemas.microsoft.com/office/drawing/2014/main" id="{00000000-0008-0000-1300-000074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35473</xdr:colOff>
      <xdr:row>339</xdr:row>
      <xdr:rowOff>12456</xdr:rowOff>
    </xdr:from>
    <xdr:to>
      <xdr:col>41</xdr:col>
      <xdr:colOff>0</xdr:colOff>
      <xdr:row>340</xdr:row>
      <xdr:rowOff>3805</xdr:rowOff>
    </xdr:to>
    <xdr:grpSp>
      <xdr:nvGrpSpPr>
        <xdr:cNvPr id="117" name="Group 116">
          <a:extLst>
            <a:ext uri="{FF2B5EF4-FFF2-40B4-BE49-F238E27FC236}">
              <a16:creationId xmlns:a16="http://schemas.microsoft.com/office/drawing/2014/main" id="{00000000-0008-0000-1300-000075000000}"/>
            </a:ext>
          </a:extLst>
        </xdr:cNvPr>
        <xdr:cNvGrpSpPr/>
      </xdr:nvGrpSpPr>
      <xdr:grpSpPr>
        <a:xfrm>
          <a:off x="4169323" y="40011106"/>
          <a:ext cx="1774277" cy="118349"/>
          <a:chOff x="3700220" y="8704881"/>
          <a:chExt cx="1916927" cy="142068"/>
        </a:xfrm>
      </xdr:grpSpPr>
      <xdr:sp macro="" textlink="">
        <xdr:nvSpPr>
          <xdr:cNvPr id="118" name="Rectangle 117">
            <a:extLst>
              <a:ext uri="{FF2B5EF4-FFF2-40B4-BE49-F238E27FC236}">
                <a16:creationId xmlns:a16="http://schemas.microsoft.com/office/drawing/2014/main" id="{00000000-0008-0000-1300-000076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19" name="Straight Arrow Connector 118">
            <a:extLst>
              <a:ext uri="{FF2B5EF4-FFF2-40B4-BE49-F238E27FC236}">
                <a16:creationId xmlns:a16="http://schemas.microsoft.com/office/drawing/2014/main" id="{00000000-0008-0000-1300-000077000000}"/>
              </a:ext>
            </a:extLst>
          </xdr:cNvPr>
          <xdr:cNvCxnSpPr/>
        </xdr:nvCxnSpPr>
        <xdr:spPr>
          <a:xfrm>
            <a:off x="3851975" y="8846949"/>
            <a:ext cx="176517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45983</xdr:colOff>
      <xdr:row>339</xdr:row>
      <xdr:rowOff>0</xdr:rowOff>
    </xdr:from>
    <xdr:to>
      <xdr:col>18</xdr:col>
      <xdr:colOff>43187</xdr:colOff>
      <xdr:row>341</xdr:row>
      <xdr:rowOff>51605</xdr:rowOff>
    </xdr:to>
    <xdr:grpSp>
      <xdr:nvGrpSpPr>
        <xdr:cNvPr id="120" name="Group 119">
          <a:extLst>
            <a:ext uri="{FF2B5EF4-FFF2-40B4-BE49-F238E27FC236}">
              <a16:creationId xmlns:a16="http://schemas.microsoft.com/office/drawing/2014/main" id="{00000000-0008-0000-1300-000078000000}"/>
            </a:ext>
          </a:extLst>
        </xdr:cNvPr>
        <xdr:cNvGrpSpPr/>
      </xdr:nvGrpSpPr>
      <xdr:grpSpPr>
        <a:xfrm>
          <a:off x="2617733" y="39998650"/>
          <a:ext cx="149604" cy="305605"/>
          <a:chOff x="3377338" y="8846950"/>
          <a:chExt cx="161441" cy="351940"/>
        </a:xfrm>
      </xdr:grpSpPr>
      <xdr:sp macro="" textlink="">
        <xdr:nvSpPr>
          <xdr:cNvPr id="121" name="Rectangle 120">
            <a:extLst>
              <a:ext uri="{FF2B5EF4-FFF2-40B4-BE49-F238E27FC236}">
                <a16:creationId xmlns:a16="http://schemas.microsoft.com/office/drawing/2014/main" id="{00000000-0008-0000-1300-000079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22" name="Straight Arrow Connector 121">
            <a:extLst>
              <a:ext uri="{FF2B5EF4-FFF2-40B4-BE49-F238E27FC236}">
                <a16:creationId xmlns:a16="http://schemas.microsoft.com/office/drawing/2014/main" id="{00000000-0008-0000-1300-00007A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28904</xdr:colOff>
      <xdr:row>345</xdr:row>
      <xdr:rowOff>5887</xdr:rowOff>
    </xdr:from>
    <xdr:to>
      <xdr:col>40</xdr:col>
      <xdr:colOff>98535</xdr:colOff>
      <xdr:row>346</xdr:row>
      <xdr:rowOff>0</xdr:rowOff>
    </xdr:to>
    <xdr:grpSp>
      <xdr:nvGrpSpPr>
        <xdr:cNvPr id="123" name="Group 122">
          <a:extLst>
            <a:ext uri="{FF2B5EF4-FFF2-40B4-BE49-F238E27FC236}">
              <a16:creationId xmlns:a16="http://schemas.microsoft.com/office/drawing/2014/main" id="{00000000-0008-0000-1300-00007B000000}"/>
            </a:ext>
          </a:extLst>
        </xdr:cNvPr>
        <xdr:cNvGrpSpPr/>
      </xdr:nvGrpSpPr>
      <xdr:grpSpPr>
        <a:xfrm>
          <a:off x="4162754" y="40614137"/>
          <a:ext cx="1777781" cy="121113"/>
          <a:chOff x="3700220" y="8704881"/>
          <a:chExt cx="1916927" cy="142068"/>
        </a:xfrm>
      </xdr:grpSpPr>
      <xdr:sp macro="" textlink="">
        <xdr:nvSpPr>
          <xdr:cNvPr id="124" name="Rectangle 123">
            <a:extLst>
              <a:ext uri="{FF2B5EF4-FFF2-40B4-BE49-F238E27FC236}">
                <a16:creationId xmlns:a16="http://schemas.microsoft.com/office/drawing/2014/main" id="{00000000-0008-0000-1300-00007C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25" name="Straight Arrow Connector 124">
            <a:extLst>
              <a:ext uri="{FF2B5EF4-FFF2-40B4-BE49-F238E27FC236}">
                <a16:creationId xmlns:a16="http://schemas.microsoft.com/office/drawing/2014/main" id="{00000000-0008-0000-1300-00007D000000}"/>
              </a:ext>
            </a:extLst>
          </xdr:cNvPr>
          <xdr:cNvCxnSpPr/>
        </xdr:nvCxnSpPr>
        <xdr:spPr>
          <a:xfrm>
            <a:off x="3851975" y="8846949"/>
            <a:ext cx="176517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39414</xdr:colOff>
      <xdr:row>344</xdr:row>
      <xdr:rowOff>72259</xdr:rowOff>
    </xdr:from>
    <xdr:to>
      <xdr:col>18</xdr:col>
      <xdr:colOff>36618</xdr:colOff>
      <xdr:row>347</xdr:row>
      <xdr:rowOff>45035</xdr:rowOff>
    </xdr:to>
    <xdr:grpSp>
      <xdr:nvGrpSpPr>
        <xdr:cNvPr id="126" name="Group 125">
          <a:extLst>
            <a:ext uri="{FF2B5EF4-FFF2-40B4-BE49-F238E27FC236}">
              <a16:creationId xmlns:a16="http://schemas.microsoft.com/office/drawing/2014/main" id="{00000000-0008-0000-1300-00007E000000}"/>
            </a:ext>
          </a:extLst>
        </xdr:cNvPr>
        <xdr:cNvGrpSpPr/>
      </xdr:nvGrpSpPr>
      <xdr:grpSpPr>
        <a:xfrm>
          <a:off x="2611164" y="40604309"/>
          <a:ext cx="149604" cy="302976"/>
          <a:chOff x="3377338" y="8846950"/>
          <a:chExt cx="161441" cy="351940"/>
        </a:xfrm>
      </xdr:grpSpPr>
      <xdr:sp macro="" textlink="">
        <xdr:nvSpPr>
          <xdr:cNvPr id="127" name="Rectangle 126">
            <a:extLst>
              <a:ext uri="{FF2B5EF4-FFF2-40B4-BE49-F238E27FC236}">
                <a16:creationId xmlns:a16="http://schemas.microsoft.com/office/drawing/2014/main" id="{00000000-0008-0000-1300-00007F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28" name="Straight Arrow Connector 127">
            <a:extLst>
              <a:ext uri="{FF2B5EF4-FFF2-40B4-BE49-F238E27FC236}">
                <a16:creationId xmlns:a16="http://schemas.microsoft.com/office/drawing/2014/main" id="{00000000-0008-0000-1300-000080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35473</xdr:colOff>
      <xdr:row>382</xdr:row>
      <xdr:rowOff>19025</xdr:rowOff>
    </xdr:from>
    <xdr:to>
      <xdr:col>41</xdr:col>
      <xdr:colOff>0</xdr:colOff>
      <xdr:row>383</xdr:row>
      <xdr:rowOff>10374</xdr:rowOff>
    </xdr:to>
    <xdr:grpSp>
      <xdr:nvGrpSpPr>
        <xdr:cNvPr id="135" name="Group 134">
          <a:extLst>
            <a:ext uri="{FF2B5EF4-FFF2-40B4-BE49-F238E27FC236}">
              <a16:creationId xmlns:a16="http://schemas.microsoft.com/office/drawing/2014/main" id="{00000000-0008-0000-1300-000087000000}"/>
            </a:ext>
          </a:extLst>
        </xdr:cNvPr>
        <xdr:cNvGrpSpPr/>
      </xdr:nvGrpSpPr>
      <xdr:grpSpPr>
        <a:xfrm>
          <a:off x="4169323" y="44754775"/>
          <a:ext cx="1774277" cy="118349"/>
          <a:chOff x="3700220" y="8704881"/>
          <a:chExt cx="1916927" cy="142068"/>
        </a:xfrm>
      </xdr:grpSpPr>
      <xdr:sp macro="" textlink="">
        <xdr:nvSpPr>
          <xdr:cNvPr id="136" name="Rectangle 135">
            <a:extLst>
              <a:ext uri="{FF2B5EF4-FFF2-40B4-BE49-F238E27FC236}">
                <a16:creationId xmlns:a16="http://schemas.microsoft.com/office/drawing/2014/main" id="{00000000-0008-0000-1300-000088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37" name="Straight Arrow Connector 136">
            <a:extLst>
              <a:ext uri="{FF2B5EF4-FFF2-40B4-BE49-F238E27FC236}">
                <a16:creationId xmlns:a16="http://schemas.microsoft.com/office/drawing/2014/main" id="{00000000-0008-0000-1300-000089000000}"/>
              </a:ext>
            </a:extLst>
          </xdr:cNvPr>
          <xdr:cNvCxnSpPr/>
        </xdr:nvCxnSpPr>
        <xdr:spPr>
          <a:xfrm>
            <a:off x="3851975" y="8846949"/>
            <a:ext cx="176517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45983</xdr:colOff>
      <xdr:row>382</xdr:row>
      <xdr:rowOff>6569</xdr:rowOff>
    </xdr:from>
    <xdr:to>
      <xdr:col>18</xdr:col>
      <xdr:colOff>43187</xdr:colOff>
      <xdr:row>384</xdr:row>
      <xdr:rowOff>58174</xdr:rowOff>
    </xdr:to>
    <xdr:grpSp>
      <xdr:nvGrpSpPr>
        <xdr:cNvPr id="138" name="Group 137">
          <a:extLst>
            <a:ext uri="{FF2B5EF4-FFF2-40B4-BE49-F238E27FC236}">
              <a16:creationId xmlns:a16="http://schemas.microsoft.com/office/drawing/2014/main" id="{00000000-0008-0000-1300-00008A000000}"/>
            </a:ext>
          </a:extLst>
        </xdr:cNvPr>
        <xdr:cNvGrpSpPr/>
      </xdr:nvGrpSpPr>
      <xdr:grpSpPr>
        <a:xfrm>
          <a:off x="2617733" y="44742319"/>
          <a:ext cx="149604" cy="305605"/>
          <a:chOff x="3377338" y="8846950"/>
          <a:chExt cx="161441" cy="351940"/>
        </a:xfrm>
      </xdr:grpSpPr>
      <xdr:sp macro="" textlink="">
        <xdr:nvSpPr>
          <xdr:cNvPr id="139" name="Rectangle 138">
            <a:extLst>
              <a:ext uri="{FF2B5EF4-FFF2-40B4-BE49-F238E27FC236}">
                <a16:creationId xmlns:a16="http://schemas.microsoft.com/office/drawing/2014/main" id="{00000000-0008-0000-1300-00008B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40" name="Straight Arrow Connector 139">
            <a:extLst>
              <a:ext uri="{FF2B5EF4-FFF2-40B4-BE49-F238E27FC236}">
                <a16:creationId xmlns:a16="http://schemas.microsoft.com/office/drawing/2014/main" id="{00000000-0008-0000-1300-00008C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28575</xdr:colOff>
      <xdr:row>326</xdr:row>
      <xdr:rowOff>19050</xdr:rowOff>
    </xdr:from>
    <xdr:to>
      <xdr:col>11</xdr:col>
      <xdr:colOff>25779</xdr:colOff>
      <xdr:row>328</xdr:row>
      <xdr:rowOff>70655</xdr:rowOff>
    </xdr:to>
    <xdr:grpSp>
      <xdr:nvGrpSpPr>
        <xdr:cNvPr id="141" name="Group 140">
          <a:extLst>
            <a:ext uri="{FF2B5EF4-FFF2-40B4-BE49-F238E27FC236}">
              <a16:creationId xmlns:a16="http://schemas.microsoft.com/office/drawing/2014/main" id="{00000000-0008-0000-1300-00008D000000}"/>
            </a:ext>
          </a:extLst>
        </xdr:cNvPr>
        <xdr:cNvGrpSpPr/>
      </xdr:nvGrpSpPr>
      <xdr:grpSpPr>
        <a:xfrm>
          <a:off x="1533525" y="38557200"/>
          <a:ext cx="149604" cy="305605"/>
          <a:chOff x="3377338" y="8846950"/>
          <a:chExt cx="161441" cy="351940"/>
        </a:xfrm>
      </xdr:grpSpPr>
      <xdr:sp macro="" textlink="">
        <xdr:nvSpPr>
          <xdr:cNvPr id="142" name="Rectangle 141">
            <a:extLst>
              <a:ext uri="{FF2B5EF4-FFF2-40B4-BE49-F238E27FC236}">
                <a16:creationId xmlns:a16="http://schemas.microsoft.com/office/drawing/2014/main" id="{00000000-0008-0000-1300-00008E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43" name="Straight Arrow Connector 142">
            <a:extLst>
              <a:ext uri="{FF2B5EF4-FFF2-40B4-BE49-F238E27FC236}">
                <a16:creationId xmlns:a16="http://schemas.microsoft.com/office/drawing/2014/main" id="{00000000-0008-0000-1300-00008F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38100</xdr:colOff>
      <xdr:row>326</xdr:row>
      <xdr:rowOff>19050</xdr:rowOff>
    </xdr:from>
    <xdr:to>
      <xdr:col>20</xdr:col>
      <xdr:colOff>35304</xdr:colOff>
      <xdr:row>328</xdr:row>
      <xdr:rowOff>70655</xdr:rowOff>
    </xdr:to>
    <xdr:grpSp>
      <xdr:nvGrpSpPr>
        <xdr:cNvPr id="144" name="Group 143">
          <a:extLst>
            <a:ext uri="{FF2B5EF4-FFF2-40B4-BE49-F238E27FC236}">
              <a16:creationId xmlns:a16="http://schemas.microsoft.com/office/drawing/2014/main" id="{00000000-0008-0000-1300-000090000000}"/>
            </a:ext>
          </a:extLst>
        </xdr:cNvPr>
        <xdr:cNvGrpSpPr/>
      </xdr:nvGrpSpPr>
      <xdr:grpSpPr>
        <a:xfrm>
          <a:off x="2914650" y="38557200"/>
          <a:ext cx="149604" cy="305605"/>
          <a:chOff x="3377338" y="8846950"/>
          <a:chExt cx="161441" cy="351940"/>
        </a:xfrm>
      </xdr:grpSpPr>
      <xdr:sp macro="" textlink="">
        <xdr:nvSpPr>
          <xdr:cNvPr id="145" name="Rectangle 144">
            <a:extLst>
              <a:ext uri="{FF2B5EF4-FFF2-40B4-BE49-F238E27FC236}">
                <a16:creationId xmlns:a16="http://schemas.microsoft.com/office/drawing/2014/main" id="{00000000-0008-0000-1300-000091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46" name="Straight Arrow Connector 145">
            <a:extLst>
              <a:ext uri="{FF2B5EF4-FFF2-40B4-BE49-F238E27FC236}">
                <a16:creationId xmlns:a16="http://schemas.microsoft.com/office/drawing/2014/main" id="{00000000-0008-0000-1300-000092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7327</xdr:colOff>
      <xdr:row>138</xdr:row>
      <xdr:rowOff>73270</xdr:rowOff>
    </xdr:from>
    <xdr:to>
      <xdr:col>41</xdr:col>
      <xdr:colOff>10720</xdr:colOff>
      <xdr:row>138</xdr:row>
      <xdr:rowOff>73270</xdr:rowOff>
    </xdr:to>
    <xdr:cxnSp macro="">
      <xdr:nvCxnSpPr>
        <xdr:cNvPr id="147" name="Straight Arrow Connector 146">
          <a:extLst>
            <a:ext uri="{FF2B5EF4-FFF2-40B4-BE49-F238E27FC236}">
              <a16:creationId xmlns:a16="http://schemas.microsoft.com/office/drawing/2014/main" id="{00000000-0008-0000-1300-000093000000}"/>
            </a:ext>
          </a:extLst>
        </xdr:cNvPr>
        <xdr:cNvCxnSpPr/>
      </xdr:nvCxnSpPr>
      <xdr:spPr>
        <a:xfrm>
          <a:off x="6093802" y="15284695"/>
          <a:ext cx="21294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28904</xdr:colOff>
      <xdr:row>148</xdr:row>
      <xdr:rowOff>12456</xdr:rowOff>
    </xdr:from>
    <xdr:to>
      <xdr:col>40</xdr:col>
      <xdr:colOff>98535</xdr:colOff>
      <xdr:row>149</xdr:row>
      <xdr:rowOff>3805</xdr:rowOff>
    </xdr:to>
    <xdr:grpSp>
      <xdr:nvGrpSpPr>
        <xdr:cNvPr id="148" name="Group 147">
          <a:extLst>
            <a:ext uri="{FF2B5EF4-FFF2-40B4-BE49-F238E27FC236}">
              <a16:creationId xmlns:a16="http://schemas.microsoft.com/office/drawing/2014/main" id="{00000000-0008-0000-1300-000094000000}"/>
            </a:ext>
          </a:extLst>
        </xdr:cNvPr>
        <xdr:cNvGrpSpPr/>
      </xdr:nvGrpSpPr>
      <xdr:grpSpPr>
        <a:xfrm>
          <a:off x="4162754" y="17125706"/>
          <a:ext cx="1777781" cy="118349"/>
          <a:chOff x="3700220" y="8704881"/>
          <a:chExt cx="1916927" cy="142068"/>
        </a:xfrm>
      </xdr:grpSpPr>
      <xdr:sp macro="" textlink="">
        <xdr:nvSpPr>
          <xdr:cNvPr id="149" name="Rectangle 148">
            <a:extLst>
              <a:ext uri="{FF2B5EF4-FFF2-40B4-BE49-F238E27FC236}">
                <a16:creationId xmlns:a16="http://schemas.microsoft.com/office/drawing/2014/main" id="{00000000-0008-0000-1300-000095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50" name="Straight Arrow Connector 149">
            <a:extLst>
              <a:ext uri="{FF2B5EF4-FFF2-40B4-BE49-F238E27FC236}">
                <a16:creationId xmlns:a16="http://schemas.microsoft.com/office/drawing/2014/main" id="{00000000-0008-0000-1300-000096000000}"/>
              </a:ext>
            </a:extLst>
          </xdr:cNvPr>
          <xdr:cNvCxnSpPr/>
        </xdr:nvCxnSpPr>
        <xdr:spPr>
          <a:xfrm>
            <a:off x="3851975" y="8846949"/>
            <a:ext cx="176517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51457</xdr:colOff>
      <xdr:row>147</xdr:row>
      <xdr:rowOff>656</xdr:rowOff>
    </xdr:from>
    <xdr:to>
      <xdr:col>18</xdr:col>
      <xdr:colOff>48661</xdr:colOff>
      <xdr:row>149</xdr:row>
      <xdr:rowOff>103060</xdr:rowOff>
    </xdr:to>
    <xdr:grpSp>
      <xdr:nvGrpSpPr>
        <xdr:cNvPr id="151" name="Group 150">
          <a:extLst>
            <a:ext uri="{FF2B5EF4-FFF2-40B4-BE49-F238E27FC236}">
              <a16:creationId xmlns:a16="http://schemas.microsoft.com/office/drawing/2014/main" id="{00000000-0008-0000-1300-000097000000}"/>
            </a:ext>
          </a:extLst>
        </xdr:cNvPr>
        <xdr:cNvGrpSpPr/>
      </xdr:nvGrpSpPr>
      <xdr:grpSpPr>
        <a:xfrm>
          <a:off x="2623207" y="17037706"/>
          <a:ext cx="149604" cy="305604"/>
          <a:chOff x="3377338" y="8846950"/>
          <a:chExt cx="161441" cy="351940"/>
        </a:xfrm>
      </xdr:grpSpPr>
      <xdr:sp macro="" textlink="">
        <xdr:nvSpPr>
          <xdr:cNvPr id="152" name="Rectangle 151">
            <a:extLst>
              <a:ext uri="{FF2B5EF4-FFF2-40B4-BE49-F238E27FC236}">
                <a16:creationId xmlns:a16="http://schemas.microsoft.com/office/drawing/2014/main" id="{00000000-0008-0000-1300-000098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53" name="Straight Arrow Connector 152">
            <a:extLst>
              <a:ext uri="{FF2B5EF4-FFF2-40B4-BE49-F238E27FC236}">
                <a16:creationId xmlns:a16="http://schemas.microsoft.com/office/drawing/2014/main" id="{00000000-0008-0000-1300-000099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8283</xdr:colOff>
      <xdr:row>142</xdr:row>
      <xdr:rowOff>66264</xdr:rowOff>
    </xdr:from>
    <xdr:to>
      <xdr:col>41</xdr:col>
      <xdr:colOff>3395</xdr:colOff>
      <xdr:row>143</xdr:row>
      <xdr:rowOff>73301</xdr:rowOff>
    </xdr:to>
    <xdr:grpSp>
      <xdr:nvGrpSpPr>
        <xdr:cNvPr id="154" name="Group 153">
          <a:extLst>
            <a:ext uri="{FF2B5EF4-FFF2-40B4-BE49-F238E27FC236}">
              <a16:creationId xmlns:a16="http://schemas.microsoft.com/office/drawing/2014/main" id="{00000000-0008-0000-1300-00009A000000}"/>
            </a:ext>
          </a:extLst>
        </xdr:cNvPr>
        <xdr:cNvGrpSpPr/>
      </xdr:nvGrpSpPr>
      <xdr:grpSpPr>
        <a:xfrm>
          <a:off x="5761383" y="16557214"/>
          <a:ext cx="185612" cy="146737"/>
          <a:chOff x="6029326" y="2438400"/>
          <a:chExt cx="197784" cy="140494"/>
        </a:xfrm>
      </xdr:grpSpPr>
      <xdr:cxnSp macro="">
        <xdr:nvCxnSpPr>
          <xdr:cNvPr id="155" name="Straight Arrow Connector 154">
            <a:extLst>
              <a:ext uri="{FF2B5EF4-FFF2-40B4-BE49-F238E27FC236}">
                <a16:creationId xmlns:a16="http://schemas.microsoft.com/office/drawing/2014/main" id="{00000000-0008-0000-1300-00009B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56" name="Rectangle 37">
            <a:extLst>
              <a:ext uri="{FF2B5EF4-FFF2-40B4-BE49-F238E27FC236}">
                <a16:creationId xmlns:a16="http://schemas.microsoft.com/office/drawing/2014/main" id="{00000000-0008-0000-1300-00009C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9051</xdr:colOff>
      <xdr:row>53</xdr:row>
      <xdr:rowOff>85768</xdr:rowOff>
    </xdr:from>
    <xdr:to>
      <xdr:col>41</xdr:col>
      <xdr:colOff>12444</xdr:colOff>
      <xdr:row>53</xdr:row>
      <xdr:rowOff>85768</xdr:rowOff>
    </xdr:to>
    <xdr:cxnSp macro="">
      <xdr:nvCxnSpPr>
        <xdr:cNvPr id="158" name="Straight Arrow Connector 157">
          <a:extLst>
            <a:ext uri="{FF2B5EF4-FFF2-40B4-BE49-F238E27FC236}">
              <a16:creationId xmlns:a16="http://schemas.microsoft.com/office/drawing/2014/main" id="{00000000-0008-0000-1300-00009E000000}"/>
            </a:ext>
          </a:extLst>
        </xdr:cNvPr>
        <xdr:cNvCxnSpPr/>
      </xdr:nvCxnSpPr>
      <xdr:spPr>
        <a:xfrm>
          <a:off x="6121860" y="5285297"/>
          <a:ext cx="216305"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7327</xdr:colOff>
      <xdr:row>152</xdr:row>
      <xdr:rowOff>80597</xdr:rowOff>
    </xdr:from>
    <xdr:to>
      <xdr:col>41</xdr:col>
      <xdr:colOff>10720</xdr:colOff>
      <xdr:row>152</xdr:row>
      <xdr:rowOff>80597</xdr:rowOff>
    </xdr:to>
    <xdr:cxnSp macro="">
      <xdr:nvCxnSpPr>
        <xdr:cNvPr id="159" name="Straight Arrow Connector 158">
          <a:extLst>
            <a:ext uri="{FF2B5EF4-FFF2-40B4-BE49-F238E27FC236}">
              <a16:creationId xmlns:a16="http://schemas.microsoft.com/office/drawing/2014/main" id="{00000000-0008-0000-1300-00009F000000}"/>
            </a:ext>
          </a:extLst>
        </xdr:cNvPr>
        <xdr:cNvCxnSpPr/>
      </xdr:nvCxnSpPr>
      <xdr:spPr>
        <a:xfrm>
          <a:off x="6059365" y="15467135"/>
          <a:ext cx="208547"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7327</xdr:colOff>
      <xdr:row>168</xdr:row>
      <xdr:rowOff>80596</xdr:rowOff>
    </xdr:from>
    <xdr:to>
      <xdr:col>41</xdr:col>
      <xdr:colOff>10720</xdr:colOff>
      <xdr:row>168</xdr:row>
      <xdr:rowOff>80596</xdr:rowOff>
    </xdr:to>
    <xdr:cxnSp macro="">
      <xdr:nvCxnSpPr>
        <xdr:cNvPr id="160" name="Straight Arrow Connector 159">
          <a:extLst>
            <a:ext uri="{FF2B5EF4-FFF2-40B4-BE49-F238E27FC236}">
              <a16:creationId xmlns:a16="http://schemas.microsoft.com/office/drawing/2014/main" id="{00000000-0008-0000-1300-0000A0000000}"/>
            </a:ext>
          </a:extLst>
        </xdr:cNvPr>
        <xdr:cNvCxnSpPr/>
      </xdr:nvCxnSpPr>
      <xdr:spPr>
        <a:xfrm>
          <a:off x="6059365" y="17518673"/>
          <a:ext cx="208547"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7327</xdr:colOff>
      <xdr:row>264</xdr:row>
      <xdr:rowOff>73270</xdr:rowOff>
    </xdr:from>
    <xdr:to>
      <xdr:col>41</xdr:col>
      <xdr:colOff>10720</xdr:colOff>
      <xdr:row>264</xdr:row>
      <xdr:rowOff>73270</xdr:rowOff>
    </xdr:to>
    <xdr:cxnSp macro="">
      <xdr:nvCxnSpPr>
        <xdr:cNvPr id="164" name="Straight Arrow Connector 163">
          <a:extLst>
            <a:ext uri="{FF2B5EF4-FFF2-40B4-BE49-F238E27FC236}">
              <a16:creationId xmlns:a16="http://schemas.microsoft.com/office/drawing/2014/main" id="{00000000-0008-0000-1300-0000A4000000}"/>
            </a:ext>
          </a:extLst>
        </xdr:cNvPr>
        <xdr:cNvCxnSpPr/>
      </xdr:nvCxnSpPr>
      <xdr:spPr>
        <a:xfrm>
          <a:off x="6120136" y="32928917"/>
          <a:ext cx="216305"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28904</xdr:colOff>
      <xdr:row>284</xdr:row>
      <xdr:rowOff>12456</xdr:rowOff>
    </xdr:from>
    <xdr:to>
      <xdr:col>40</xdr:col>
      <xdr:colOff>98535</xdr:colOff>
      <xdr:row>285</xdr:row>
      <xdr:rowOff>3805</xdr:rowOff>
    </xdr:to>
    <xdr:grpSp>
      <xdr:nvGrpSpPr>
        <xdr:cNvPr id="165" name="Group 164">
          <a:extLst>
            <a:ext uri="{FF2B5EF4-FFF2-40B4-BE49-F238E27FC236}">
              <a16:creationId xmlns:a16="http://schemas.microsoft.com/office/drawing/2014/main" id="{00000000-0008-0000-1300-0000A5000000}"/>
            </a:ext>
          </a:extLst>
        </xdr:cNvPr>
        <xdr:cNvGrpSpPr/>
      </xdr:nvGrpSpPr>
      <xdr:grpSpPr>
        <a:xfrm>
          <a:off x="4162754" y="33673806"/>
          <a:ext cx="1777781" cy="118349"/>
          <a:chOff x="3700220" y="8704881"/>
          <a:chExt cx="1916927" cy="142068"/>
        </a:xfrm>
      </xdr:grpSpPr>
      <xdr:sp macro="" textlink="">
        <xdr:nvSpPr>
          <xdr:cNvPr id="166" name="Rectangle 165">
            <a:extLst>
              <a:ext uri="{FF2B5EF4-FFF2-40B4-BE49-F238E27FC236}">
                <a16:creationId xmlns:a16="http://schemas.microsoft.com/office/drawing/2014/main" id="{00000000-0008-0000-1300-0000A6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67" name="Straight Arrow Connector 166">
            <a:extLst>
              <a:ext uri="{FF2B5EF4-FFF2-40B4-BE49-F238E27FC236}">
                <a16:creationId xmlns:a16="http://schemas.microsoft.com/office/drawing/2014/main" id="{00000000-0008-0000-1300-0000A7000000}"/>
              </a:ext>
            </a:extLst>
          </xdr:cNvPr>
          <xdr:cNvCxnSpPr/>
        </xdr:nvCxnSpPr>
        <xdr:spPr>
          <a:xfrm>
            <a:off x="3851975" y="8846949"/>
            <a:ext cx="176517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38757</xdr:colOff>
      <xdr:row>283</xdr:row>
      <xdr:rowOff>48281</xdr:rowOff>
    </xdr:from>
    <xdr:to>
      <xdr:col>18</xdr:col>
      <xdr:colOff>35961</xdr:colOff>
      <xdr:row>286</xdr:row>
      <xdr:rowOff>20510</xdr:rowOff>
    </xdr:to>
    <xdr:grpSp>
      <xdr:nvGrpSpPr>
        <xdr:cNvPr id="168" name="Group 167">
          <a:extLst>
            <a:ext uri="{FF2B5EF4-FFF2-40B4-BE49-F238E27FC236}">
              <a16:creationId xmlns:a16="http://schemas.microsoft.com/office/drawing/2014/main" id="{00000000-0008-0000-1300-0000A8000000}"/>
            </a:ext>
          </a:extLst>
        </xdr:cNvPr>
        <xdr:cNvGrpSpPr/>
      </xdr:nvGrpSpPr>
      <xdr:grpSpPr>
        <a:xfrm>
          <a:off x="2610507" y="33633431"/>
          <a:ext cx="149604" cy="302429"/>
          <a:chOff x="3377338" y="8846950"/>
          <a:chExt cx="161441" cy="351940"/>
        </a:xfrm>
      </xdr:grpSpPr>
      <xdr:sp macro="" textlink="">
        <xdr:nvSpPr>
          <xdr:cNvPr id="169" name="Rectangle 168">
            <a:extLst>
              <a:ext uri="{FF2B5EF4-FFF2-40B4-BE49-F238E27FC236}">
                <a16:creationId xmlns:a16="http://schemas.microsoft.com/office/drawing/2014/main" id="{00000000-0008-0000-1300-0000A9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70" name="Straight Arrow Connector 169">
            <a:extLst>
              <a:ext uri="{FF2B5EF4-FFF2-40B4-BE49-F238E27FC236}">
                <a16:creationId xmlns:a16="http://schemas.microsoft.com/office/drawing/2014/main" id="{00000000-0008-0000-1300-0000AA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97003</xdr:colOff>
      <xdr:row>65</xdr:row>
      <xdr:rowOff>70672</xdr:rowOff>
    </xdr:from>
    <xdr:to>
      <xdr:col>15</xdr:col>
      <xdr:colOff>100557</xdr:colOff>
      <xdr:row>67</xdr:row>
      <xdr:rowOff>132045</xdr:rowOff>
    </xdr:to>
    <xdr:grpSp>
      <xdr:nvGrpSpPr>
        <xdr:cNvPr id="157" name="Group 156">
          <a:extLst>
            <a:ext uri="{FF2B5EF4-FFF2-40B4-BE49-F238E27FC236}">
              <a16:creationId xmlns:a16="http://schemas.microsoft.com/office/drawing/2014/main" id="{00000000-0008-0000-1300-00009D000000}"/>
            </a:ext>
          </a:extLst>
        </xdr:cNvPr>
        <xdr:cNvGrpSpPr/>
      </xdr:nvGrpSpPr>
      <xdr:grpSpPr>
        <a:xfrm>
          <a:off x="2211553" y="7131872"/>
          <a:ext cx="155954" cy="328073"/>
          <a:chOff x="3377338" y="8846950"/>
          <a:chExt cx="161441" cy="351940"/>
        </a:xfrm>
      </xdr:grpSpPr>
      <xdr:sp macro="" textlink="">
        <xdr:nvSpPr>
          <xdr:cNvPr id="161" name="Rectangle 160">
            <a:extLst>
              <a:ext uri="{FF2B5EF4-FFF2-40B4-BE49-F238E27FC236}">
                <a16:creationId xmlns:a16="http://schemas.microsoft.com/office/drawing/2014/main" id="{00000000-0008-0000-1300-0000A1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62" name="Straight Arrow Connector 161">
            <a:extLst>
              <a:ext uri="{FF2B5EF4-FFF2-40B4-BE49-F238E27FC236}">
                <a16:creationId xmlns:a16="http://schemas.microsoft.com/office/drawing/2014/main" id="{00000000-0008-0000-1300-0000A2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49303</xdr:colOff>
      <xdr:row>65</xdr:row>
      <xdr:rowOff>40314</xdr:rowOff>
    </xdr:from>
    <xdr:to>
      <xdr:col>41</xdr:col>
      <xdr:colOff>15987</xdr:colOff>
      <xdr:row>66</xdr:row>
      <xdr:rowOff>78741</xdr:rowOff>
    </xdr:to>
    <xdr:grpSp>
      <xdr:nvGrpSpPr>
        <xdr:cNvPr id="163" name="Group 162">
          <a:extLst>
            <a:ext uri="{FF2B5EF4-FFF2-40B4-BE49-F238E27FC236}">
              <a16:creationId xmlns:a16="http://schemas.microsoft.com/office/drawing/2014/main" id="{00000000-0008-0000-1300-0000A3000000}"/>
            </a:ext>
          </a:extLst>
        </xdr:cNvPr>
        <xdr:cNvGrpSpPr/>
      </xdr:nvGrpSpPr>
      <xdr:grpSpPr>
        <a:xfrm>
          <a:off x="4183153" y="7101514"/>
          <a:ext cx="1776434" cy="165427"/>
          <a:chOff x="3700220" y="8704881"/>
          <a:chExt cx="1922556" cy="142068"/>
        </a:xfrm>
      </xdr:grpSpPr>
      <xdr:sp macro="" textlink="">
        <xdr:nvSpPr>
          <xdr:cNvPr id="171" name="Rectangle 170">
            <a:extLst>
              <a:ext uri="{FF2B5EF4-FFF2-40B4-BE49-F238E27FC236}">
                <a16:creationId xmlns:a16="http://schemas.microsoft.com/office/drawing/2014/main" id="{00000000-0008-0000-1300-0000AB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72" name="Straight Arrow Connector 171">
            <a:extLst>
              <a:ext uri="{FF2B5EF4-FFF2-40B4-BE49-F238E27FC236}">
                <a16:creationId xmlns:a16="http://schemas.microsoft.com/office/drawing/2014/main" id="{00000000-0008-0000-1300-0000AC000000}"/>
              </a:ext>
            </a:extLst>
          </xdr:cNvPr>
          <xdr:cNvCxnSpPr/>
        </xdr:nvCxnSpPr>
        <xdr:spPr>
          <a:xfrm>
            <a:off x="3851975" y="8846949"/>
            <a:ext cx="177080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30</xdr:col>
      <xdr:colOff>35155</xdr:colOff>
      <xdr:row>62</xdr:row>
      <xdr:rowOff>108849</xdr:rowOff>
    </xdr:from>
    <xdr:to>
      <xdr:col>41</xdr:col>
      <xdr:colOff>4655</xdr:colOff>
      <xdr:row>63</xdr:row>
      <xdr:rowOff>117343</xdr:rowOff>
    </xdr:to>
    <xdr:grpSp>
      <xdr:nvGrpSpPr>
        <xdr:cNvPr id="173" name="Group 172">
          <a:extLst>
            <a:ext uri="{FF2B5EF4-FFF2-40B4-BE49-F238E27FC236}">
              <a16:creationId xmlns:a16="http://schemas.microsoft.com/office/drawing/2014/main" id="{00000000-0008-0000-1300-0000AD000000}"/>
            </a:ext>
          </a:extLst>
        </xdr:cNvPr>
        <xdr:cNvGrpSpPr/>
      </xdr:nvGrpSpPr>
      <xdr:grpSpPr>
        <a:xfrm>
          <a:off x="4473805" y="6827149"/>
          <a:ext cx="1474450" cy="135494"/>
          <a:chOff x="3700220" y="8704881"/>
          <a:chExt cx="1592373" cy="142068"/>
        </a:xfrm>
      </xdr:grpSpPr>
      <xdr:sp macro="" textlink="">
        <xdr:nvSpPr>
          <xdr:cNvPr id="174" name="Rectangle 173">
            <a:extLst>
              <a:ext uri="{FF2B5EF4-FFF2-40B4-BE49-F238E27FC236}">
                <a16:creationId xmlns:a16="http://schemas.microsoft.com/office/drawing/2014/main" id="{00000000-0008-0000-1300-0000AE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75" name="Straight Arrow Connector 174">
            <a:extLst>
              <a:ext uri="{FF2B5EF4-FFF2-40B4-BE49-F238E27FC236}">
                <a16:creationId xmlns:a16="http://schemas.microsoft.com/office/drawing/2014/main" id="{00000000-0008-0000-1300-0000AF000000}"/>
              </a:ext>
            </a:extLst>
          </xdr:cNvPr>
          <xdr:cNvCxnSpPr/>
        </xdr:nvCxnSpPr>
        <xdr:spPr>
          <a:xfrm>
            <a:off x="3851975" y="8846949"/>
            <a:ext cx="1440618"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7620</xdr:colOff>
      <xdr:row>228</xdr:row>
      <xdr:rowOff>53341</xdr:rowOff>
    </xdr:from>
    <xdr:to>
      <xdr:col>41</xdr:col>
      <xdr:colOff>5631</xdr:colOff>
      <xdr:row>231</xdr:row>
      <xdr:rowOff>83821</xdr:rowOff>
    </xdr:to>
    <xdr:grpSp>
      <xdr:nvGrpSpPr>
        <xdr:cNvPr id="74" name="Group 73">
          <a:extLst>
            <a:ext uri="{FF2B5EF4-FFF2-40B4-BE49-F238E27FC236}">
              <a16:creationId xmlns:a16="http://schemas.microsoft.com/office/drawing/2014/main" id="{00000000-0008-0000-1300-00004A000000}"/>
            </a:ext>
          </a:extLst>
        </xdr:cNvPr>
        <xdr:cNvGrpSpPr/>
      </xdr:nvGrpSpPr>
      <xdr:grpSpPr>
        <a:xfrm>
          <a:off x="5760720" y="27186891"/>
          <a:ext cx="188511" cy="449580"/>
          <a:chOff x="6029326" y="2438400"/>
          <a:chExt cx="197784" cy="140494"/>
        </a:xfrm>
      </xdr:grpSpPr>
      <xdr:cxnSp macro="">
        <xdr:nvCxnSpPr>
          <xdr:cNvPr id="75" name="Straight Arrow Connector 74">
            <a:extLst>
              <a:ext uri="{FF2B5EF4-FFF2-40B4-BE49-F238E27FC236}">
                <a16:creationId xmlns:a16="http://schemas.microsoft.com/office/drawing/2014/main" id="{00000000-0008-0000-1300-00004B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6" name="Rectangle 37">
            <a:extLst>
              <a:ext uri="{FF2B5EF4-FFF2-40B4-BE49-F238E27FC236}">
                <a16:creationId xmlns:a16="http://schemas.microsoft.com/office/drawing/2014/main" id="{00000000-0008-0000-1300-00004C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27</xdr:col>
      <xdr:colOff>129541</xdr:colOff>
      <xdr:row>12</xdr:row>
      <xdr:rowOff>53341</xdr:rowOff>
    </xdr:from>
    <xdr:to>
      <xdr:col>41</xdr:col>
      <xdr:colOff>1</xdr:colOff>
      <xdr:row>13</xdr:row>
      <xdr:rowOff>76065</xdr:rowOff>
    </xdr:to>
    <xdr:grpSp>
      <xdr:nvGrpSpPr>
        <xdr:cNvPr id="77" name="Group 76">
          <a:extLst>
            <a:ext uri="{FF2B5EF4-FFF2-40B4-BE49-F238E27FC236}">
              <a16:creationId xmlns:a16="http://schemas.microsoft.com/office/drawing/2014/main" id="{00000000-0008-0000-1300-00004D000000}"/>
            </a:ext>
          </a:extLst>
        </xdr:cNvPr>
        <xdr:cNvGrpSpPr/>
      </xdr:nvGrpSpPr>
      <xdr:grpSpPr>
        <a:xfrm>
          <a:off x="4110991" y="1310641"/>
          <a:ext cx="1832610" cy="149724"/>
          <a:chOff x="3700220" y="8704881"/>
          <a:chExt cx="1916927" cy="142068"/>
        </a:xfrm>
      </xdr:grpSpPr>
      <xdr:sp macro="" textlink="">
        <xdr:nvSpPr>
          <xdr:cNvPr id="78" name="Rectangle 77">
            <a:extLst>
              <a:ext uri="{FF2B5EF4-FFF2-40B4-BE49-F238E27FC236}">
                <a16:creationId xmlns:a16="http://schemas.microsoft.com/office/drawing/2014/main" id="{00000000-0008-0000-1300-00004E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9" name="Straight Arrow Connector 78">
            <a:extLst>
              <a:ext uri="{FF2B5EF4-FFF2-40B4-BE49-F238E27FC236}">
                <a16:creationId xmlns:a16="http://schemas.microsoft.com/office/drawing/2014/main" id="{00000000-0008-0000-1300-00004F000000}"/>
              </a:ext>
            </a:extLst>
          </xdr:cNvPr>
          <xdr:cNvCxnSpPr/>
        </xdr:nvCxnSpPr>
        <xdr:spPr>
          <a:xfrm>
            <a:off x="3851975" y="8846949"/>
            <a:ext cx="176517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38101</xdr:colOff>
      <xdr:row>11</xdr:row>
      <xdr:rowOff>91441</xdr:rowOff>
    </xdr:from>
    <xdr:to>
      <xdr:col>18</xdr:col>
      <xdr:colOff>38101</xdr:colOff>
      <xdr:row>14</xdr:row>
      <xdr:rowOff>60961</xdr:rowOff>
    </xdr:to>
    <xdr:grpSp>
      <xdr:nvGrpSpPr>
        <xdr:cNvPr id="80" name="Group 79">
          <a:extLst>
            <a:ext uri="{FF2B5EF4-FFF2-40B4-BE49-F238E27FC236}">
              <a16:creationId xmlns:a16="http://schemas.microsoft.com/office/drawing/2014/main" id="{00000000-0008-0000-1300-000050000000}"/>
            </a:ext>
          </a:extLst>
        </xdr:cNvPr>
        <xdr:cNvGrpSpPr/>
      </xdr:nvGrpSpPr>
      <xdr:grpSpPr>
        <a:xfrm>
          <a:off x="2609851" y="1221741"/>
          <a:ext cx="152400" cy="350520"/>
          <a:chOff x="3377338" y="8846950"/>
          <a:chExt cx="161441" cy="351940"/>
        </a:xfrm>
      </xdr:grpSpPr>
      <xdr:sp macro="" textlink="">
        <xdr:nvSpPr>
          <xdr:cNvPr id="81" name="Rectangle 80">
            <a:extLst>
              <a:ext uri="{FF2B5EF4-FFF2-40B4-BE49-F238E27FC236}">
                <a16:creationId xmlns:a16="http://schemas.microsoft.com/office/drawing/2014/main" id="{00000000-0008-0000-1300-000051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2" name="Straight Arrow Connector 81">
            <a:extLst>
              <a:ext uri="{FF2B5EF4-FFF2-40B4-BE49-F238E27FC236}">
                <a16:creationId xmlns:a16="http://schemas.microsoft.com/office/drawing/2014/main" id="{00000000-0008-0000-1300-000052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7.xml><?xml version="1.0" encoding="utf-8"?>
<xdr:wsDr xmlns:xdr="http://schemas.openxmlformats.org/drawingml/2006/spreadsheetDrawing" xmlns:a="http://schemas.openxmlformats.org/drawingml/2006/main">
  <xdr:twoCellAnchor>
    <xdr:from>
      <xdr:col>39</xdr:col>
      <xdr:colOff>9525</xdr:colOff>
      <xdr:row>122</xdr:row>
      <xdr:rowOff>76200</xdr:rowOff>
    </xdr:from>
    <xdr:to>
      <xdr:col>41</xdr:col>
      <xdr:colOff>9525</xdr:colOff>
      <xdr:row>122</xdr:row>
      <xdr:rowOff>76200</xdr:rowOff>
    </xdr:to>
    <xdr:cxnSp macro="">
      <xdr:nvCxnSpPr>
        <xdr:cNvPr id="9" name="Straight Arrow Connector 8">
          <a:extLst>
            <a:ext uri="{FF2B5EF4-FFF2-40B4-BE49-F238E27FC236}">
              <a16:creationId xmlns:a16="http://schemas.microsoft.com/office/drawing/2014/main" id="{00000000-0008-0000-1500-000009000000}"/>
            </a:ext>
          </a:extLst>
        </xdr:cNvPr>
        <xdr:cNvCxnSpPr/>
      </xdr:nvCxnSpPr>
      <xdr:spPr>
        <a:xfrm>
          <a:off x="5743575" y="14846300"/>
          <a:ext cx="1905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59</xdr:row>
      <xdr:rowOff>66675</xdr:rowOff>
    </xdr:from>
    <xdr:to>
      <xdr:col>41</xdr:col>
      <xdr:colOff>9525</xdr:colOff>
      <xdr:row>59</xdr:row>
      <xdr:rowOff>66675</xdr:rowOff>
    </xdr:to>
    <xdr:cxnSp macro="">
      <xdr:nvCxnSpPr>
        <xdr:cNvPr id="21" name="Straight Arrow Connector 20">
          <a:extLst>
            <a:ext uri="{FF2B5EF4-FFF2-40B4-BE49-F238E27FC236}">
              <a16:creationId xmlns:a16="http://schemas.microsoft.com/office/drawing/2014/main" id="{00000000-0008-0000-1500-000015000000}"/>
            </a:ext>
          </a:extLst>
        </xdr:cNvPr>
        <xdr:cNvCxnSpPr/>
      </xdr:nvCxnSpPr>
      <xdr:spPr>
        <a:xfrm>
          <a:off x="6096000" y="424815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17462</xdr:colOff>
      <xdr:row>47</xdr:row>
      <xdr:rowOff>71438</xdr:rowOff>
    </xdr:from>
    <xdr:to>
      <xdr:col>41</xdr:col>
      <xdr:colOff>23813</xdr:colOff>
      <xdr:row>48</xdr:row>
      <xdr:rowOff>80963</xdr:rowOff>
    </xdr:to>
    <xdr:grpSp>
      <xdr:nvGrpSpPr>
        <xdr:cNvPr id="11" name="Group 10">
          <a:extLst>
            <a:ext uri="{FF2B5EF4-FFF2-40B4-BE49-F238E27FC236}">
              <a16:creationId xmlns:a16="http://schemas.microsoft.com/office/drawing/2014/main" id="{00000000-0008-0000-1500-00000B000000}"/>
            </a:ext>
          </a:extLst>
        </xdr:cNvPr>
        <xdr:cNvGrpSpPr/>
      </xdr:nvGrpSpPr>
      <xdr:grpSpPr>
        <a:xfrm>
          <a:off x="5751512" y="5824538"/>
          <a:ext cx="196851" cy="149225"/>
          <a:chOff x="6029326" y="2438400"/>
          <a:chExt cx="197784" cy="140494"/>
        </a:xfrm>
      </xdr:grpSpPr>
      <xdr:cxnSp macro="">
        <xdr:nvCxnSpPr>
          <xdr:cNvPr id="12" name="Straight Arrow Connector 11">
            <a:extLst>
              <a:ext uri="{FF2B5EF4-FFF2-40B4-BE49-F238E27FC236}">
                <a16:creationId xmlns:a16="http://schemas.microsoft.com/office/drawing/2014/main" id="{00000000-0008-0000-1500-00000C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3" name="Rectangle 37">
            <a:extLst>
              <a:ext uri="{FF2B5EF4-FFF2-40B4-BE49-F238E27FC236}">
                <a16:creationId xmlns:a16="http://schemas.microsoft.com/office/drawing/2014/main" id="{00000000-0008-0000-1500-00000D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76</xdr:row>
      <xdr:rowOff>76200</xdr:rowOff>
    </xdr:from>
    <xdr:to>
      <xdr:col>41</xdr:col>
      <xdr:colOff>9525</xdr:colOff>
      <xdr:row>76</xdr:row>
      <xdr:rowOff>76200</xdr:rowOff>
    </xdr:to>
    <xdr:cxnSp macro="">
      <xdr:nvCxnSpPr>
        <xdr:cNvPr id="7" name="Straight Arrow Connector 6">
          <a:extLst>
            <a:ext uri="{FF2B5EF4-FFF2-40B4-BE49-F238E27FC236}">
              <a16:creationId xmlns:a16="http://schemas.microsoft.com/office/drawing/2014/main" id="{00000000-0008-0000-1500-000007000000}"/>
            </a:ext>
          </a:extLst>
        </xdr:cNvPr>
        <xdr:cNvCxnSpPr/>
      </xdr:nvCxnSpPr>
      <xdr:spPr>
        <a:xfrm>
          <a:off x="6096000" y="96774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83</xdr:row>
      <xdr:rowOff>76200</xdr:rowOff>
    </xdr:from>
    <xdr:to>
      <xdr:col>41</xdr:col>
      <xdr:colOff>9525</xdr:colOff>
      <xdr:row>83</xdr:row>
      <xdr:rowOff>76200</xdr:rowOff>
    </xdr:to>
    <xdr:cxnSp macro="">
      <xdr:nvCxnSpPr>
        <xdr:cNvPr id="8" name="Straight Arrow Connector 7">
          <a:extLst>
            <a:ext uri="{FF2B5EF4-FFF2-40B4-BE49-F238E27FC236}">
              <a16:creationId xmlns:a16="http://schemas.microsoft.com/office/drawing/2014/main" id="{00000000-0008-0000-1500-000008000000}"/>
            </a:ext>
          </a:extLst>
        </xdr:cNvPr>
        <xdr:cNvCxnSpPr/>
      </xdr:nvCxnSpPr>
      <xdr:spPr>
        <a:xfrm>
          <a:off x="6096000" y="398145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38100</xdr:colOff>
      <xdr:row>85</xdr:row>
      <xdr:rowOff>19050</xdr:rowOff>
    </xdr:from>
    <xdr:to>
      <xdr:col>15</xdr:col>
      <xdr:colOff>37604</xdr:colOff>
      <xdr:row>87</xdr:row>
      <xdr:rowOff>140614</xdr:rowOff>
    </xdr:to>
    <xdr:grpSp>
      <xdr:nvGrpSpPr>
        <xdr:cNvPr id="10" name="Group 9">
          <a:extLst>
            <a:ext uri="{FF2B5EF4-FFF2-40B4-BE49-F238E27FC236}">
              <a16:creationId xmlns:a16="http://schemas.microsoft.com/office/drawing/2014/main" id="{00000000-0008-0000-0200-00000A000000}"/>
            </a:ext>
          </a:extLst>
        </xdr:cNvPr>
        <xdr:cNvGrpSpPr/>
      </xdr:nvGrpSpPr>
      <xdr:grpSpPr>
        <a:xfrm>
          <a:off x="2113878" y="10350649"/>
          <a:ext cx="151904" cy="325437"/>
          <a:chOff x="3377338" y="8846950"/>
          <a:chExt cx="161441" cy="351940"/>
        </a:xfrm>
      </xdr:grpSpPr>
      <xdr:sp macro="" textlink="">
        <xdr:nvSpPr>
          <xdr:cNvPr id="11" name="Rectangle 10">
            <a:extLst>
              <a:ext uri="{FF2B5EF4-FFF2-40B4-BE49-F238E27FC236}">
                <a16:creationId xmlns:a16="http://schemas.microsoft.com/office/drawing/2014/main" id="{00000000-0008-0000-0200-00000B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2" name="Straight Arrow Connector 11">
            <a:extLst>
              <a:ext uri="{FF2B5EF4-FFF2-40B4-BE49-F238E27FC236}">
                <a16:creationId xmlns:a16="http://schemas.microsoft.com/office/drawing/2014/main" id="{00000000-0008-0000-0200-00000C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11648</xdr:colOff>
      <xdr:row>85</xdr:row>
      <xdr:rowOff>19050</xdr:rowOff>
    </xdr:from>
    <xdr:to>
      <xdr:col>41</xdr:col>
      <xdr:colOff>3204</xdr:colOff>
      <xdr:row>86</xdr:row>
      <xdr:rowOff>85725</xdr:rowOff>
    </xdr:to>
    <xdr:grpSp>
      <xdr:nvGrpSpPr>
        <xdr:cNvPr id="13" name="Group 12">
          <a:extLst>
            <a:ext uri="{FF2B5EF4-FFF2-40B4-BE49-F238E27FC236}">
              <a16:creationId xmlns:a16="http://schemas.microsoft.com/office/drawing/2014/main" id="{00000000-0008-0000-0200-00000D000000}"/>
            </a:ext>
          </a:extLst>
        </xdr:cNvPr>
        <xdr:cNvGrpSpPr/>
      </xdr:nvGrpSpPr>
      <xdr:grpSpPr>
        <a:xfrm>
          <a:off x="3496977" y="10350649"/>
          <a:ext cx="2411204" cy="149225"/>
          <a:chOff x="3700220" y="8704881"/>
          <a:chExt cx="2560450" cy="142068"/>
        </a:xfrm>
      </xdr:grpSpPr>
      <xdr:sp macro="" textlink="">
        <xdr:nvSpPr>
          <xdr:cNvPr id="14" name="Rectangle 13">
            <a:extLst>
              <a:ext uri="{FF2B5EF4-FFF2-40B4-BE49-F238E27FC236}">
                <a16:creationId xmlns:a16="http://schemas.microsoft.com/office/drawing/2014/main" id="{00000000-0008-0000-0200-00000E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5" name="Straight Arrow Connector 14">
            <a:extLst>
              <a:ext uri="{FF2B5EF4-FFF2-40B4-BE49-F238E27FC236}">
                <a16:creationId xmlns:a16="http://schemas.microsoft.com/office/drawing/2014/main" id="{00000000-0008-0000-0200-00000F000000}"/>
              </a:ext>
            </a:extLst>
          </xdr:cNvPr>
          <xdr:cNvCxnSpPr/>
        </xdr:nvCxnSpPr>
        <xdr:spPr>
          <a:xfrm>
            <a:off x="3851975" y="8846949"/>
            <a:ext cx="240869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133350</xdr:colOff>
      <xdr:row>61</xdr:row>
      <xdr:rowOff>47625</xdr:rowOff>
    </xdr:from>
    <xdr:to>
      <xdr:col>13</xdr:col>
      <xdr:colOff>132854</xdr:colOff>
      <xdr:row>63</xdr:row>
      <xdr:rowOff>102514</xdr:rowOff>
    </xdr:to>
    <xdr:grpSp>
      <xdr:nvGrpSpPr>
        <xdr:cNvPr id="16" name="Group 15">
          <a:extLst>
            <a:ext uri="{FF2B5EF4-FFF2-40B4-BE49-F238E27FC236}">
              <a16:creationId xmlns:a16="http://schemas.microsoft.com/office/drawing/2014/main" id="{00000000-0008-0000-0200-000010000000}"/>
            </a:ext>
          </a:extLst>
        </xdr:cNvPr>
        <xdr:cNvGrpSpPr/>
      </xdr:nvGrpSpPr>
      <xdr:grpSpPr>
        <a:xfrm>
          <a:off x="1905897" y="7498491"/>
          <a:ext cx="151904" cy="321440"/>
          <a:chOff x="3377338" y="8846950"/>
          <a:chExt cx="161441" cy="351940"/>
        </a:xfrm>
      </xdr:grpSpPr>
      <xdr:sp macro="" textlink="">
        <xdr:nvSpPr>
          <xdr:cNvPr id="17" name="Rectangle 16">
            <a:extLst>
              <a:ext uri="{FF2B5EF4-FFF2-40B4-BE49-F238E27FC236}">
                <a16:creationId xmlns:a16="http://schemas.microsoft.com/office/drawing/2014/main" id="{00000000-0008-0000-0200-000011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8" name="Straight Arrow Connector 17">
            <a:extLst>
              <a:ext uri="{FF2B5EF4-FFF2-40B4-BE49-F238E27FC236}">
                <a16:creationId xmlns:a16="http://schemas.microsoft.com/office/drawing/2014/main" id="{00000000-0008-0000-0200-000012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0</xdr:colOff>
      <xdr:row>60</xdr:row>
      <xdr:rowOff>38100</xdr:rowOff>
    </xdr:from>
    <xdr:to>
      <xdr:col>27</xdr:col>
      <xdr:colOff>38347</xdr:colOff>
      <xdr:row>63</xdr:row>
      <xdr:rowOff>29311</xdr:rowOff>
    </xdr:to>
    <xdr:grpSp>
      <xdr:nvGrpSpPr>
        <xdr:cNvPr id="19" name="Group 18">
          <a:extLst>
            <a:ext uri="{FF2B5EF4-FFF2-40B4-BE49-F238E27FC236}">
              <a16:creationId xmlns:a16="http://schemas.microsoft.com/office/drawing/2014/main" id="{00000000-0008-0000-0200-000013000000}"/>
            </a:ext>
          </a:extLst>
        </xdr:cNvPr>
        <xdr:cNvGrpSpPr/>
      </xdr:nvGrpSpPr>
      <xdr:grpSpPr>
        <a:xfrm>
          <a:off x="3790278" y="7354645"/>
          <a:ext cx="190299" cy="390215"/>
          <a:chOff x="4255698" y="27025840"/>
          <a:chExt cx="201283" cy="423995"/>
        </a:xfrm>
      </xdr:grpSpPr>
      <xdr:sp macro="" textlink="">
        <xdr:nvSpPr>
          <xdr:cNvPr id="20" name="Rectangle 19">
            <a:extLst>
              <a:ext uri="{FF2B5EF4-FFF2-40B4-BE49-F238E27FC236}">
                <a16:creationId xmlns:a16="http://schemas.microsoft.com/office/drawing/2014/main" id="{00000000-0008-0000-0200-000014000000}"/>
              </a:ext>
            </a:extLst>
          </xdr:cNvPr>
          <xdr:cNvSpPr/>
        </xdr:nvSpPr>
        <xdr:spPr>
          <a:xfrm flipH="1">
            <a:off x="4298830" y="27025840"/>
            <a:ext cx="156957" cy="145087"/>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1" name="Straight Arrow Connector 20">
            <a:extLst>
              <a:ext uri="{FF2B5EF4-FFF2-40B4-BE49-F238E27FC236}">
                <a16:creationId xmlns:a16="http://schemas.microsoft.com/office/drawing/2014/main" id="{00000000-0008-0000-0200-000015000000}"/>
              </a:ext>
            </a:extLst>
          </xdr:cNvPr>
          <xdr:cNvCxnSpPr/>
        </xdr:nvCxnSpPr>
        <xdr:spPr>
          <a:xfrm flipH="1">
            <a:off x="4255698" y="27449835"/>
            <a:ext cx="196365"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2" name="Straight Connector 21">
            <a:extLst>
              <a:ext uri="{FF2B5EF4-FFF2-40B4-BE49-F238E27FC236}">
                <a16:creationId xmlns:a16="http://schemas.microsoft.com/office/drawing/2014/main" id="{00000000-0008-0000-0200-000016000000}"/>
              </a:ext>
            </a:extLst>
          </xdr:cNvPr>
          <xdr:cNvCxnSpPr/>
        </xdr:nvCxnSpPr>
        <xdr:spPr>
          <a:xfrm>
            <a:off x="4456981" y="27155236"/>
            <a:ext cx="0" cy="29382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39</xdr:col>
      <xdr:colOff>9525</xdr:colOff>
      <xdr:row>6</xdr:row>
      <xdr:rowOff>66675</xdr:rowOff>
    </xdr:from>
    <xdr:to>
      <xdr:col>41</xdr:col>
      <xdr:colOff>9525</xdr:colOff>
      <xdr:row>6</xdr:row>
      <xdr:rowOff>66675</xdr:rowOff>
    </xdr:to>
    <xdr:cxnSp macro="">
      <xdr:nvCxnSpPr>
        <xdr:cNvPr id="23" name="Straight Arrow Connector 22">
          <a:extLst>
            <a:ext uri="{FF2B5EF4-FFF2-40B4-BE49-F238E27FC236}">
              <a16:creationId xmlns:a16="http://schemas.microsoft.com/office/drawing/2014/main" id="{00000000-0008-0000-0200-000017000000}"/>
            </a:ext>
          </a:extLst>
        </xdr:cNvPr>
        <xdr:cNvCxnSpPr/>
      </xdr:nvCxnSpPr>
      <xdr:spPr>
        <a:xfrm>
          <a:off x="6096000" y="6477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11</xdr:row>
      <xdr:rowOff>76200</xdr:rowOff>
    </xdr:from>
    <xdr:to>
      <xdr:col>41</xdr:col>
      <xdr:colOff>9525</xdr:colOff>
      <xdr:row>11</xdr:row>
      <xdr:rowOff>76200</xdr:rowOff>
    </xdr:to>
    <xdr:cxnSp macro="">
      <xdr:nvCxnSpPr>
        <xdr:cNvPr id="24" name="Straight Arrow Connector 23">
          <a:extLst>
            <a:ext uri="{FF2B5EF4-FFF2-40B4-BE49-F238E27FC236}">
              <a16:creationId xmlns:a16="http://schemas.microsoft.com/office/drawing/2014/main" id="{00000000-0008-0000-0200-000018000000}"/>
            </a:ext>
          </a:extLst>
        </xdr:cNvPr>
        <xdr:cNvCxnSpPr/>
      </xdr:nvCxnSpPr>
      <xdr:spPr>
        <a:xfrm>
          <a:off x="6096000" y="10953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23</xdr:row>
      <xdr:rowOff>76200</xdr:rowOff>
    </xdr:from>
    <xdr:to>
      <xdr:col>41</xdr:col>
      <xdr:colOff>9525</xdr:colOff>
      <xdr:row>23</xdr:row>
      <xdr:rowOff>76200</xdr:rowOff>
    </xdr:to>
    <xdr:cxnSp macro="">
      <xdr:nvCxnSpPr>
        <xdr:cNvPr id="25" name="Straight Arrow Connector 24">
          <a:extLst>
            <a:ext uri="{FF2B5EF4-FFF2-40B4-BE49-F238E27FC236}">
              <a16:creationId xmlns:a16="http://schemas.microsoft.com/office/drawing/2014/main" id="{00000000-0008-0000-0200-000019000000}"/>
            </a:ext>
          </a:extLst>
        </xdr:cNvPr>
        <xdr:cNvCxnSpPr/>
      </xdr:nvCxnSpPr>
      <xdr:spPr>
        <a:xfrm>
          <a:off x="6096000" y="24003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37</xdr:row>
      <xdr:rowOff>76200</xdr:rowOff>
    </xdr:from>
    <xdr:to>
      <xdr:col>41</xdr:col>
      <xdr:colOff>9525</xdr:colOff>
      <xdr:row>37</xdr:row>
      <xdr:rowOff>76200</xdr:rowOff>
    </xdr:to>
    <xdr:cxnSp macro="">
      <xdr:nvCxnSpPr>
        <xdr:cNvPr id="26" name="Straight Arrow Connector 25">
          <a:extLst>
            <a:ext uri="{FF2B5EF4-FFF2-40B4-BE49-F238E27FC236}">
              <a16:creationId xmlns:a16="http://schemas.microsoft.com/office/drawing/2014/main" id="{00000000-0008-0000-0200-00001A000000}"/>
            </a:ext>
          </a:extLst>
        </xdr:cNvPr>
        <xdr:cNvCxnSpPr/>
      </xdr:nvCxnSpPr>
      <xdr:spPr>
        <a:xfrm>
          <a:off x="6096000" y="39909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71</xdr:row>
      <xdr:rowOff>88900</xdr:rowOff>
    </xdr:from>
    <xdr:to>
      <xdr:col>41</xdr:col>
      <xdr:colOff>9525</xdr:colOff>
      <xdr:row>71</xdr:row>
      <xdr:rowOff>88900</xdr:rowOff>
    </xdr:to>
    <xdr:cxnSp macro="">
      <xdr:nvCxnSpPr>
        <xdr:cNvPr id="27" name="Straight Arrow Connector 26">
          <a:extLst>
            <a:ext uri="{FF2B5EF4-FFF2-40B4-BE49-F238E27FC236}">
              <a16:creationId xmlns:a16="http://schemas.microsoft.com/office/drawing/2014/main" id="{00000000-0008-0000-0200-00001B000000}"/>
            </a:ext>
          </a:extLst>
        </xdr:cNvPr>
        <xdr:cNvCxnSpPr/>
      </xdr:nvCxnSpPr>
      <xdr:spPr>
        <a:xfrm>
          <a:off x="5724525" y="8083550"/>
          <a:ext cx="1905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38100</xdr:colOff>
      <xdr:row>85</xdr:row>
      <xdr:rowOff>19050</xdr:rowOff>
    </xdr:from>
    <xdr:to>
      <xdr:col>15</xdr:col>
      <xdr:colOff>37604</xdr:colOff>
      <xdr:row>87</xdr:row>
      <xdr:rowOff>140614</xdr:rowOff>
    </xdr:to>
    <xdr:grpSp>
      <xdr:nvGrpSpPr>
        <xdr:cNvPr id="28" name="Group 27">
          <a:extLst>
            <a:ext uri="{FF2B5EF4-FFF2-40B4-BE49-F238E27FC236}">
              <a16:creationId xmlns:a16="http://schemas.microsoft.com/office/drawing/2014/main" id="{00000000-0008-0000-0200-00001C000000}"/>
            </a:ext>
          </a:extLst>
        </xdr:cNvPr>
        <xdr:cNvGrpSpPr/>
      </xdr:nvGrpSpPr>
      <xdr:grpSpPr>
        <a:xfrm>
          <a:off x="2113878" y="10350649"/>
          <a:ext cx="151904" cy="325437"/>
          <a:chOff x="3377338" y="8846950"/>
          <a:chExt cx="161441" cy="351940"/>
        </a:xfrm>
      </xdr:grpSpPr>
      <xdr:sp macro="" textlink="">
        <xdr:nvSpPr>
          <xdr:cNvPr id="29" name="Rectangle 28">
            <a:extLst>
              <a:ext uri="{FF2B5EF4-FFF2-40B4-BE49-F238E27FC236}">
                <a16:creationId xmlns:a16="http://schemas.microsoft.com/office/drawing/2014/main" id="{00000000-0008-0000-0200-00001D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0" name="Straight Arrow Connector 29">
            <a:extLst>
              <a:ext uri="{FF2B5EF4-FFF2-40B4-BE49-F238E27FC236}">
                <a16:creationId xmlns:a16="http://schemas.microsoft.com/office/drawing/2014/main" id="{00000000-0008-0000-0200-00001E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11648</xdr:colOff>
      <xdr:row>85</xdr:row>
      <xdr:rowOff>25389</xdr:rowOff>
    </xdr:from>
    <xdr:to>
      <xdr:col>41</xdr:col>
      <xdr:colOff>3204</xdr:colOff>
      <xdr:row>86</xdr:row>
      <xdr:rowOff>93334</xdr:rowOff>
    </xdr:to>
    <xdr:grpSp>
      <xdr:nvGrpSpPr>
        <xdr:cNvPr id="31" name="Group 30">
          <a:extLst>
            <a:ext uri="{FF2B5EF4-FFF2-40B4-BE49-F238E27FC236}">
              <a16:creationId xmlns:a16="http://schemas.microsoft.com/office/drawing/2014/main" id="{00000000-0008-0000-0200-00001F000000}"/>
            </a:ext>
          </a:extLst>
        </xdr:cNvPr>
        <xdr:cNvGrpSpPr/>
      </xdr:nvGrpSpPr>
      <xdr:grpSpPr>
        <a:xfrm>
          <a:off x="3496977" y="10357810"/>
          <a:ext cx="2411204" cy="150495"/>
          <a:chOff x="3700220" y="8711195"/>
          <a:chExt cx="2560450" cy="143331"/>
        </a:xfrm>
      </xdr:grpSpPr>
      <xdr:sp macro="" textlink="">
        <xdr:nvSpPr>
          <xdr:cNvPr id="32" name="Rectangle 31">
            <a:extLst>
              <a:ext uri="{FF2B5EF4-FFF2-40B4-BE49-F238E27FC236}">
                <a16:creationId xmlns:a16="http://schemas.microsoft.com/office/drawing/2014/main" id="{00000000-0008-0000-0200-000020000000}"/>
              </a:ext>
            </a:extLst>
          </xdr:cNvPr>
          <xdr:cNvSpPr/>
        </xdr:nvSpPr>
        <xdr:spPr>
          <a:xfrm>
            <a:off x="3700220" y="8711195"/>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3" name="Straight Arrow Connector 32">
            <a:extLst>
              <a:ext uri="{FF2B5EF4-FFF2-40B4-BE49-F238E27FC236}">
                <a16:creationId xmlns:a16="http://schemas.microsoft.com/office/drawing/2014/main" id="{00000000-0008-0000-0200-000021000000}"/>
              </a:ext>
            </a:extLst>
          </xdr:cNvPr>
          <xdr:cNvCxnSpPr/>
        </xdr:nvCxnSpPr>
        <xdr:spPr>
          <a:xfrm>
            <a:off x="3851975" y="8854526"/>
            <a:ext cx="240869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105</xdr:col>
      <xdr:colOff>51706</xdr:colOff>
      <xdr:row>48</xdr:row>
      <xdr:rowOff>16329</xdr:rowOff>
    </xdr:from>
    <xdr:to>
      <xdr:col>105</xdr:col>
      <xdr:colOff>51706</xdr:colOff>
      <xdr:row>49</xdr:row>
      <xdr:rowOff>130629</xdr:rowOff>
    </xdr:to>
    <xdr:cxnSp macro="">
      <xdr:nvCxnSpPr>
        <xdr:cNvPr id="2" name="Straight Arrow Connector 1">
          <a:extLst>
            <a:ext uri="{FF2B5EF4-FFF2-40B4-BE49-F238E27FC236}">
              <a16:creationId xmlns:a16="http://schemas.microsoft.com/office/drawing/2014/main" id="{00000000-0008-0000-0300-000002000000}"/>
            </a:ext>
          </a:extLst>
        </xdr:cNvPr>
        <xdr:cNvCxnSpPr/>
      </xdr:nvCxnSpPr>
      <xdr:spPr>
        <a:xfrm>
          <a:off x="8347981" y="5531304"/>
          <a:ext cx="0" cy="20002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126</xdr:col>
      <xdr:colOff>2</xdr:colOff>
      <xdr:row>49</xdr:row>
      <xdr:rowOff>5443</xdr:rowOff>
    </xdr:from>
    <xdr:to>
      <xdr:col>126</xdr:col>
      <xdr:colOff>2</xdr:colOff>
      <xdr:row>50</xdr:row>
      <xdr:rowOff>119743</xdr:rowOff>
    </xdr:to>
    <xdr:cxnSp macro="">
      <xdr:nvCxnSpPr>
        <xdr:cNvPr id="3" name="Straight Arrow Connector 2">
          <a:extLst>
            <a:ext uri="{FF2B5EF4-FFF2-40B4-BE49-F238E27FC236}">
              <a16:creationId xmlns:a16="http://schemas.microsoft.com/office/drawing/2014/main" id="{00000000-0008-0000-0300-000003000000}"/>
            </a:ext>
          </a:extLst>
        </xdr:cNvPr>
        <xdr:cNvCxnSpPr/>
      </xdr:nvCxnSpPr>
      <xdr:spPr>
        <a:xfrm>
          <a:off x="10067927" y="5663293"/>
          <a:ext cx="0" cy="1905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126</xdr:col>
      <xdr:colOff>0</xdr:colOff>
      <xdr:row>61</xdr:row>
      <xdr:rowOff>5443</xdr:rowOff>
    </xdr:from>
    <xdr:to>
      <xdr:col>126</xdr:col>
      <xdr:colOff>0</xdr:colOff>
      <xdr:row>62</xdr:row>
      <xdr:rowOff>119743</xdr:rowOff>
    </xdr:to>
    <xdr:cxnSp macro="">
      <xdr:nvCxnSpPr>
        <xdr:cNvPr id="4" name="Straight Arrow Connector 3">
          <a:extLst>
            <a:ext uri="{FF2B5EF4-FFF2-40B4-BE49-F238E27FC236}">
              <a16:creationId xmlns:a16="http://schemas.microsoft.com/office/drawing/2014/main" id="{00000000-0008-0000-0300-000004000000}"/>
            </a:ext>
          </a:extLst>
        </xdr:cNvPr>
        <xdr:cNvCxnSpPr/>
      </xdr:nvCxnSpPr>
      <xdr:spPr>
        <a:xfrm>
          <a:off x="10067925" y="7092043"/>
          <a:ext cx="0" cy="1905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91440</xdr:colOff>
      <xdr:row>45</xdr:row>
      <xdr:rowOff>0</xdr:rowOff>
    </xdr:from>
    <xdr:to>
      <xdr:col>19</xdr:col>
      <xdr:colOff>105747</xdr:colOff>
      <xdr:row>45</xdr:row>
      <xdr:rowOff>83820</xdr:rowOff>
    </xdr:to>
    <xdr:grpSp>
      <xdr:nvGrpSpPr>
        <xdr:cNvPr id="11" name="Group 10">
          <a:extLst>
            <a:ext uri="{FF2B5EF4-FFF2-40B4-BE49-F238E27FC236}">
              <a16:creationId xmlns:a16="http://schemas.microsoft.com/office/drawing/2014/main" id="{00000000-0008-0000-0300-00000B000000}"/>
            </a:ext>
          </a:extLst>
        </xdr:cNvPr>
        <xdr:cNvGrpSpPr/>
      </xdr:nvGrpSpPr>
      <xdr:grpSpPr>
        <a:xfrm>
          <a:off x="1705356" y="5604256"/>
          <a:ext cx="115145" cy="86614"/>
          <a:chOff x="6930957" y="4535521"/>
          <a:chExt cx="178340" cy="141862"/>
        </a:xfrm>
      </xdr:grpSpPr>
      <xdr:cxnSp macro="">
        <xdr:nvCxnSpPr>
          <xdr:cNvPr id="12" name="Straight Arrow Connector 11">
            <a:extLst>
              <a:ext uri="{FF2B5EF4-FFF2-40B4-BE49-F238E27FC236}">
                <a16:creationId xmlns:a16="http://schemas.microsoft.com/office/drawing/2014/main" id="{00000000-0008-0000-0300-00000C000000}"/>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13" name="Straight Connector 12">
            <a:extLst>
              <a:ext uri="{FF2B5EF4-FFF2-40B4-BE49-F238E27FC236}">
                <a16:creationId xmlns:a16="http://schemas.microsoft.com/office/drawing/2014/main" id="{00000000-0008-0000-0300-00000D000000}"/>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126</xdr:col>
      <xdr:colOff>0</xdr:colOff>
      <xdr:row>73</xdr:row>
      <xdr:rowOff>5443</xdr:rowOff>
    </xdr:from>
    <xdr:to>
      <xdr:col>126</xdr:col>
      <xdr:colOff>0</xdr:colOff>
      <xdr:row>74</xdr:row>
      <xdr:rowOff>119743</xdr:rowOff>
    </xdr:to>
    <xdr:cxnSp macro="">
      <xdr:nvCxnSpPr>
        <xdr:cNvPr id="14" name="Straight Arrow Connector 13">
          <a:extLst>
            <a:ext uri="{FF2B5EF4-FFF2-40B4-BE49-F238E27FC236}">
              <a16:creationId xmlns:a16="http://schemas.microsoft.com/office/drawing/2014/main" id="{00000000-0008-0000-0300-00000E000000}"/>
            </a:ext>
          </a:extLst>
        </xdr:cNvPr>
        <xdr:cNvCxnSpPr/>
      </xdr:nvCxnSpPr>
      <xdr:spPr>
        <a:xfrm>
          <a:off x="10067925" y="8539843"/>
          <a:ext cx="0" cy="1905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126</xdr:col>
      <xdr:colOff>2</xdr:colOff>
      <xdr:row>73</xdr:row>
      <xdr:rowOff>5443</xdr:rowOff>
    </xdr:from>
    <xdr:to>
      <xdr:col>126</xdr:col>
      <xdr:colOff>2</xdr:colOff>
      <xdr:row>74</xdr:row>
      <xdr:rowOff>119743</xdr:rowOff>
    </xdr:to>
    <xdr:cxnSp macro="">
      <xdr:nvCxnSpPr>
        <xdr:cNvPr id="21" name="Straight Arrow Connector 20">
          <a:extLst>
            <a:ext uri="{FF2B5EF4-FFF2-40B4-BE49-F238E27FC236}">
              <a16:creationId xmlns:a16="http://schemas.microsoft.com/office/drawing/2014/main" id="{00000000-0008-0000-0300-000015000000}"/>
            </a:ext>
          </a:extLst>
        </xdr:cNvPr>
        <xdr:cNvCxnSpPr/>
      </xdr:nvCxnSpPr>
      <xdr:spPr>
        <a:xfrm>
          <a:off x="10067927" y="8539843"/>
          <a:ext cx="0" cy="1905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126</xdr:col>
      <xdr:colOff>0</xdr:colOff>
      <xdr:row>73</xdr:row>
      <xdr:rowOff>5443</xdr:rowOff>
    </xdr:from>
    <xdr:to>
      <xdr:col>126</xdr:col>
      <xdr:colOff>0</xdr:colOff>
      <xdr:row>74</xdr:row>
      <xdr:rowOff>119743</xdr:rowOff>
    </xdr:to>
    <xdr:cxnSp macro="">
      <xdr:nvCxnSpPr>
        <xdr:cNvPr id="30" name="Straight Arrow Connector 29">
          <a:extLst>
            <a:ext uri="{FF2B5EF4-FFF2-40B4-BE49-F238E27FC236}">
              <a16:creationId xmlns:a16="http://schemas.microsoft.com/office/drawing/2014/main" id="{00000000-0008-0000-0300-00001E000000}"/>
            </a:ext>
          </a:extLst>
        </xdr:cNvPr>
        <xdr:cNvCxnSpPr/>
      </xdr:nvCxnSpPr>
      <xdr:spPr>
        <a:xfrm>
          <a:off x="10067925" y="8539843"/>
          <a:ext cx="0" cy="1905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51706</xdr:colOff>
      <xdr:row>49</xdr:row>
      <xdr:rowOff>16329</xdr:rowOff>
    </xdr:from>
    <xdr:to>
      <xdr:col>25</xdr:col>
      <xdr:colOff>51706</xdr:colOff>
      <xdr:row>50</xdr:row>
      <xdr:rowOff>130629</xdr:rowOff>
    </xdr:to>
    <xdr:cxnSp macro="">
      <xdr:nvCxnSpPr>
        <xdr:cNvPr id="32" name="Straight Arrow Connector 31">
          <a:extLst>
            <a:ext uri="{FF2B5EF4-FFF2-40B4-BE49-F238E27FC236}">
              <a16:creationId xmlns:a16="http://schemas.microsoft.com/office/drawing/2014/main" id="{00000000-0008-0000-0300-000020000000}"/>
            </a:ext>
          </a:extLst>
        </xdr:cNvPr>
        <xdr:cNvCxnSpPr/>
      </xdr:nvCxnSpPr>
      <xdr:spPr>
        <a:xfrm>
          <a:off x="2128156" y="5674179"/>
          <a:ext cx="0" cy="18097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51706</xdr:colOff>
      <xdr:row>60</xdr:row>
      <xdr:rowOff>16329</xdr:rowOff>
    </xdr:from>
    <xdr:to>
      <xdr:col>25</xdr:col>
      <xdr:colOff>51706</xdr:colOff>
      <xdr:row>61</xdr:row>
      <xdr:rowOff>130629</xdr:rowOff>
    </xdr:to>
    <xdr:cxnSp macro="">
      <xdr:nvCxnSpPr>
        <xdr:cNvPr id="33" name="Straight Arrow Connector 32">
          <a:extLst>
            <a:ext uri="{FF2B5EF4-FFF2-40B4-BE49-F238E27FC236}">
              <a16:creationId xmlns:a16="http://schemas.microsoft.com/office/drawing/2014/main" id="{00000000-0008-0000-0300-000021000000}"/>
            </a:ext>
          </a:extLst>
        </xdr:cNvPr>
        <xdr:cNvCxnSpPr/>
      </xdr:nvCxnSpPr>
      <xdr:spPr>
        <a:xfrm>
          <a:off x="2128156" y="6960054"/>
          <a:ext cx="0" cy="20002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51706</xdr:colOff>
      <xdr:row>72</xdr:row>
      <xdr:rowOff>16329</xdr:rowOff>
    </xdr:from>
    <xdr:to>
      <xdr:col>25</xdr:col>
      <xdr:colOff>51706</xdr:colOff>
      <xdr:row>73</xdr:row>
      <xdr:rowOff>130629</xdr:rowOff>
    </xdr:to>
    <xdr:cxnSp macro="">
      <xdr:nvCxnSpPr>
        <xdr:cNvPr id="34" name="Straight Arrow Connector 33">
          <a:extLst>
            <a:ext uri="{FF2B5EF4-FFF2-40B4-BE49-F238E27FC236}">
              <a16:creationId xmlns:a16="http://schemas.microsoft.com/office/drawing/2014/main" id="{00000000-0008-0000-0300-000022000000}"/>
            </a:ext>
          </a:extLst>
        </xdr:cNvPr>
        <xdr:cNvCxnSpPr/>
      </xdr:nvCxnSpPr>
      <xdr:spPr>
        <a:xfrm>
          <a:off x="2128156" y="8407854"/>
          <a:ext cx="0" cy="20002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105</xdr:col>
      <xdr:colOff>51706</xdr:colOff>
      <xdr:row>60</xdr:row>
      <xdr:rowOff>16329</xdr:rowOff>
    </xdr:from>
    <xdr:to>
      <xdr:col>105</xdr:col>
      <xdr:colOff>51706</xdr:colOff>
      <xdr:row>61</xdr:row>
      <xdr:rowOff>130629</xdr:rowOff>
    </xdr:to>
    <xdr:cxnSp macro="">
      <xdr:nvCxnSpPr>
        <xdr:cNvPr id="36" name="Straight Arrow Connector 35">
          <a:extLst>
            <a:ext uri="{FF2B5EF4-FFF2-40B4-BE49-F238E27FC236}">
              <a16:creationId xmlns:a16="http://schemas.microsoft.com/office/drawing/2014/main" id="{00000000-0008-0000-0300-000024000000}"/>
            </a:ext>
          </a:extLst>
        </xdr:cNvPr>
        <xdr:cNvCxnSpPr/>
      </xdr:nvCxnSpPr>
      <xdr:spPr>
        <a:xfrm>
          <a:off x="8347981" y="6960054"/>
          <a:ext cx="0" cy="20002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105</xdr:col>
      <xdr:colOff>51706</xdr:colOff>
      <xdr:row>72</xdr:row>
      <xdr:rowOff>16329</xdr:rowOff>
    </xdr:from>
    <xdr:to>
      <xdr:col>105</xdr:col>
      <xdr:colOff>51706</xdr:colOff>
      <xdr:row>73</xdr:row>
      <xdr:rowOff>130629</xdr:rowOff>
    </xdr:to>
    <xdr:cxnSp macro="">
      <xdr:nvCxnSpPr>
        <xdr:cNvPr id="37" name="Straight Arrow Connector 36">
          <a:extLst>
            <a:ext uri="{FF2B5EF4-FFF2-40B4-BE49-F238E27FC236}">
              <a16:creationId xmlns:a16="http://schemas.microsoft.com/office/drawing/2014/main" id="{00000000-0008-0000-0300-000025000000}"/>
            </a:ext>
          </a:extLst>
        </xdr:cNvPr>
        <xdr:cNvCxnSpPr/>
      </xdr:nvCxnSpPr>
      <xdr:spPr>
        <a:xfrm>
          <a:off x="8347981" y="8407854"/>
          <a:ext cx="0" cy="20002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99645</xdr:colOff>
      <xdr:row>50</xdr:row>
      <xdr:rowOff>93784</xdr:rowOff>
    </xdr:from>
    <xdr:to>
      <xdr:col>20</xdr:col>
      <xdr:colOff>23445</xdr:colOff>
      <xdr:row>52</xdr:row>
      <xdr:rowOff>72097</xdr:rowOff>
    </xdr:to>
    <xdr:grpSp>
      <xdr:nvGrpSpPr>
        <xdr:cNvPr id="39" name="Group 38">
          <a:extLst>
            <a:ext uri="{FF2B5EF4-FFF2-40B4-BE49-F238E27FC236}">
              <a16:creationId xmlns:a16="http://schemas.microsoft.com/office/drawing/2014/main" id="{00000000-0008-0000-0300-000027000000}"/>
            </a:ext>
          </a:extLst>
        </xdr:cNvPr>
        <xdr:cNvGrpSpPr/>
      </xdr:nvGrpSpPr>
      <xdr:grpSpPr>
        <a:xfrm>
          <a:off x="1713053" y="6263190"/>
          <a:ext cx="176784" cy="263809"/>
          <a:chOff x="3501050" y="9745123"/>
          <a:chExt cx="373928" cy="299809"/>
        </a:xfrm>
      </xdr:grpSpPr>
      <xdr:cxnSp macro="">
        <xdr:nvCxnSpPr>
          <xdr:cNvPr id="40" name="Straight Arrow Connector 39">
            <a:extLst>
              <a:ext uri="{FF2B5EF4-FFF2-40B4-BE49-F238E27FC236}">
                <a16:creationId xmlns:a16="http://schemas.microsoft.com/office/drawing/2014/main" id="{00000000-0008-0000-0300-000028000000}"/>
              </a:ext>
            </a:extLst>
          </xdr:cNvPr>
          <xdr:cNvCxnSpPr/>
        </xdr:nvCxnSpPr>
        <xdr:spPr>
          <a:xfrm flipH="1">
            <a:off x="3501050" y="9891317"/>
            <a:ext cx="372561"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1" name="Rectangle 37">
            <a:extLst>
              <a:ext uri="{FF2B5EF4-FFF2-40B4-BE49-F238E27FC236}">
                <a16:creationId xmlns:a16="http://schemas.microsoft.com/office/drawing/2014/main" id="{00000000-0008-0000-0300-000029000000}"/>
              </a:ext>
            </a:extLst>
          </xdr:cNvPr>
          <xdr:cNvSpPr/>
        </xdr:nvSpPr>
        <xdr:spPr>
          <a:xfrm>
            <a:off x="3813204" y="9745123"/>
            <a:ext cx="61774" cy="29980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98</xdr:col>
      <xdr:colOff>40638</xdr:colOff>
      <xdr:row>48</xdr:row>
      <xdr:rowOff>71965</xdr:rowOff>
    </xdr:from>
    <xdr:to>
      <xdr:col>98</xdr:col>
      <xdr:colOff>93556</xdr:colOff>
      <xdr:row>54</xdr:row>
      <xdr:rowOff>38100</xdr:rowOff>
    </xdr:to>
    <xdr:grpSp>
      <xdr:nvGrpSpPr>
        <xdr:cNvPr id="42" name="Group 41">
          <a:extLst>
            <a:ext uri="{FF2B5EF4-FFF2-40B4-BE49-F238E27FC236}">
              <a16:creationId xmlns:a16="http://schemas.microsoft.com/office/drawing/2014/main" id="{00000000-0008-0000-0300-00002A000000}"/>
            </a:ext>
          </a:extLst>
        </xdr:cNvPr>
        <xdr:cNvGrpSpPr/>
      </xdr:nvGrpSpPr>
      <xdr:grpSpPr>
        <a:xfrm>
          <a:off x="8579610" y="6029027"/>
          <a:ext cx="52664" cy="759885"/>
          <a:chOff x="7328799" y="5329765"/>
          <a:chExt cx="52918" cy="715845"/>
        </a:xfrm>
      </xdr:grpSpPr>
      <xdr:cxnSp macro="">
        <xdr:nvCxnSpPr>
          <xdr:cNvPr id="43" name="Straight Connector 42">
            <a:extLst>
              <a:ext uri="{FF2B5EF4-FFF2-40B4-BE49-F238E27FC236}">
                <a16:creationId xmlns:a16="http://schemas.microsoft.com/office/drawing/2014/main" id="{00000000-0008-0000-0300-00002B000000}"/>
              </a:ext>
            </a:extLst>
          </xdr:cNvPr>
          <xdr:cNvCxnSpPr/>
        </xdr:nvCxnSpPr>
        <xdr:spPr>
          <a:xfrm flipV="1">
            <a:off x="7329646" y="5786882"/>
            <a:ext cx="40126" cy="739"/>
          </a:xfrm>
          <a:prstGeom prst="line">
            <a:avLst/>
          </a:prstGeom>
          <a:ln w="12700" cap="sq"/>
        </xdr:spPr>
        <xdr:style>
          <a:lnRef idx="1">
            <a:schemeClr val="dk1"/>
          </a:lnRef>
          <a:fillRef idx="0">
            <a:schemeClr val="dk1"/>
          </a:fillRef>
          <a:effectRef idx="0">
            <a:schemeClr val="dk1"/>
          </a:effectRef>
          <a:fontRef idx="minor">
            <a:schemeClr val="tx1"/>
          </a:fontRef>
        </xdr:style>
      </xdr:cxnSp>
      <xdr:cxnSp macro="">
        <xdr:nvCxnSpPr>
          <xdr:cNvPr id="44" name="Straight Connector 43">
            <a:extLst>
              <a:ext uri="{FF2B5EF4-FFF2-40B4-BE49-F238E27FC236}">
                <a16:creationId xmlns:a16="http://schemas.microsoft.com/office/drawing/2014/main" id="{00000000-0008-0000-0300-00002C000000}"/>
              </a:ext>
            </a:extLst>
          </xdr:cNvPr>
          <xdr:cNvCxnSpPr/>
        </xdr:nvCxnSpPr>
        <xdr:spPr>
          <a:xfrm flipV="1">
            <a:off x="7328799" y="5530185"/>
            <a:ext cx="40126" cy="745"/>
          </a:xfrm>
          <a:prstGeom prst="line">
            <a:avLst/>
          </a:prstGeom>
          <a:ln w="12700" cap="sq"/>
        </xdr:spPr>
        <xdr:style>
          <a:lnRef idx="1">
            <a:schemeClr val="dk1"/>
          </a:lnRef>
          <a:fillRef idx="0">
            <a:schemeClr val="dk1"/>
          </a:fillRef>
          <a:effectRef idx="0">
            <a:schemeClr val="dk1"/>
          </a:effectRef>
          <a:fontRef idx="minor">
            <a:schemeClr val="tx1"/>
          </a:fontRef>
        </xdr:style>
      </xdr:cxnSp>
      <xdr:cxnSp macro="">
        <xdr:nvCxnSpPr>
          <xdr:cNvPr id="45" name="Straight Arrow Connector 44">
            <a:extLst>
              <a:ext uri="{FF2B5EF4-FFF2-40B4-BE49-F238E27FC236}">
                <a16:creationId xmlns:a16="http://schemas.microsoft.com/office/drawing/2014/main" id="{00000000-0008-0000-0300-00002D000000}"/>
              </a:ext>
            </a:extLst>
          </xdr:cNvPr>
          <xdr:cNvCxnSpPr/>
        </xdr:nvCxnSpPr>
        <xdr:spPr>
          <a:xfrm>
            <a:off x="7381717" y="5329766"/>
            <a:ext cx="0" cy="715844"/>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46" name="Straight Connector 45">
            <a:extLst>
              <a:ext uri="{FF2B5EF4-FFF2-40B4-BE49-F238E27FC236}">
                <a16:creationId xmlns:a16="http://schemas.microsoft.com/office/drawing/2014/main" id="{00000000-0008-0000-0300-00002E000000}"/>
              </a:ext>
            </a:extLst>
          </xdr:cNvPr>
          <xdr:cNvCxnSpPr/>
        </xdr:nvCxnSpPr>
        <xdr:spPr>
          <a:xfrm flipV="1">
            <a:off x="7330490" y="5329765"/>
            <a:ext cx="40126" cy="745"/>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18</xdr:col>
      <xdr:colOff>91440</xdr:colOff>
      <xdr:row>57</xdr:row>
      <xdr:rowOff>0</xdr:rowOff>
    </xdr:from>
    <xdr:to>
      <xdr:col>19</xdr:col>
      <xdr:colOff>105747</xdr:colOff>
      <xdr:row>57</xdr:row>
      <xdr:rowOff>83820</xdr:rowOff>
    </xdr:to>
    <xdr:grpSp>
      <xdr:nvGrpSpPr>
        <xdr:cNvPr id="47" name="Group 46">
          <a:extLst>
            <a:ext uri="{FF2B5EF4-FFF2-40B4-BE49-F238E27FC236}">
              <a16:creationId xmlns:a16="http://schemas.microsoft.com/office/drawing/2014/main" id="{00000000-0008-0000-0300-00002F000000}"/>
            </a:ext>
          </a:extLst>
        </xdr:cNvPr>
        <xdr:cNvGrpSpPr/>
      </xdr:nvGrpSpPr>
      <xdr:grpSpPr>
        <a:xfrm>
          <a:off x="1705356" y="7038848"/>
          <a:ext cx="115145" cy="86614"/>
          <a:chOff x="6930957" y="4535521"/>
          <a:chExt cx="178340" cy="141862"/>
        </a:xfrm>
      </xdr:grpSpPr>
      <xdr:cxnSp macro="">
        <xdr:nvCxnSpPr>
          <xdr:cNvPr id="48" name="Straight Arrow Connector 47">
            <a:extLst>
              <a:ext uri="{FF2B5EF4-FFF2-40B4-BE49-F238E27FC236}">
                <a16:creationId xmlns:a16="http://schemas.microsoft.com/office/drawing/2014/main" id="{00000000-0008-0000-0300-000030000000}"/>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49" name="Straight Connector 48">
            <a:extLst>
              <a:ext uri="{FF2B5EF4-FFF2-40B4-BE49-F238E27FC236}">
                <a16:creationId xmlns:a16="http://schemas.microsoft.com/office/drawing/2014/main" id="{00000000-0008-0000-0300-000031000000}"/>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585</xdr:colOff>
      <xdr:row>62</xdr:row>
      <xdr:rowOff>93784</xdr:rowOff>
    </xdr:from>
    <xdr:to>
      <xdr:col>20</xdr:col>
      <xdr:colOff>23445</xdr:colOff>
      <xdr:row>64</xdr:row>
      <xdr:rowOff>72097</xdr:rowOff>
    </xdr:to>
    <xdr:grpSp>
      <xdr:nvGrpSpPr>
        <xdr:cNvPr id="50" name="Group 49">
          <a:extLst>
            <a:ext uri="{FF2B5EF4-FFF2-40B4-BE49-F238E27FC236}">
              <a16:creationId xmlns:a16="http://schemas.microsoft.com/office/drawing/2014/main" id="{00000000-0008-0000-0300-000032000000}"/>
            </a:ext>
          </a:extLst>
        </xdr:cNvPr>
        <xdr:cNvGrpSpPr/>
      </xdr:nvGrpSpPr>
      <xdr:grpSpPr>
        <a:xfrm>
          <a:off x="1715593" y="7707942"/>
          <a:ext cx="174244" cy="273969"/>
          <a:chOff x="3501050" y="9745123"/>
          <a:chExt cx="373928" cy="299809"/>
        </a:xfrm>
      </xdr:grpSpPr>
      <xdr:cxnSp macro="">
        <xdr:nvCxnSpPr>
          <xdr:cNvPr id="51" name="Straight Arrow Connector 50">
            <a:extLst>
              <a:ext uri="{FF2B5EF4-FFF2-40B4-BE49-F238E27FC236}">
                <a16:creationId xmlns:a16="http://schemas.microsoft.com/office/drawing/2014/main" id="{00000000-0008-0000-0300-000033000000}"/>
              </a:ext>
            </a:extLst>
          </xdr:cNvPr>
          <xdr:cNvCxnSpPr/>
        </xdr:nvCxnSpPr>
        <xdr:spPr>
          <a:xfrm flipH="1">
            <a:off x="3501050" y="9891317"/>
            <a:ext cx="372561"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2" name="Rectangle 37">
            <a:extLst>
              <a:ext uri="{FF2B5EF4-FFF2-40B4-BE49-F238E27FC236}">
                <a16:creationId xmlns:a16="http://schemas.microsoft.com/office/drawing/2014/main" id="{00000000-0008-0000-0300-000034000000}"/>
              </a:ext>
            </a:extLst>
          </xdr:cNvPr>
          <xdr:cNvSpPr/>
        </xdr:nvSpPr>
        <xdr:spPr>
          <a:xfrm>
            <a:off x="3813204" y="9745123"/>
            <a:ext cx="61774" cy="29980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18</xdr:col>
      <xdr:colOff>91440</xdr:colOff>
      <xdr:row>69</xdr:row>
      <xdr:rowOff>0</xdr:rowOff>
    </xdr:from>
    <xdr:to>
      <xdr:col>19</xdr:col>
      <xdr:colOff>105747</xdr:colOff>
      <xdr:row>69</xdr:row>
      <xdr:rowOff>83820</xdr:rowOff>
    </xdr:to>
    <xdr:grpSp>
      <xdr:nvGrpSpPr>
        <xdr:cNvPr id="53" name="Group 52">
          <a:extLst>
            <a:ext uri="{FF2B5EF4-FFF2-40B4-BE49-F238E27FC236}">
              <a16:creationId xmlns:a16="http://schemas.microsoft.com/office/drawing/2014/main" id="{00000000-0008-0000-0300-000035000000}"/>
            </a:ext>
          </a:extLst>
        </xdr:cNvPr>
        <xdr:cNvGrpSpPr/>
      </xdr:nvGrpSpPr>
      <xdr:grpSpPr>
        <a:xfrm>
          <a:off x="1705356" y="8493760"/>
          <a:ext cx="115145" cy="86614"/>
          <a:chOff x="6930957" y="4535521"/>
          <a:chExt cx="178340" cy="141862"/>
        </a:xfrm>
      </xdr:grpSpPr>
      <xdr:cxnSp macro="">
        <xdr:nvCxnSpPr>
          <xdr:cNvPr id="54" name="Straight Arrow Connector 53">
            <a:extLst>
              <a:ext uri="{FF2B5EF4-FFF2-40B4-BE49-F238E27FC236}">
                <a16:creationId xmlns:a16="http://schemas.microsoft.com/office/drawing/2014/main" id="{00000000-0008-0000-0300-000036000000}"/>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55" name="Straight Connector 54">
            <a:extLst>
              <a:ext uri="{FF2B5EF4-FFF2-40B4-BE49-F238E27FC236}">
                <a16:creationId xmlns:a16="http://schemas.microsoft.com/office/drawing/2014/main" id="{00000000-0008-0000-0300-000037000000}"/>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585</xdr:colOff>
      <xdr:row>74</xdr:row>
      <xdr:rowOff>93784</xdr:rowOff>
    </xdr:from>
    <xdr:to>
      <xdr:col>20</xdr:col>
      <xdr:colOff>23445</xdr:colOff>
      <xdr:row>76</xdr:row>
      <xdr:rowOff>72097</xdr:rowOff>
    </xdr:to>
    <xdr:grpSp>
      <xdr:nvGrpSpPr>
        <xdr:cNvPr id="56" name="Group 55">
          <a:extLst>
            <a:ext uri="{FF2B5EF4-FFF2-40B4-BE49-F238E27FC236}">
              <a16:creationId xmlns:a16="http://schemas.microsoft.com/office/drawing/2014/main" id="{00000000-0008-0000-0300-000038000000}"/>
            </a:ext>
          </a:extLst>
        </xdr:cNvPr>
        <xdr:cNvGrpSpPr/>
      </xdr:nvGrpSpPr>
      <xdr:grpSpPr>
        <a:xfrm>
          <a:off x="1715593" y="9146598"/>
          <a:ext cx="174244" cy="263809"/>
          <a:chOff x="3501050" y="9745123"/>
          <a:chExt cx="373928" cy="299809"/>
        </a:xfrm>
      </xdr:grpSpPr>
      <xdr:cxnSp macro="">
        <xdr:nvCxnSpPr>
          <xdr:cNvPr id="57" name="Straight Arrow Connector 56">
            <a:extLst>
              <a:ext uri="{FF2B5EF4-FFF2-40B4-BE49-F238E27FC236}">
                <a16:creationId xmlns:a16="http://schemas.microsoft.com/office/drawing/2014/main" id="{00000000-0008-0000-0300-000039000000}"/>
              </a:ext>
            </a:extLst>
          </xdr:cNvPr>
          <xdr:cNvCxnSpPr/>
        </xdr:nvCxnSpPr>
        <xdr:spPr>
          <a:xfrm flipH="1">
            <a:off x="3501050" y="9891317"/>
            <a:ext cx="372561"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8" name="Rectangle 37">
            <a:extLst>
              <a:ext uri="{FF2B5EF4-FFF2-40B4-BE49-F238E27FC236}">
                <a16:creationId xmlns:a16="http://schemas.microsoft.com/office/drawing/2014/main" id="{00000000-0008-0000-0300-00003A000000}"/>
              </a:ext>
            </a:extLst>
          </xdr:cNvPr>
          <xdr:cNvSpPr/>
        </xdr:nvSpPr>
        <xdr:spPr>
          <a:xfrm>
            <a:off x="3813204" y="9745123"/>
            <a:ext cx="61774" cy="29980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98</xdr:col>
      <xdr:colOff>40638</xdr:colOff>
      <xdr:row>60</xdr:row>
      <xdr:rowOff>71965</xdr:rowOff>
    </xdr:from>
    <xdr:to>
      <xdr:col>98</xdr:col>
      <xdr:colOff>93556</xdr:colOff>
      <xdr:row>66</xdr:row>
      <xdr:rowOff>38100</xdr:rowOff>
    </xdr:to>
    <xdr:grpSp>
      <xdr:nvGrpSpPr>
        <xdr:cNvPr id="65" name="Group 64">
          <a:extLst>
            <a:ext uri="{FF2B5EF4-FFF2-40B4-BE49-F238E27FC236}">
              <a16:creationId xmlns:a16="http://schemas.microsoft.com/office/drawing/2014/main" id="{00000000-0008-0000-0300-000041000000}"/>
            </a:ext>
          </a:extLst>
        </xdr:cNvPr>
        <xdr:cNvGrpSpPr/>
      </xdr:nvGrpSpPr>
      <xdr:grpSpPr>
        <a:xfrm>
          <a:off x="8579610" y="7473779"/>
          <a:ext cx="52664" cy="770045"/>
          <a:chOff x="7328799" y="5329765"/>
          <a:chExt cx="52918" cy="715845"/>
        </a:xfrm>
      </xdr:grpSpPr>
      <xdr:cxnSp macro="">
        <xdr:nvCxnSpPr>
          <xdr:cNvPr id="66" name="Straight Connector 65">
            <a:extLst>
              <a:ext uri="{FF2B5EF4-FFF2-40B4-BE49-F238E27FC236}">
                <a16:creationId xmlns:a16="http://schemas.microsoft.com/office/drawing/2014/main" id="{00000000-0008-0000-0300-000042000000}"/>
              </a:ext>
            </a:extLst>
          </xdr:cNvPr>
          <xdr:cNvCxnSpPr/>
        </xdr:nvCxnSpPr>
        <xdr:spPr>
          <a:xfrm flipV="1">
            <a:off x="7329646" y="5786882"/>
            <a:ext cx="40126" cy="739"/>
          </a:xfrm>
          <a:prstGeom prst="line">
            <a:avLst/>
          </a:prstGeom>
          <a:ln w="12700" cap="sq"/>
        </xdr:spPr>
        <xdr:style>
          <a:lnRef idx="1">
            <a:schemeClr val="dk1"/>
          </a:lnRef>
          <a:fillRef idx="0">
            <a:schemeClr val="dk1"/>
          </a:fillRef>
          <a:effectRef idx="0">
            <a:schemeClr val="dk1"/>
          </a:effectRef>
          <a:fontRef idx="minor">
            <a:schemeClr val="tx1"/>
          </a:fontRef>
        </xdr:style>
      </xdr:cxnSp>
      <xdr:cxnSp macro="">
        <xdr:nvCxnSpPr>
          <xdr:cNvPr id="67" name="Straight Connector 66">
            <a:extLst>
              <a:ext uri="{FF2B5EF4-FFF2-40B4-BE49-F238E27FC236}">
                <a16:creationId xmlns:a16="http://schemas.microsoft.com/office/drawing/2014/main" id="{00000000-0008-0000-0300-000043000000}"/>
              </a:ext>
            </a:extLst>
          </xdr:cNvPr>
          <xdr:cNvCxnSpPr/>
        </xdr:nvCxnSpPr>
        <xdr:spPr>
          <a:xfrm flipV="1">
            <a:off x="7328799" y="5530185"/>
            <a:ext cx="40126" cy="745"/>
          </a:xfrm>
          <a:prstGeom prst="line">
            <a:avLst/>
          </a:prstGeom>
          <a:ln w="12700" cap="sq"/>
        </xdr:spPr>
        <xdr:style>
          <a:lnRef idx="1">
            <a:schemeClr val="dk1"/>
          </a:lnRef>
          <a:fillRef idx="0">
            <a:schemeClr val="dk1"/>
          </a:fillRef>
          <a:effectRef idx="0">
            <a:schemeClr val="dk1"/>
          </a:effectRef>
          <a:fontRef idx="minor">
            <a:schemeClr val="tx1"/>
          </a:fontRef>
        </xdr:style>
      </xdr:cxnSp>
      <xdr:cxnSp macro="">
        <xdr:nvCxnSpPr>
          <xdr:cNvPr id="68" name="Straight Arrow Connector 67">
            <a:extLst>
              <a:ext uri="{FF2B5EF4-FFF2-40B4-BE49-F238E27FC236}">
                <a16:creationId xmlns:a16="http://schemas.microsoft.com/office/drawing/2014/main" id="{00000000-0008-0000-0300-000044000000}"/>
              </a:ext>
            </a:extLst>
          </xdr:cNvPr>
          <xdr:cNvCxnSpPr/>
        </xdr:nvCxnSpPr>
        <xdr:spPr>
          <a:xfrm>
            <a:off x="7381717" y="5329766"/>
            <a:ext cx="0" cy="715844"/>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69" name="Straight Connector 68">
            <a:extLst>
              <a:ext uri="{FF2B5EF4-FFF2-40B4-BE49-F238E27FC236}">
                <a16:creationId xmlns:a16="http://schemas.microsoft.com/office/drawing/2014/main" id="{00000000-0008-0000-0300-000045000000}"/>
              </a:ext>
            </a:extLst>
          </xdr:cNvPr>
          <xdr:cNvCxnSpPr/>
        </xdr:nvCxnSpPr>
        <xdr:spPr>
          <a:xfrm flipV="1">
            <a:off x="7330490" y="5329765"/>
            <a:ext cx="40126" cy="745"/>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98</xdr:col>
      <xdr:colOff>40638</xdr:colOff>
      <xdr:row>72</xdr:row>
      <xdr:rowOff>71965</xdr:rowOff>
    </xdr:from>
    <xdr:to>
      <xdr:col>98</xdr:col>
      <xdr:colOff>93556</xdr:colOff>
      <xdr:row>78</xdr:row>
      <xdr:rowOff>38100</xdr:rowOff>
    </xdr:to>
    <xdr:grpSp>
      <xdr:nvGrpSpPr>
        <xdr:cNvPr id="70" name="Group 69">
          <a:extLst>
            <a:ext uri="{FF2B5EF4-FFF2-40B4-BE49-F238E27FC236}">
              <a16:creationId xmlns:a16="http://schemas.microsoft.com/office/drawing/2014/main" id="{00000000-0008-0000-0300-000046000000}"/>
            </a:ext>
          </a:extLst>
        </xdr:cNvPr>
        <xdr:cNvGrpSpPr/>
      </xdr:nvGrpSpPr>
      <xdr:grpSpPr>
        <a:xfrm>
          <a:off x="8579610" y="8912435"/>
          <a:ext cx="52664" cy="759885"/>
          <a:chOff x="7328799" y="5329765"/>
          <a:chExt cx="52918" cy="715845"/>
        </a:xfrm>
      </xdr:grpSpPr>
      <xdr:cxnSp macro="">
        <xdr:nvCxnSpPr>
          <xdr:cNvPr id="71" name="Straight Connector 70">
            <a:extLst>
              <a:ext uri="{FF2B5EF4-FFF2-40B4-BE49-F238E27FC236}">
                <a16:creationId xmlns:a16="http://schemas.microsoft.com/office/drawing/2014/main" id="{00000000-0008-0000-0300-000047000000}"/>
              </a:ext>
            </a:extLst>
          </xdr:cNvPr>
          <xdr:cNvCxnSpPr/>
        </xdr:nvCxnSpPr>
        <xdr:spPr>
          <a:xfrm flipV="1">
            <a:off x="7329646" y="5786882"/>
            <a:ext cx="40126" cy="739"/>
          </a:xfrm>
          <a:prstGeom prst="line">
            <a:avLst/>
          </a:prstGeom>
          <a:ln w="12700" cap="sq"/>
        </xdr:spPr>
        <xdr:style>
          <a:lnRef idx="1">
            <a:schemeClr val="dk1"/>
          </a:lnRef>
          <a:fillRef idx="0">
            <a:schemeClr val="dk1"/>
          </a:fillRef>
          <a:effectRef idx="0">
            <a:schemeClr val="dk1"/>
          </a:effectRef>
          <a:fontRef idx="minor">
            <a:schemeClr val="tx1"/>
          </a:fontRef>
        </xdr:style>
      </xdr:cxnSp>
      <xdr:cxnSp macro="">
        <xdr:nvCxnSpPr>
          <xdr:cNvPr id="72" name="Straight Connector 71">
            <a:extLst>
              <a:ext uri="{FF2B5EF4-FFF2-40B4-BE49-F238E27FC236}">
                <a16:creationId xmlns:a16="http://schemas.microsoft.com/office/drawing/2014/main" id="{00000000-0008-0000-0300-000048000000}"/>
              </a:ext>
            </a:extLst>
          </xdr:cNvPr>
          <xdr:cNvCxnSpPr/>
        </xdr:nvCxnSpPr>
        <xdr:spPr>
          <a:xfrm flipV="1">
            <a:off x="7328799" y="5530185"/>
            <a:ext cx="40126" cy="745"/>
          </a:xfrm>
          <a:prstGeom prst="line">
            <a:avLst/>
          </a:prstGeom>
          <a:ln w="12700" cap="sq"/>
        </xdr:spPr>
        <xdr:style>
          <a:lnRef idx="1">
            <a:schemeClr val="dk1"/>
          </a:lnRef>
          <a:fillRef idx="0">
            <a:schemeClr val="dk1"/>
          </a:fillRef>
          <a:effectRef idx="0">
            <a:schemeClr val="dk1"/>
          </a:effectRef>
          <a:fontRef idx="minor">
            <a:schemeClr val="tx1"/>
          </a:fontRef>
        </xdr:style>
      </xdr:cxnSp>
      <xdr:cxnSp macro="">
        <xdr:nvCxnSpPr>
          <xdr:cNvPr id="73" name="Straight Arrow Connector 72">
            <a:extLst>
              <a:ext uri="{FF2B5EF4-FFF2-40B4-BE49-F238E27FC236}">
                <a16:creationId xmlns:a16="http://schemas.microsoft.com/office/drawing/2014/main" id="{00000000-0008-0000-0300-000049000000}"/>
              </a:ext>
            </a:extLst>
          </xdr:cNvPr>
          <xdr:cNvCxnSpPr/>
        </xdr:nvCxnSpPr>
        <xdr:spPr>
          <a:xfrm>
            <a:off x="7381717" y="5329766"/>
            <a:ext cx="0" cy="715844"/>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74" name="Straight Connector 73">
            <a:extLst>
              <a:ext uri="{FF2B5EF4-FFF2-40B4-BE49-F238E27FC236}">
                <a16:creationId xmlns:a16="http://schemas.microsoft.com/office/drawing/2014/main" id="{00000000-0008-0000-0300-00004A000000}"/>
              </a:ext>
            </a:extLst>
          </xdr:cNvPr>
          <xdr:cNvCxnSpPr/>
        </xdr:nvCxnSpPr>
        <xdr:spPr>
          <a:xfrm flipV="1">
            <a:off x="7330490" y="5329765"/>
            <a:ext cx="40126" cy="745"/>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72</xdr:col>
      <xdr:colOff>87312</xdr:colOff>
      <xdr:row>62</xdr:row>
      <xdr:rowOff>134937</xdr:rowOff>
    </xdr:from>
    <xdr:to>
      <xdr:col>77</xdr:col>
      <xdr:colOff>3175</xdr:colOff>
      <xdr:row>64</xdr:row>
      <xdr:rowOff>40058</xdr:rowOff>
    </xdr:to>
    <xdr:grpSp>
      <xdr:nvGrpSpPr>
        <xdr:cNvPr id="98" name="Group 97">
          <a:extLst>
            <a:ext uri="{FF2B5EF4-FFF2-40B4-BE49-F238E27FC236}">
              <a16:creationId xmlns:a16="http://schemas.microsoft.com/office/drawing/2014/main" id="{72E8EEE3-5FFD-46DE-AF3C-7B829EA845D5}"/>
            </a:ext>
          </a:extLst>
        </xdr:cNvPr>
        <xdr:cNvGrpSpPr/>
      </xdr:nvGrpSpPr>
      <xdr:grpSpPr>
        <a:xfrm>
          <a:off x="6439852" y="7749603"/>
          <a:ext cx="392621" cy="199507"/>
          <a:chOff x="6930957" y="4535521"/>
          <a:chExt cx="178340" cy="141862"/>
        </a:xfrm>
      </xdr:grpSpPr>
      <xdr:cxnSp macro="">
        <xdr:nvCxnSpPr>
          <xdr:cNvPr id="99" name="Straight Arrow Connector 98">
            <a:extLst>
              <a:ext uri="{FF2B5EF4-FFF2-40B4-BE49-F238E27FC236}">
                <a16:creationId xmlns:a16="http://schemas.microsoft.com/office/drawing/2014/main" id="{BAD4D9B6-0D24-4D05-9EA7-F8FCCF06E839}"/>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100" name="Straight Connector 99">
            <a:extLst>
              <a:ext uri="{FF2B5EF4-FFF2-40B4-BE49-F238E27FC236}">
                <a16:creationId xmlns:a16="http://schemas.microsoft.com/office/drawing/2014/main" id="{89E71588-3D1A-4353-82FB-97B163F08E17}"/>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75</xdr:col>
      <xdr:colOff>31750</xdr:colOff>
      <xdr:row>69</xdr:row>
      <xdr:rowOff>18847</xdr:rowOff>
    </xdr:from>
    <xdr:to>
      <xdr:col>77</xdr:col>
      <xdr:colOff>15875</xdr:colOff>
      <xdr:row>70</xdr:row>
      <xdr:rowOff>39688</xdr:rowOff>
    </xdr:to>
    <xdr:grpSp>
      <xdr:nvGrpSpPr>
        <xdr:cNvPr id="101" name="Group 100">
          <a:extLst>
            <a:ext uri="{FF2B5EF4-FFF2-40B4-BE49-F238E27FC236}">
              <a16:creationId xmlns:a16="http://schemas.microsoft.com/office/drawing/2014/main" id="{A86CC25E-5190-4F38-B964-E4C4BE3D7E4D}"/>
            </a:ext>
          </a:extLst>
        </xdr:cNvPr>
        <xdr:cNvGrpSpPr/>
      </xdr:nvGrpSpPr>
      <xdr:grpSpPr>
        <a:xfrm>
          <a:off x="6671056" y="8513877"/>
          <a:ext cx="173609" cy="154191"/>
          <a:chOff x="6930957" y="4535521"/>
          <a:chExt cx="178340" cy="141862"/>
        </a:xfrm>
      </xdr:grpSpPr>
      <xdr:cxnSp macro="">
        <xdr:nvCxnSpPr>
          <xdr:cNvPr id="102" name="Straight Arrow Connector 101">
            <a:extLst>
              <a:ext uri="{FF2B5EF4-FFF2-40B4-BE49-F238E27FC236}">
                <a16:creationId xmlns:a16="http://schemas.microsoft.com/office/drawing/2014/main" id="{A25AD7B0-904F-4F07-94F5-7E6FD221D48E}"/>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103" name="Straight Connector 102">
            <a:extLst>
              <a:ext uri="{FF2B5EF4-FFF2-40B4-BE49-F238E27FC236}">
                <a16:creationId xmlns:a16="http://schemas.microsoft.com/office/drawing/2014/main" id="{1EBDAA59-10E9-4EA9-9331-BCB0BA8E643E}"/>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75</xdr:col>
      <xdr:colOff>15875</xdr:colOff>
      <xdr:row>56</xdr:row>
      <xdr:rowOff>103187</xdr:rowOff>
    </xdr:from>
    <xdr:to>
      <xdr:col>77</xdr:col>
      <xdr:colOff>11148</xdr:colOff>
      <xdr:row>58</xdr:row>
      <xdr:rowOff>31750</xdr:rowOff>
    </xdr:to>
    <xdr:grpSp>
      <xdr:nvGrpSpPr>
        <xdr:cNvPr id="107" name="Group 106">
          <a:extLst>
            <a:ext uri="{FF2B5EF4-FFF2-40B4-BE49-F238E27FC236}">
              <a16:creationId xmlns:a16="http://schemas.microsoft.com/office/drawing/2014/main" id="{00067563-DF87-4AEB-A947-1ED50E76D07F}"/>
            </a:ext>
          </a:extLst>
        </xdr:cNvPr>
        <xdr:cNvGrpSpPr/>
      </xdr:nvGrpSpPr>
      <xdr:grpSpPr>
        <a:xfrm>
          <a:off x="6653657" y="7014019"/>
          <a:ext cx="186535" cy="205677"/>
          <a:chOff x="6930957" y="4535521"/>
          <a:chExt cx="178340" cy="141862"/>
        </a:xfrm>
      </xdr:grpSpPr>
      <xdr:cxnSp macro="">
        <xdr:nvCxnSpPr>
          <xdr:cNvPr id="108" name="Straight Arrow Connector 107">
            <a:extLst>
              <a:ext uri="{FF2B5EF4-FFF2-40B4-BE49-F238E27FC236}">
                <a16:creationId xmlns:a16="http://schemas.microsoft.com/office/drawing/2014/main" id="{1A57D2AC-2576-4998-8F84-3D426F28D229}"/>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109" name="Straight Connector 108">
            <a:extLst>
              <a:ext uri="{FF2B5EF4-FFF2-40B4-BE49-F238E27FC236}">
                <a16:creationId xmlns:a16="http://schemas.microsoft.com/office/drawing/2014/main" id="{7FF36AAB-0C46-4286-AE2E-A7811A2A9A9B}"/>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72</xdr:col>
      <xdr:colOff>87312</xdr:colOff>
      <xdr:row>51</xdr:row>
      <xdr:rowOff>1587</xdr:rowOff>
    </xdr:from>
    <xdr:to>
      <xdr:col>77</xdr:col>
      <xdr:colOff>3175</xdr:colOff>
      <xdr:row>52</xdr:row>
      <xdr:rowOff>40058</xdr:rowOff>
    </xdr:to>
    <xdr:grpSp>
      <xdr:nvGrpSpPr>
        <xdr:cNvPr id="93" name="Group 92">
          <a:extLst>
            <a:ext uri="{FF2B5EF4-FFF2-40B4-BE49-F238E27FC236}">
              <a16:creationId xmlns:a16="http://schemas.microsoft.com/office/drawing/2014/main" id="{4E772AA5-35FF-4014-93E3-9F2AA8DE7EC5}"/>
            </a:ext>
          </a:extLst>
        </xdr:cNvPr>
        <xdr:cNvGrpSpPr/>
      </xdr:nvGrpSpPr>
      <xdr:grpSpPr>
        <a:xfrm>
          <a:off x="6439852" y="6304851"/>
          <a:ext cx="392621" cy="189347"/>
          <a:chOff x="6930957" y="4535521"/>
          <a:chExt cx="178340" cy="141862"/>
        </a:xfrm>
      </xdr:grpSpPr>
      <xdr:cxnSp macro="">
        <xdr:nvCxnSpPr>
          <xdr:cNvPr id="94" name="Straight Arrow Connector 93">
            <a:extLst>
              <a:ext uri="{FF2B5EF4-FFF2-40B4-BE49-F238E27FC236}">
                <a16:creationId xmlns:a16="http://schemas.microsoft.com/office/drawing/2014/main" id="{2092B80A-E9C8-43C3-926D-FC5D7CA8A8F4}"/>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95" name="Straight Connector 94">
            <a:extLst>
              <a:ext uri="{FF2B5EF4-FFF2-40B4-BE49-F238E27FC236}">
                <a16:creationId xmlns:a16="http://schemas.microsoft.com/office/drawing/2014/main" id="{C3738040-53AA-4B77-B228-A1B0A76470B6}"/>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75</xdr:col>
      <xdr:colOff>15875</xdr:colOff>
      <xdr:row>44</xdr:row>
      <xdr:rowOff>103187</xdr:rowOff>
    </xdr:from>
    <xdr:to>
      <xdr:col>77</xdr:col>
      <xdr:colOff>11148</xdr:colOff>
      <xdr:row>46</xdr:row>
      <xdr:rowOff>31750</xdr:rowOff>
    </xdr:to>
    <xdr:grpSp>
      <xdr:nvGrpSpPr>
        <xdr:cNvPr id="96" name="Group 95">
          <a:extLst>
            <a:ext uri="{FF2B5EF4-FFF2-40B4-BE49-F238E27FC236}">
              <a16:creationId xmlns:a16="http://schemas.microsoft.com/office/drawing/2014/main" id="{742F735A-45CF-4168-B878-E1366B6AE2D9}"/>
            </a:ext>
          </a:extLst>
        </xdr:cNvPr>
        <xdr:cNvGrpSpPr/>
      </xdr:nvGrpSpPr>
      <xdr:grpSpPr>
        <a:xfrm>
          <a:off x="6653657" y="5579427"/>
          <a:ext cx="186535" cy="189421"/>
          <a:chOff x="6930957" y="4535521"/>
          <a:chExt cx="178340" cy="141862"/>
        </a:xfrm>
      </xdr:grpSpPr>
      <xdr:cxnSp macro="">
        <xdr:nvCxnSpPr>
          <xdr:cNvPr id="97" name="Straight Arrow Connector 96">
            <a:extLst>
              <a:ext uri="{FF2B5EF4-FFF2-40B4-BE49-F238E27FC236}">
                <a16:creationId xmlns:a16="http://schemas.microsoft.com/office/drawing/2014/main" id="{CF51B5DF-F938-4F2C-BFB3-BA7E0BFDD3B5}"/>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113" name="Straight Connector 112">
            <a:extLst>
              <a:ext uri="{FF2B5EF4-FFF2-40B4-BE49-F238E27FC236}">
                <a16:creationId xmlns:a16="http://schemas.microsoft.com/office/drawing/2014/main" id="{48087FE1-E240-4673-B82B-08070D1DBA8A}"/>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72</xdr:col>
      <xdr:colOff>87312</xdr:colOff>
      <xdr:row>75</xdr:row>
      <xdr:rowOff>881</xdr:rowOff>
    </xdr:from>
    <xdr:to>
      <xdr:col>77</xdr:col>
      <xdr:colOff>3175</xdr:colOff>
      <xdr:row>76</xdr:row>
      <xdr:rowOff>40058</xdr:rowOff>
    </xdr:to>
    <xdr:grpSp>
      <xdr:nvGrpSpPr>
        <xdr:cNvPr id="83" name="Group 82">
          <a:extLst>
            <a:ext uri="{FF2B5EF4-FFF2-40B4-BE49-F238E27FC236}">
              <a16:creationId xmlns:a16="http://schemas.microsoft.com/office/drawing/2014/main" id="{920AC8D6-6D09-4DE0-BB76-95D7507B90F6}"/>
            </a:ext>
          </a:extLst>
        </xdr:cNvPr>
        <xdr:cNvGrpSpPr/>
      </xdr:nvGrpSpPr>
      <xdr:grpSpPr>
        <a:xfrm>
          <a:off x="6439852" y="9187553"/>
          <a:ext cx="392621" cy="190053"/>
          <a:chOff x="6930957" y="4535521"/>
          <a:chExt cx="178340" cy="141862"/>
        </a:xfrm>
      </xdr:grpSpPr>
      <xdr:cxnSp macro="">
        <xdr:nvCxnSpPr>
          <xdr:cNvPr id="84" name="Straight Arrow Connector 83">
            <a:extLst>
              <a:ext uri="{FF2B5EF4-FFF2-40B4-BE49-F238E27FC236}">
                <a16:creationId xmlns:a16="http://schemas.microsoft.com/office/drawing/2014/main" id="{307D77ED-74C7-41DF-9D2D-7417BFB70FC0}"/>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85" name="Straight Connector 84">
            <a:extLst>
              <a:ext uri="{FF2B5EF4-FFF2-40B4-BE49-F238E27FC236}">
                <a16:creationId xmlns:a16="http://schemas.microsoft.com/office/drawing/2014/main" id="{54EF6CEA-F628-4588-B2F9-12D5C32D6495}"/>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21168</xdr:colOff>
      <xdr:row>81</xdr:row>
      <xdr:rowOff>74088</xdr:rowOff>
    </xdr:from>
    <xdr:to>
      <xdr:col>38</xdr:col>
      <xdr:colOff>91018</xdr:colOff>
      <xdr:row>81</xdr:row>
      <xdr:rowOff>74088</xdr:rowOff>
    </xdr:to>
    <xdr:cxnSp macro="">
      <xdr:nvCxnSpPr>
        <xdr:cNvPr id="89" name="Straight Arrow Connector 88">
          <a:extLst>
            <a:ext uri="{FF2B5EF4-FFF2-40B4-BE49-F238E27FC236}">
              <a16:creationId xmlns:a16="http://schemas.microsoft.com/office/drawing/2014/main" id="{11E78D0A-6EFF-49EB-8CFA-B4A46D9B173E}"/>
            </a:ext>
          </a:extLst>
        </xdr:cNvPr>
        <xdr:cNvCxnSpPr/>
      </xdr:nvCxnSpPr>
      <xdr:spPr>
        <a:xfrm>
          <a:off x="3233210" y="9763130"/>
          <a:ext cx="1651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46470</xdr:colOff>
      <xdr:row>57</xdr:row>
      <xdr:rowOff>69831</xdr:rowOff>
    </xdr:from>
    <xdr:to>
      <xdr:col>18</xdr:col>
      <xdr:colOff>19049</xdr:colOff>
      <xdr:row>60</xdr:row>
      <xdr:rowOff>7466</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2579422" y="7211348"/>
          <a:ext cx="125258" cy="235597"/>
          <a:chOff x="2467841" y="10578524"/>
          <a:chExt cx="186460" cy="261470"/>
        </a:xfrm>
      </xdr:grpSpPr>
      <xdr:sp macro="" textlink="">
        <xdr:nvSpPr>
          <xdr:cNvPr id="3" name="Rectangle 2">
            <a:extLst>
              <a:ext uri="{FF2B5EF4-FFF2-40B4-BE49-F238E27FC236}">
                <a16:creationId xmlns:a16="http://schemas.microsoft.com/office/drawing/2014/main" id="{00000000-0008-0000-0400-000003000000}"/>
              </a:ext>
            </a:extLst>
          </xdr:cNvPr>
          <xdr:cNvSpPr/>
        </xdr:nvSpPr>
        <xdr:spPr>
          <a:xfrm>
            <a:off x="2467841" y="10578524"/>
            <a:ext cx="186460" cy="137090"/>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 name="Straight Arrow Connector 3">
            <a:extLst>
              <a:ext uri="{FF2B5EF4-FFF2-40B4-BE49-F238E27FC236}">
                <a16:creationId xmlns:a16="http://schemas.microsoft.com/office/drawing/2014/main" id="{00000000-0008-0000-0400-000004000000}"/>
              </a:ext>
            </a:extLst>
          </xdr:cNvPr>
          <xdr:cNvCxnSpPr/>
        </xdr:nvCxnSpPr>
        <xdr:spPr>
          <a:xfrm>
            <a:off x="2467841" y="10711295"/>
            <a:ext cx="0" cy="128699"/>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39</xdr:col>
      <xdr:colOff>9525</xdr:colOff>
      <xdr:row>51</xdr:row>
      <xdr:rowOff>66675</xdr:rowOff>
    </xdr:from>
    <xdr:to>
      <xdr:col>41</xdr:col>
      <xdr:colOff>9525</xdr:colOff>
      <xdr:row>51</xdr:row>
      <xdr:rowOff>66675</xdr:rowOff>
    </xdr:to>
    <xdr:cxnSp macro="">
      <xdr:nvCxnSpPr>
        <xdr:cNvPr id="5" name="Straight Arrow Connector 4">
          <a:extLst>
            <a:ext uri="{FF2B5EF4-FFF2-40B4-BE49-F238E27FC236}">
              <a16:creationId xmlns:a16="http://schemas.microsoft.com/office/drawing/2014/main" id="{00000000-0008-0000-0400-000005000000}"/>
            </a:ext>
          </a:extLst>
        </xdr:cNvPr>
        <xdr:cNvCxnSpPr/>
      </xdr:nvCxnSpPr>
      <xdr:spPr>
        <a:xfrm>
          <a:off x="6115050" y="760095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120</xdr:row>
      <xdr:rowOff>50800</xdr:rowOff>
    </xdr:from>
    <xdr:to>
      <xdr:col>41</xdr:col>
      <xdr:colOff>19050</xdr:colOff>
      <xdr:row>121</xdr:row>
      <xdr:rowOff>83343</xdr:rowOff>
    </xdr:to>
    <xdr:grpSp>
      <xdr:nvGrpSpPr>
        <xdr:cNvPr id="6" name="Group 5">
          <a:extLst>
            <a:ext uri="{FF2B5EF4-FFF2-40B4-BE49-F238E27FC236}">
              <a16:creationId xmlns:a16="http://schemas.microsoft.com/office/drawing/2014/main" id="{00000000-0008-0000-0400-000006000000}"/>
            </a:ext>
          </a:extLst>
        </xdr:cNvPr>
        <xdr:cNvGrpSpPr/>
      </xdr:nvGrpSpPr>
      <xdr:grpSpPr>
        <a:xfrm>
          <a:off x="5744482" y="14817969"/>
          <a:ext cx="199118" cy="161567"/>
          <a:chOff x="6029326" y="2438400"/>
          <a:chExt cx="197784" cy="140494"/>
        </a:xfrm>
      </xdr:grpSpPr>
      <xdr:cxnSp macro="">
        <xdr:nvCxnSpPr>
          <xdr:cNvPr id="7" name="Straight Arrow Connector 6">
            <a:extLst>
              <a:ext uri="{FF2B5EF4-FFF2-40B4-BE49-F238E27FC236}">
                <a16:creationId xmlns:a16="http://schemas.microsoft.com/office/drawing/2014/main" id="{00000000-0008-0000-0400-000007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8" name="Rectangle 37">
            <a:extLst>
              <a:ext uri="{FF2B5EF4-FFF2-40B4-BE49-F238E27FC236}">
                <a16:creationId xmlns:a16="http://schemas.microsoft.com/office/drawing/2014/main" id="{00000000-0008-0000-0400-000008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28</xdr:row>
      <xdr:rowOff>57150</xdr:rowOff>
    </xdr:from>
    <xdr:to>
      <xdr:col>41</xdr:col>
      <xdr:colOff>19050</xdr:colOff>
      <xdr:row>29</xdr:row>
      <xdr:rowOff>92868</xdr:rowOff>
    </xdr:to>
    <xdr:grpSp>
      <xdr:nvGrpSpPr>
        <xdr:cNvPr id="9" name="Group 8">
          <a:extLst>
            <a:ext uri="{FF2B5EF4-FFF2-40B4-BE49-F238E27FC236}">
              <a16:creationId xmlns:a16="http://schemas.microsoft.com/office/drawing/2014/main" id="{00000000-0008-0000-0400-000009000000}"/>
            </a:ext>
          </a:extLst>
        </xdr:cNvPr>
        <xdr:cNvGrpSpPr/>
      </xdr:nvGrpSpPr>
      <xdr:grpSpPr>
        <a:xfrm>
          <a:off x="5744482" y="3562140"/>
          <a:ext cx="199118" cy="165091"/>
          <a:chOff x="6029326" y="2438400"/>
          <a:chExt cx="197784" cy="140494"/>
        </a:xfrm>
      </xdr:grpSpPr>
      <xdr:cxnSp macro="">
        <xdr:nvCxnSpPr>
          <xdr:cNvPr id="10" name="Straight Arrow Connector 9">
            <a:extLst>
              <a:ext uri="{FF2B5EF4-FFF2-40B4-BE49-F238E27FC236}">
                <a16:creationId xmlns:a16="http://schemas.microsoft.com/office/drawing/2014/main" id="{00000000-0008-0000-0400-00000A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1" name="Rectangle 37">
            <a:extLst>
              <a:ext uri="{FF2B5EF4-FFF2-40B4-BE49-F238E27FC236}">
                <a16:creationId xmlns:a16="http://schemas.microsoft.com/office/drawing/2014/main" id="{00000000-0008-0000-0400-00000B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10</xdr:col>
      <xdr:colOff>21650</xdr:colOff>
      <xdr:row>57</xdr:row>
      <xdr:rowOff>61452</xdr:rowOff>
    </xdr:from>
    <xdr:to>
      <xdr:col>10</xdr:col>
      <xdr:colOff>138548</xdr:colOff>
      <xdr:row>60</xdr:row>
      <xdr:rowOff>4309</xdr:rowOff>
    </xdr:to>
    <xdr:grpSp>
      <xdr:nvGrpSpPr>
        <xdr:cNvPr id="12" name="Group 11">
          <a:extLst>
            <a:ext uri="{FF2B5EF4-FFF2-40B4-BE49-F238E27FC236}">
              <a16:creationId xmlns:a16="http://schemas.microsoft.com/office/drawing/2014/main" id="{00000000-0008-0000-0400-00000C000000}"/>
            </a:ext>
          </a:extLst>
        </xdr:cNvPr>
        <xdr:cNvGrpSpPr/>
      </xdr:nvGrpSpPr>
      <xdr:grpSpPr>
        <a:xfrm>
          <a:off x="1488081" y="7204295"/>
          <a:ext cx="116828" cy="239493"/>
          <a:chOff x="2467841" y="10572741"/>
          <a:chExt cx="160193" cy="267253"/>
        </a:xfrm>
      </xdr:grpSpPr>
      <xdr:sp macro="" textlink="">
        <xdr:nvSpPr>
          <xdr:cNvPr id="13" name="Rectangle 12">
            <a:extLst>
              <a:ext uri="{FF2B5EF4-FFF2-40B4-BE49-F238E27FC236}">
                <a16:creationId xmlns:a16="http://schemas.microsoft.com/office/drawing/2014/main" id="{00000000-0008-0000-0400-00000D000000}"/>
              </a:ext>
            </a:extLst>
          </xdr:cNvPr>
          <xdr:cNvSpPr/>
        </xdr:nvSpPr>
        <xdr:spPr>
          <a:xfrm>
            <a:off x="2467841" y="10572741"/>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4" name="Straight Arrow Connector 13">
            <a:extLst>
              <a:ext uri="{FF2B5EF4-FFF2-40B4-BE49-F238E27FC236}">
                <a16:creationId xmlns:a16="http://schemas.microsoft.com/office/drawing/2014/main" id="{00000000-0008-0000-0400-00000E000000}"/>
              </a:ext>
            </a:extLst>
          </xdr:cNvPr>
          <xdr:cNvCxnSpPr/>
        </xdr:nvCxnSpPr>
        <xdr:spPr>
          <a:xfrm>
            <a:off x="2467841" y="10711295"/>
            <a:ext cx="0" cy="128699"/>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17</xdr:col>
      <xdr:colOff>63936</xdr:colOff>
      <xdr:row>7</xdr:row>
      <xdr:rowOff>28369</xdr:rowOff>
    </xdr:from>
    <xdr:to>
      <xdr:col>18</xdr:col>
      <xdr:colOff>66671</xdr:colOff>
      <xdr:row>10</xdr:row>
      <xdr:rowOff>3964</xdr:rowOff>
    </xdr:to>
    <xdr:grpSp>
      <xdr:nvGrpSpPr>
        <xdr:cNvPr id="15" name="Group 14">
          <a:extLst>
            <a:ext uri="{FF2B5EF4-FFF2-40B4-BE49-F238E27FC236}">
              <a16:creationId xmlns:a16="http://schemas.microsoft.com/office/drawing/2014/main" id="{00000000-0008-0000-0400-00000F000000}"/>
            </a:ext>
          </a:extLst>
        </xdr:cNvPr>
        <xdr:cNvGrpSpPr/>
      </xdr:nvGrpSpPr>
      <xdr:grpSpPr>
        <a:xfrm>
          <a:off x="2597935" y="887224"/>
          <a:ext cx="155135" cy="393230"/>
          <a:chOff x="2467840" y="10572749"/>
          <a:chExt cx="108411" cy="271160"/>
        </a:xfrm>
      </xdr:grpSpPr>
      <xdr:sp macro="" textlink="">
        <xdr:nvSpPr>
          <xdr:cNvPr id="16" name="Rectangle 15">
            <a:extLst>
              <a:ext uri="{FF2B5EF4-FFF2-40B4-BE49-F238E27FC236}">
                <a16:creationId xmlns:a16="http://schemas.microsoft.com/office/drawing/2014/main" id="{00000000-0008-0000-0400-000010000000}"/>
              </a:ext>
            </a:extLst>
          </xdr:cNvPr>
          <xdr:cNvSpPr/>
        </xdr:nvSpPr>
        <xdr:spPr>
          <a:xfrm>
            <a:off x="2467840" y="10572749"/>
            <a:ext cx="108411" cy="91076"/>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7" name="Straight Arrow Connector 16">
            <a:extLst>
              <a:ext uri="{FF2B5EF4-FFF2-40B4-BE49-F238E27FC236}">
                <a16:creationId xmlns:a16="http://schemas.microsoft.com/office/drawing/2014/main" id="{00000000-0008-0000-0400-000011000000}"/>
              </a:ext>
            </a:extLst>
          </xdr:cNvPr>
          <xdr:cNvCxnSpPr/>
        </xdr:nvCxnSpPr>
        <xdr:spPr>
          <a:xfrm>
            <a:off x="2467841" y="10663538"/>
            <a:ext cx="0" cy="180371"/>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33</xdr:col>
      <xdr:colOff>46988</xdr:colOff>
      <xdr:row>6</xdr:row>
      <xdr:rowOff>57326</xdr:rowOff>
    </xdr:from>
    <xdr:to>
      <xdr:col>34</xdr:col>
      <xdr:colOff>83809</xdr:colOff>
      <xdr:row>10</xdr:row>
      <xdr:rowOff>74924</xdr:rowOff>
    </xdr:to>
    <xdr:grpSp>
      <xdr:nvGrpSpPr>
        <xdr:cNvPr id="18" name="Group 17">
          <a:extLst>
            <a:ext uri="{FF2B5EF4-FFF2-40B4-BE49-F238E27FC236}">
              <a16:creationId xmlns:a16="http://schemas.microsoft.com/office/drawing/2014/main" id="{00000000-0008-0000-0400-000012000000}"/>
            </a:ext>
          </a:extLst>
        </xdr:cNvPr>
        <xdr:cNvGrpSpPr/>
      </xdr:nvGrpSpPr>
      <xdr:grpSpPr>
        <a:xfrm>
          <a:off x="4904459" y="773899"/>
          <a:ext cx="189640" cy="578003"/>
          <a:chOff x="4255698" y="27169696"/>
          <a:chExt cx="199748" cy="449081"/>
        </a:xfrm>
      </xdr:grpSpPr>
      <xdr:sp macro="" textlink="">
        <xdr:nvSpPr>
          <xdr:cNvPr id="19" name="Rectangle 18">
            <a:extLst>
              <a:ext uri="{FF2B5EF4-FFF2-40B4-BE49-F238E27FC236}">
                <a16:creationId xmlns:a16="http://schemas.microsoft.com/office/drawing/2014/main" id="{00000000-0008-0000-0400-000013000000}"/>
              </a:ext>
            </a:extLst>
          </xdr:cNvPr>
          <xdr:cNvSpPr/>
        </xdr:nvSpPr>
        <xdr:spPr>
          <a:xfrm flipH="1">
            <a:off x="4306645" y="27169696"/>
            <a:ext cx="148801" cy="112414"/>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0" name="Straight Arrow Connector 19">
            <a:extLst>
              <a:ext uri="{FF2B5EF4-FFF2-40B4-BE49-F238E27FC236}">
                <a16:creationId xmlns:a16="http://schemas.microsoft.com/office/drawing/2014/main" id="{00000000-0008-0000-0400-000014000000}"/>
              </a:ext>
            </a:extLst>
          </xdr:cNvPr>
          <xdr:cNvCxnSpPr/>
        </xdr:nvCxnSpPr>
        <xdr:spPr>
          <a:xfrm flipH="1">
            <a:off x="4255698" y="27618777"/>
            <a:ext cx="196365"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1" name="Straight Connector 20">
            <a:extLst>
              <a:ext uri="{FF2B5EF4-FFF2-40B4-BE49-F238E27FC236}">
                <a16:creationId xmlns:a16="http://schemas.microsoft.com/office/drawing/2014/main" id="{00000000-0008-0000-0400-000015000000}"/>
              </a:ext>
            </a:extLst>
          </xdr:cNvPr>
          <xdr:cNvCxnSpPr/>
        </xdr:nvCxnSpPr>
        <xdr:spPr>
          <a:xfrm>
            <a:off x="4453366" y="27289302"/>
            <a:ext cx="0" cy="320119"/>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14</xdr:col>
      <xdr:colOff>47625</xdr:colOff>
      <xdr:row>88</xdr:row>
      <xdr:rowOff>66675</xdr:rowOff>
    </xdr:from>
    <xdr:to>
      <xdr:col>15</xdr:col>
      <xdr:colOff>47129</xdr:colOff>
      <xdr:row>91</xdr:row>
      <xdr:rowOff>0</xdr:rowOff>
    </xdr:to>
    <xdr:grpSp>
      <xdr:nvGrpSpPr>
        <xdr:cNvPr id="26" name="Group 25">
          <a:extLst>
            <a:ext uri="{FF2B5EF4-FFF2-40B4-BE49-F238E27FC236}">
              <a16:creationId xmlns:a16="http://schemas.microsoft.com/office/drawing/2014/main" id="{00000000-0008-0000-0400-00001A000000}"/>
            </a:ext>
          </a:extLst>
        </xdr:cNvPr>
        <xdr:cNvGrpSpPr/>
      </xdr:nvGrpSpPr>
      <xdr:grpSpPr>
        <a:xfrm>
          <a:off x="2123726" y="10986372"/>
          <a:ext cx="151555" cy="364916"/>
          <a:chOff x="3377338" y="8846950"/>
          <a:chExt cx="161441" cy="351940"/>
        </a:xfrm>
      </xdr:grpSpPr>
      <xdr:sp macro="" textlink="">
        <xdr:nvSpPr>
          <xdr:cNvPr id="27" name="Rectangle 26">
            <a:extLst>
              <a:ext uri="{FF2B5EF4-FFF2-40B4-BE49-F238E27FC236}">
                <a16:creationId xmlns:a16="http://schemas.microsoft.com/office/drawing/2014/main" id="{00000000-0008-0000-0400-00001B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8" name="Straight Arrow Connector 27">
            <a:extLst>
              <a:ext uri="{FF2B5EF4-FFF2-40B4-BE49-F238E27FC236}">
                <a16:creationId xmlns:a16="http://schemas.microsoft.com/office/drawing/2014/main" id="{00000000-0008-0000-0400-00001C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47625</xdr:colOff>
      <xdr:row>88</xdr:row>
      <xdr:rowOff>78105</xdr:rowOff>
    </xdr:from>
    <xdr:to>
      <xdr:col>40</xdr:col>
      <xdr:colOff>98692</xdr:colOff>
      <xdr:row>89</xdr:row>
      <xdr:rowOff>78716</xdr:rowOff>
    </xdr:to>
    <xdr:grpSp>
      <xdr:nvGrpSpPr>
        <xdr:cNvPr id="29" name="Group 28">
          <a:extLst>
            <a:ext uri="{FF2B5EF4-FFF2-40B4-BE49-F238E27FC236}">
              <a16:creationId xmlns:a16="http://schemas.microsoft.com/office/drawing/2014/main" id="{00000000-0008-0000-0400-00001D000000}"/>
            </a:ext>
          </a:extLst>
        </xdr:cNvPr>
        <xdr:cNvGrpSpPr/>
      </xdr:nvGrpSpPr>
      <xdr:grpSpPr>
        <a:xfrm>
          <a:off x="3838645" y="10998151"/>
          <a:ext cx="2083625" cy="144637"/>
          <a:chOff x="3700220" y="8704881"/>
          <a:chExt cx="2198016" cy="142068"/>
        </a:xfrm>
      </xdr:grpSpPr>
      <xdr:sp macro="" textlink="">
        <xdr:nvSpPr>
          <xdr:cNvPr id="30" name="Rectangle 29">
            <a:extLst>
              <a:ext uri="{FF2B5EF4-FFF2-40B4-BE49-F238E27FC236}">
                <a16:creationId xmlns:a16="http://schemas.microsoft.com/office/drawing/2014/main" id="{00000000-0008-0000-0400-00001E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1" name="Straight Arrow Connector 30">
            <a:extLst>
              <a:ext uri="{FF2B5EF4-FFF2-40B4-BE49-F238E27FC236}">
                <a16:creationId xmlns:a16="http://schemas.microsoft.com/office/drawing/2014/main" id="{00000000-0008-0000-0400-00001F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15241</xdr:colOff>
      <xdr:row>78</xdr:row>
      <xdr:rowOff>68580</xdr:rowOff>
    </xdr:from>
    <xdr:to>
      <xdr:col>41</xdr:col>
      <xdr:colOff>15241</xdr:colOff>
      <xdr:row>80</xdr:row>
      <xdr:rowOff>76200</xdr:rowOff>
    </xdr:to>
    <xdr:grpSp>
      <xdr:nvGrpSpPr>
        <xdr:cNvPr id="32" name="Group 31">
          <a:extLst>
            <a:ext uri="{FF2B5EF4-FFF2-40B4-BE49-F238E27FC236}">
              <a16:creationId xmlns:a16="http://schemas.microsoft.com/office/drawing/2014/main" id="{00000000-0008-0000-0400-000020000000}"/>
            </a:ext>
          </a:extLst>
        </xdr:cNvPr>
        <xdr:cNvGrpSpPr/>
      </xdr:nvGrpSpPr>
      <xdr:grpSpPr>
        <a:xfrm>
          <a:off x="5750198" y="9831042"/>
          <a:ext cx="190919" cy="265876"/>
          <a:chOff x="6029326" y="2438400"/>
          <a:chExt cx="197784" cy="140494"/>
        </a:xfrm>
      </xdr:grpSpPr>
      <xdr:cxnSp macro="">
        <xdr:nvCxnSpPr>
          <xdr:cNvPr id="33" name="Straight Arrow Connector 32">
            <a:extLst>
              <a:ext uri="{FF2B5EF4-FFF2-40B4-BE49-F238E27FC236}">
                <a16:creationId xmlns:a16="http://schemas.microsoft.com/office/drawing/2014/main" id="{00000000-0008-0000-0400-000021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4" name="Rectangle 37">
            <a:extLst>
              <a:ext uri="{FF2B5EF4-FFF2-40B4-BE49-F238E27FC236}">
                <a16:creationId xmlns:a16="http://schemas.microsoft.com/office/drawing/2014/main" id="{00000000-0008-0000-0400-000022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7620</xdr:colOff>
      <xdr:row>82</xdr:row>
      <xdr:rowOff>68580</xdr:rowOff>
    </xdr:from>
    <xdr:to>
      <xdr:col>41</xdr:col>
      <xdr:colOff>7620</xdr:colOff>
      <xdr:row>82</xdr:row>
      <xdr:rowOff>68580</xdr:rowOff>
    </xdr:to>
    <xdr:cxnSp macro="">
      <xdr:nvCxnSpPr>
        <xdr:cNvPr id="35" name="Straight Arrow Connector 34">
          <a:extLst>
            <a:ext uri="{FF2B5EF4-FFF2-40B4-BE49-F238E27FC236}">
              <a16:creationId xmlns:a16="http://schemas.microsoft.com/office/drawing/2014/main" id="{00000000-0008-0000-0400-000023000000}"/>
            </a:ext>
          </a:extLst>
        </xdr:cNvPr>
        <xdr:cNvCxnSpPr/>
      </xdr:nvCxnSpPr>
      <xdr:spPr>
        <a:xfrm>
          <a:off x="6113145" y="1120330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38100</xdr:colOff>
      <xdr:row>6</xdr:row>
      <xdr:rowOff>28575</xdr:rowOff>
    </xdr:from>
    <xdr:to>
      <xdr:col>17</xdr:col>
      <xdr:colOff>8143</xdr:colOff>
      <xdr:row>8</xdr:row>
      <xdr:rowOff>4084</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2419978" y="651643"/>
          <a:ext cx="122373" cy="233695"/>
          <a:chOff x="2467841" y="10572750"/>
          <a:chExt cx="133445" cy="260359"/>
        </a:xfrm>
      </xdr:grpSpPr>
      <xdr:sp macro="" textlink="">
        <xdr:nvSpPr>
          <xdr:cNvPr id="3" name="Rectangle 2">
            <a:extLst>
              <a:ext uri="{FF2B5EF4-FFF2-40B4-BE49-F238E27FC236}">
                <a16:creationId xmlns:a16="http://schemas.microsoft.com/office/drawing/2014/main" id="{00000000-0008-0000-0600-000003000000}"/>
              </a:ext>
            </a:extLst>
          </xdr:cNvPr>
          <xdr:cNvSpPr/>
        </xdr:nvSpPr>
        <xdr:spPr>
          <a:xfrm>
            <a:off x="2467841" y="10572750"/>
            <a:ext cx="133445" cy="119018"/>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 name="Straight Arrow Connector 3">
            <a:extLst>
              <a:ext uri="{FF2B5EF4-FFF2-40B4-BE49-F238E27FC236}">
                <a16:creationId xmlns:a16="http://schemas.microsoft.com/office/drawing/2014/main" id="{00000000-0008-0000-0600-000004000000}"/>
              </a:ext>
            </a:extLst>
          </xdr:cNvPr>
          <xdr:cNvCxnSpPr/>
        </xdr:nvCxnSpPr>
        <xdr:spPr>
          <a:xfrm>
            <a:off x="2467841" y="10693981"/>
            <a:ext cx="0" cy="139128"/>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15004</xdr:colOff>
      <xdr:row>6</xdr:row>
      <xdr:rowOff>0</xdr:rowOff>
    </xdr:from>
    <xdr:to>
      <xdr:col>41</xdr:col>
      <xdr:colOff>966</xdr:colOff>
      <xdr:row>7</xdr:row>
      <xdr:rowOff>0</xdr:rowOff>
    </xdr:to>
    <xdr:grpSp>
      <xdr:nvGrpSpPr>
        <xdr:cNvPr id="5" name="Group 4">
          <a:extLst>
            <a:ext uri="{FF2B5EF4-FFF2-40B4-BE49-F238E27FC236}">
              <a16:creationId xmlns:a16="http://schemas.microsoft.com/office/drawing/2014/main" id="{00000000-0008-0000-0600-000005000000}"/>
            </a:ext>
          </a:extLst>
        </xdr:cNvPr>
        <xdr:cNvGrpSpPr/>
      </xdr:nvGrpSpPr>
      <xdr:grpSpPr>
        <a:xfrm>
          <a:off x="4264480" y="622998"/>
          <a:ext cx="1643242" cy="128954"/>
          <a:chOff x="3700220" y="8704881"/>
          <a:chExt cx="1749526" cy="142068"/>
        </a:xfrm>
      </xdr:grpSpPr>
      <xdr:sp macro="" textlink="">
        <xdr:nvSpPr>
          <xdr:cNvPr id="6" name="Rectangle 5">
            <a:extLst>
              <a:ext uri="{FF2B5EF4-FFF2-40B4-BE49-F238E27FC236}">
                <a16:creationId xmlns:a16="http://schemas.microsoft.com/office/drawing/2014/main" id="{00000000-0008-0000-0600-000006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 name="Straight Arrow Connector 6">
            <a:extLst>
              <a:ext uri="{FF2B5EF4-FFF2-40B4-BE49-F238E27FC236}">
                <a16:creationId xmlns:a16="http://schemas.microsoft.com/office/drawing/2014/main" id="{00000000-0008-0000-0600-000007000000}"/>
              </a:ext>
            </a:extLst>
          </xdr:cNvPr>
          <xdr:cNvCxnSpPr/>
        </xdr:nvCxnSpPr>
        <xdr:spPr>
          <a:xfrm>
            <a:off x="3851975" y="8846949"/>
            <a:ext cx="159777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151625</xdr:colOff>
      <xdr:row>139</xdr:row>
      <xdr:rowOff>19638</xdr:rowOff>
    </xdr:from>
    <xdr:to>
      <xdr:col>8</xdr:col>
      <xdr:colOff>133352</xdr:colOff>
      <xdr:row>144</xdr:row>
      <xdr:rowOff>1160</xdr:rowOff>
    </xdr:to>
    <xdr:grpSp>
      <xdr:nvGrpSpPr>
        <xdr:cNvPr id="8" name="Group 7">
          <a:extLst>
            <a:ext uri="{FF2B5EF4-FFF2-40B4-BE49-F238E27FC236}">
              <a16:creationId xmlns:a16="http://schemas.microsoft.com/office/drawing/2014/main" id="{00000000-0008-0000-0600-000008000000}"/>
            </a:ext>
          </a:extLst>
        </xdr:cNvPr>
        <xdr:cNvGrpSpPr/>
      </xdr:nvGrpSpPr>
      <xdr:grpSpPr>
        <a:xfrm>
          <a:off x="1161484" y="17290452"/>
          <a:ext cx="133080" cy="640317"/>
          <a:chOff x="2467841" y="10572749"/>
          <a:chExt cx="97334" cy="537509"/>
        </a:xfrm>
      </xdr:grpSpPr>
      <xdr:sp macro="" textlink="">
        <xdr:nvSpPr>
          <xdr:cNvPr id="9" name="Rectangle 8">
            <a:extLst>
              <a:ext uri="{FF2B5EF4-FFF2-40B4-BE49-F238E27FC236}">
                <a16:creationId xmlns:a16="http://schemas.microsoft.com/office/drawing/2014/main" id="{00000000-0008-0000-0600-000009000000}"/>
              </a:ext>
            </a:extLst>
          </xdr:cNvPr>
          <xdr:cNvSpPr/>
        </xdr:nvSpPr>
        <xdr:spPr>
          <a:xfrm>
            <a:off x="2467842" y="10572749"/>
            <a:ext cx="97333" cy="113411"/>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 name="Straight Arrow Connector 9">
            <a:extLst>
              <a:ext uri="{FF2B5EF4-FFF2-40B4-BE49-F238E27FC236}">
                <a16:creationId xmlns:a16="http://schemas.microsoft.com/office/drawing/2014/main" id="{00000000-0008-0000-0600-00000A000000}"/>
              </a:ext>
            </a:extLst>
          </xdr:cNvPr>
          <xdr:cNvCxnSpPr/>
        </xdr:nvCxnSpPr>
        <xdr:spPr>
          <a:xfrm>
            <a:off x="2467841" y="10693980"/>
            <a:ext cx="0" cy="416278"/>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35</xdr:col>
      <xdr:colOff>14356</xdr:colOff>
      <xdr:row>138</xdr:row>
      <xdr:rowOff>24834</xdr:rowOff>
    </xdr:from>
    <xdr:to>
      <xdr:col>36</xdr:col>
      <xdr:colOff>47450</xdr:colOff>
      <xdr:row>141</xdr:row>
      <xdr:rowOff>53410</xdr:rowOff>
    </xdr:to>
    <xdr:grpSp>
      <xdr:nvGrpSpPr>
        <xdr:cNvPr id="11" name="Group 10">
          <a:extLst>
            <a:ext uri="{FF2B5EF4-FFF2-40B4-BE49-F238E27FC236}">
              <a16:creationId xmlns:a16="http://schemas.microsoft.com/office/drawing/2014/main" id="{00000000-0008-0000-0600-00000B000000}"/>
            </a:ext>
          </a:extLst>
        </xdr:cNvPr>
        <xdr:cNvGrpSpPr/>
      </xdr:nvGrpSpPr>
      <xdr:grpSpPr>
        <a:xfrm>
          <a:off x="5178232" y="17165368"/>
          <a:ext cx="183889" cy="431905"/>
          <a:chOff x="4255698" y="27169696"/>
          <a:chExt cx="199748" cy="453656"/>
        </a:xfrm>
      </xdr:grpSpPr>
      <xdr:sp macro="" textlink="">
        <xdr:nvSpPr>
          <xdr:cNvPr id="12" name="Rectangle 11">
            <a:extLst>
              <a:ext uri="{FF2B5EF4-FFF2-40B4-BE49-F238E27FC236}">
                <a16:creationId xmlns:a16="http://schemas.microsoft.com/office/drawing/2014/main" id="{00000000-0008-0000-0600-00000C000000}"/>
              </a:ext>
            </a:extLst>
          </xdr:cNvPr>
          <xdr:cNvSpPr/>
        </xdr:nvSpPr>
        <xdr:spPr>
          <a:xfrm flipH="1">
            <a:off x="4308403" y="27169696"/>
            <a:ext cx="147043" cy="145086"/>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3" name="Straight Arrow Connector 12">
            <a:extLst>
              <a:ext uri="{FF2B5EF4-FFF2-40B4-BE49-F238E27FC236}">
                <a16:creationId xmlns:a16="http://schemas.microsoft.com/office/drawing/2014/main" id="{00000000-0008-0000-0600-00000D000000}"/>
              </a:ext>
            </a:extLst>
          </xdr:cNvPr>
          <xdr:cNvCxnSpPr/>
        </xdr:nvCxnSpPr>
        <xdr:spPr>
          <a:xfrm flipH="1">
            <a:off x="4255698" y="27623352"/>
            <a:ext cx="196365"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4" name="Straight Connector 13">
            <a:extLst>
              <a:ext uri="{FF2B5EF4-FFF2-40B4-BE49-F238E27FC236}">
                <a16:creationId xmlns:a16="http://schemas.microsoft.com/office/drawing/2014/main" id="{00000000-0008-0000-0600-00000E000000}"/>
              </a:ext>
            </a:extLst>
          </xdr:cNvPr>
          <xdr:cNvCxnSpPr/>
        </xdr:nvCxnSpPr>
        <xdr:spPr>
          <a:xfrm>
            <a:off x="4453366" y="27299088"/>
            <a:ext cx="0" cy="320119"/>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39</xdr:col>
      <xdr:colOff>5443</xdr:colOff>
      <xdr:row>121</xdr:row>
      <xdr:rowOff>81643</xdr:rowOff>
    </xdr:from>
    <xdr:to>
      <xdr:col>41</xdr:col>
      <xdr:colOff>4111</xdr:colOff>
      <xdr:row>124</xdr:row>
      <xdr:rowOff>76200</xdr:rowOff>
    </xdr:to>
    <xdr:grpSp>
      <xdr:nvGrpSpPr>
        <xdr:cNvPr id="15" name="Group 14">
          <a:extLst>
            <a:ext uri="{FF2B5EF4-FFF2-40B4-BE49-F238E27FC236}">
              <a16:creationId xmlns:a16="http://schemas.microsoft.com/office/drawing/2014/main" id="{00000000-0008-0000-0600-00000F000000}"/>
            </a:ext>
          </a:extLst>
        </xdr:cNvPr>
        <xdr:cNvGrpSpPr/>
      </xdr:nvGrpSpPr>
      <xdr:grpSpPr>
        <a:xfrm>
          <a:off x="5721629" y="15200574"/>
          <a:ext cx="189587" cy="426287"/>
          <a:chOff x="6029326" y="2438400"/>
          <a:chExt cx="197784" cy="140494"/>
        </a:xfrm>
      </xdr:grpSpPr>
      <xdr:cxnSp macro="">
        <xdr:nvCxnSpPr>
          <xdr:cNvPr id="16" name="Straight Arrow Connector 15">
            <a:extLst>
              <a:ext uri="{FF2B5EF4-FFF2-40B4-BE49-F238E27FC236}">
                <a16:creationId xmlns:a16="http://schemas.microsoft.com/office/drawing/2014/main" id="{00000000-0008-0000-0600-000010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7" name="Rectangle 37">
            <a:extLst>
              <a:ext uri="{FF2B5EF4-FFF2-40B4-BE49-F238E27FC236}">
                <a16:creationId xmlns:a16="http://schemas.microsoft.com/office/drawing/2014/main" id="{00000000-0008-0000-0600-000011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5443</xdr:colOff>
      <xdr:row>82</xdr:row>
      <xdr:rowOff>54427</xdr:rowOff>
    </xdr:from>
    <xdr:to>
      <xdr:col>41</xdr:col>
      <xdr:colOff>4111</xdr:colOff>
      <xdr:row>88</xdr:row>
      <xdr:rowOff>81642</xdr:rowOff>
    </xdr:to>
    <xdr:grpSp>
      <xdr:nvGrpSpPr>
        <xdr:cNvPr id="18" name="Group 17">
          <a:extLst>
            <a:ext uri="{FF2B5EF4-FFF2-40B4-BE49-F238E27FC236}">
              <a16:creationId xmlns:a16="http://schemas.microsoft.com/office/drawing/2014/main" id="{00000000-0008-0000-0600-000012000000}"/>
            </a:ext>
          </a:extLst>
        </xdr:cNvPr>
        <xdr:cNvGrpSpPr/>
      </xdr:nvGrpSpPr>
      <xdr:grpSpPr>
        <a:xfrm>
          <a:off x="5721629" y="9930072"/>
          <a:ext cx="189587" cy="815732"/>
          <a:chOff x="6029326" y="2438400"/>
          <a:chExt cx="197784" cy="140494"/>
        </a:xfrm>
      </xdr:grpSpPr>
      <xdr:cxnSp macro="">
        <xdr:nvCxnSpPr>
          <xdr:cNvPr id="19" name="Straight Arrow Connector 18">
            <a:extLst>
              <a:ext uri="{FF2B5EF4-FFF2-40B4-BE49-F238E27FC236}">
                <a16:creationId xmlns:a16="http://schemas.microsoft.com/office/drawing/2014/main" id="{00000000-0008-0000-0600-000013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0" name="Rectangle 37">
            <a:extLst>
              <a:ext uri="{FF2B5EF4-FFF2-40B4-BE49-F238E27FC236}">
                <a16:creationId xmlns:a16="http://schemas.microsoft.com/office/drawing/2014/main" id="{00000000-0008-0000-0600-000014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10886</xdr:colOff>
      <xdr:row>73</xdr:row>
      <xdr:rowOff>65316</xdr:rowOff>
    </xdr:from>
    <xdr:to>
      <xdr:col>41</xdr:col>
      <xdr:colOff>9554</xdr:colOff>
      <xdr:row>79</xdr:row>
      <xdr:rowOff>92531</xdr:rowOff>
    </xdr:to>
    <xdr:grpSp>
      <xdr:nvGrpSpPr>
        <xdr:cNvPr id="21" name="Group 20">
          <a:extLst>
            <a:ext uri="{FF2B5EF4-FFF2-40B4-BE49-F238E27FC236}">
              <a16:creationId xmlns:a16="http://schemas.microsoft.com/office/drawing/2014/main" id="{00000000-0008-0000-0600-000015000000}"/>
            </a:ext>
          </a:extLst>
        </xdr:cNvPr>
        <xdr:cNvGrpSpPr/>
      </xdr:nvGrpSpPr>
      <xdr:grpSpPr>
        <a:xfrm>
          <a:off x="5727421" y="8869486"/>
          <a:ext cx="189587" cy="816081"/>
          <a:chOff x="6029326" y="2438400"/>
          <a:chExt cx="197784" cy="140494"/>
        </a:xfrm>
      </xdr:grpSpPr>
      <xdr:cxnSp macro="">
        <xdr:nvCxnSpPr>
          <xdr:cNvPr id="22" name="Straight Arrow Connector 21">
            <a:extLst>
              <a:ext uri="{FF2B5EF4-FFF2-40B4-BE49-F238E27FC236}">
                <a16:creationId xmlns:a16="http://schemas.microsoft.com/office/drawing/2014/main" id="{00000000-0008-0000-0600-000016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3" name="Rectangle 37">
            <a:extLst>
              <a:ext uri="{FF2B5EF4-FFF2-40B4-BE49-F238E27FC236}">
                <a16:creationId xmlns:a16="http://schemas.microsoft.com/office/drawing/2014/main" id="{00000000-0008-0000-0600-000017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10886</xdr:colOff>
      <xdr:row>49</xdr:row>
      <xdr:rowOff>76202</xdr:rowOff>
    </xdr:from>
    <xdr:to>
      <xdr:col>41</xdr:col>
      <xdr:colOff>9554</xdr:colOff>
      <xdr:row>56</xdr:row>
      <xdr:rowOff>87086</xdr:rowOff>
    </xdr:to>
    <xdr:grpSp>
      <xdr:nvGrpSpPr>
        <xdr:cNvPr id="24" name="Group 23">
          <a:extLst>
            <a:ext uri="{FF2B5EF4-FFF2-40B4-BE49-F238E27FC236}">
              <a16:creationId xmlns:a16="http://schemas.microsoft.com/office/drawing/2014/main" id="{00000000-0008-0000-0600-000018000000}"/>
            </a:ext>
          </a:extLst>
        </xdr:cNvPr>
        <xdr:cNvGrpSpPr/>
      </xdr:nvGrpSpPr>
      <xdr:grpSpPr>
        <a:xfrm>
          <a:off x="5727421" y="5945276"/>
          <a:ext cx="189587" cy="914259"/>
          <a:chOff x="6029326" y="2438400"/>
          <a:chExt cx="197784" cy="140494"/>
        </a:xfrm>
      </xdr:grpSpPr>
      <xdr:cxnSp macro="">
        <xdr:nvCxnSpPr>
          <xdr:cNvPr id="25" name="Straight Arrow Connector 24">
            <a:extLst>
              <a:ext uri="{FF2B5EF4-FFF2-40B4-BE49-F238E27FC236}">
                <a16:creationId xmlns:a16="http://schemas.microsoft.com/office/drawing/2014/main" id="{00000000-0008-0000-0600-000019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6" name="Rectangle 37">
            <a:extLst>
              <a:ext uri="{FF2B5EF4-FFF2-40B4-BE49-F238E27FC236}">
                <a16:creationId xmlns:a16="http://schemas.microsoft.com/office/drawing/2014/main" id="{00000000-0008-0000-0600-00001A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5443</xdr:colOff>
      <xdr:row>48</xdr:row>
      <xdr:rowOff>70759</xdr:rowOff>
    </xdr:from>
    <xdr:to>
      <xdr:col>41</xdr:col>
      <xdr:colOff>8164</xdr:colOff>
      <xdr:row>48</xdr:row>
      <xdr:rowOff>70759</xdr:rowOff>
    </xdr:to>
    <xdr:cxnSp macro="">
      <xdr:nvCxnSpPr>
        <xdr:cNvPr id="35" name="Straight Arrow Connector 34">
          <a:extLst>
            <a:ext uri="{FF2B5EF4-FFF2-40B4-BE49-F238E27FC236}">
              <a16:creationId xmlns:a16="http://schemas.microsoft.com/office/drawing/2014/main" id="{00000000-0008-0000-0600-000023000000}"/>
            </a:ext>
          </a:extLst>
        </xdr:cNvPr>
        <xdr:cNvCxnSpPr/>
      </xdr:nvCxnSpPr>
      <xdr:spPr>
        <a:xfrm>
          <a:off x="6091918" y="2471059"/>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5443</xdr:colOff>
      <xdr:row>10</xdr:row>
      <xdr:rowOff>77109</xdr:rowOff>
    </xdr:from>
    <xdr:to>
      <xdr:col>41</xdr:col>
      <xdr:colOff>8164</xdr:colOff>
      <xdr:row>10</xdr:row>
      <xdr:rowOff>77109</xdr:rowOff>
    </xdr:to>
    <xdr:cxnSp macro="">
      <xdr:nvCxnSpPr>
        <xdr:cNvPr id="36" name="Straight Arrow Connector 35">
          <a:extLst>
            <a:ext uri="{FF2B5EF4-FFF2-40B4-BE49-F238E27FC236}">
              <a16:creationId xmlns:a16="http://schemas.microsoft.com/office/drawing/2014/main" id="{00000000-0008-0000-0600-000024000000}"/>
            </a:ext>
          </a:extLst>
        </xdr:cNvPr>
        <xdr:cNvCxnSpPr/>
      </xdr:nvCxnSpPr>
      <xdr:spPr>
        <a:xfrm>
          <a:off x="6215743" y="1194709"/>
          <a:ext cx="21862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13138</xdr:colOff>
      <xdr:row>42</xdr:row>
      <xdr:rowOff>72260</xdr:rowOff>
    </xdr:from>
    <xdr:to>
      <xdr:col>41</xdr:col>
      <xdr:colOff>11477</xdr:colOff>
      <xdr:row>43</xdr:row>
      <xdr:rowOff>85397</xdr:rowOff>
    </xdr:to>
    <xdr:grpSp>
      <xdr:nvGrpSpPr>
        <xdr:cNvPr id="44" name="Group 43">
          <a:extLst>
            <a:ext uri="{FF2B5EF4-FFF2-40B4-BE49-F238E27FC236}">
              <a16:creationId xmlns:a16="http://schemas.microsoft.com/office/drawing/2014/main" id="{00000000-0008-0000-0600-00002C000000}"/>
            </a:ext>
          </a:extLst>
        </xdr:cNvPr>
        <xdr:cNvGrpSpPr/>
      </xdr:nvGrpSpPr>
      <xdr:grpSpPr>
        <a:xfrm>
          <a:off x="5729673" y="5023236"/>
          <a:ext cx="189258" cy="157861"/>
          <a:chOff x="6029326" y="2438400"/>
          <a:chExt cx="197784" cy="140494"/>
        </a:xfrm>
      </xdr:grpSpPr>
      <xdr:cxnSp macro="">
        <xdr:nvCxnSpPr>
          <xdr:cNvPr id="45" name="Straight Arrow Connector 44">
            <a:extLst>
              <a:ext uri="{FF2B5EF4-FFF2-40B4-BE49-F238E27FC236}">
                <a16:creationId xmlns:a16="http://schemas.microsoft.com/office/drawing/2014/main" id="{00000000-0008-0000-0600-00002D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6" name="Rectangle 37">
            <a:extLst>
              <a:ext uri="{FF2B5EF4-FFF2-40B4-BE49-F238E27FC236}">
                <a16:creationId xmlns:a16="http://schemas.microsoft.com/office/drawing/2014/main" id="{00000000-0008-0000-0600-00002E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15240</xdr:colOff>
      <xdr:row>35</xdr:row>
      <xdr:rowOff>60960</xdr:rowOff>
    </xdr:from>
    <xdr:to>
      <xdr:col>41</xdr:col>
      <xdr:colOff>17961</xdr:colOff>
      <xdr:row>35</xdr:row>
      <xdr:rowOff>60960</xdr:rowOff>
    </xdr:to>
    <xdr:cxnSp macro="">
      <xdr:nvCxnSpPr>
        <xdr:cNvPr id="40" name="Straight Arrow Connector 39">
          <a:extLst>
            <a:ext uri="{FF2B5EF4-FFF2-40B4-BE49-F238E27FC236}">
              <a16:creationId xmlns:a16="http://schemas.microsoft.com/office/drawing/2014/main" id="{00000000-0008-0000-0600-000028000000}"/>
            </a:ext>
          </a:extLst>
        </xdr:cNvPr>
        <xdr:cNvCxnSpPr/>
      </xdr:nvCxnSpPr>
      <xdr:spPr>
        <a:xfrm>
          <a:off x="5745480" y="3055620"/>
          <a:ext cx="20084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7620</xdr:colOff>
      <xdr:row>19</xdr:row>
      <xdr:rowOff>76200</xdr:rowOff>
    </xdr:from>
    <xdr:to>
      <xdr:col>41</xdr:col>
      <xdr:colOff>10341</xdr:colOff>
      <xdr:row>19</xdr:row>
      <xdr:rowOff>76200</xdr:rowOff>
    </xdr:to>
    <xdr:cxnSp macro="">
      <xdr:nvCxnSpPr>
        <xdr:cNvPr id="41" name="Straight Arrow Connector 40">
          <a:extLst>
            <a:ext uri="{FF2B5EF4-FFF2-40B4-BE49-F238E27FC236}">
              <a16:creationId xmlns:a16="http://schemas.microsoft.com/office/drawing/2014/main" id="{00000000-0008-0000-0600-000029000000}"/>
            </a:ext>
          </a:extLst>
        </xdr:cNvPr>
        <xdr:cNvCxnSpPr/>
      </xdr:nvCxnSpPr>
      <xdr:spPr>
        <a:xfrm>
          <a:off x="5737860" y="1805940"/>
          <a:ext cx="20084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41910</xdr:colOff>
      <xdr:row>25</xdr:row>
      <xdr:rowOff>41275</xdr:rowOff>
    </xdr:from>
    <xdr:to>
      <xdr:col>13</xdr:col>
      <xdr:colOff>11953</xdr:colOff>
      <xdr:row>26</xdr:row>
      <xdr:rowOff>138704</xdr:rowOff>
    </xdr:to>
    <xdr:grpSp>
      <xdr:nvGrpSpPr>
        <xdr:cNvPr id="42" name="Group 41">
          <a:extLst>
            <a:ext uri="{FF2B5EF4-FFF2-40B4-BE49-F238E27FC236}">
              <a16:creationId xmlns:a16="http://schemas.microsoft.com/office/drawing/2014/main" id="{00000000-0008-0000-0600-00002A000000}"/>
            </a:ext>
          </a:extLst>
        </xdr:cNvPr>
        <xdr:cNvGrpSpPr/>
      </xdr:nvGrpSpPr>
      <xdr:grpSpPr>
        <a:xfrm>
          <a:off x="1812862" y="2909173"/>
          <a:ext cx="124048" cy="243339"/>
          <a:chOff x="2467841" y="10572750"/>
          <a:chExt cx="133445" cy="260359"/>
        </a:xfrm>
      </xdr:grpSpPr>
      <xdr:sp macro="" textlink="">
        <xdr:nvSpPr>
          <xdr:cNvPr id="43" name="Rectangle 42">
            <a:extLst>
              <a:ext uri="{FF2B5EF4-FFF2-40B4-BE49-F238E27FC236}">
                <a16:creationId xmlns:a16="http://schemas.microsoft.com/office/drawing/2014/main" id="{00000000-0008-0000-0600-00002B000000}"/>
              </a:ext>
            </a:extLst>
          </xdr:cNvPr>
          <xdr:cNvSpPr/>
        </xdr:nvSpPr>
        <xdr:spPr>
          <a:xfrm>
            <a:off x="2467841" y="10572750"/>
            <a:ext cx="133445" cy="119018"/>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7" name="Straight Arrow Connector 46">
            <a:extLst>
              <a:ext uri="{FF2B5EF4-FFF2-40B4-BE49-F238E27FC236}">
                <a16:creationId xmlns:a16="http://schemas.microsoft.com/office/drawing/2014/main" id="{00000000-0008-0000-0600-00002F000000}"/>
              </a:ext>
            </a:extLst>
          </xdr:cNvPr>
          <xdr:cNvCxnSpPr/>
        </xdr:nvCxnSpPr>
        <xdr:spPr>
          <a:xfrm>
            <a:off x="2467841" y="10693981"/>
            <a:ext cx="0" cy="139128"/>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23</xdr:col>
      <xdr:colOff>54610</xdr:colOff>
      <xdr:row>25</xdr:row>
      <xdr:rowOff>30480</xdr:rowOff>
    </xdr:from>
    <xdr:to>
      <xdr:col>24</xdr:col>
      <xdr:colOff>24653</xdr:colOff>
      <xdr:row>26</xdr:row>
      <xdr:rowOff>127909</xdr:rowOff>
    </xdr:to>
    <xdr:grpSp>
      <xdr:nvGrpSpPr>
        <xdr:cNvPr id="48" name="Group 47">
          <a:extLst>
            <a:ext uri="{FF2B5EF4-FFF2-40B4-BE49-F238E27FC236}">
              <a16:creationId xmlns:a16="http://schemas.microsoft.com/office/drawing/2014/main" id="{00000000-0008-0000-0600-000030000000}"/>
            </a:ext>
          </a:extLst>
        </xdr:cNvPr>
        <xdr:cNvGrpSpPr/>
      </xdr:nvGrpSpPr>
      <xdr:grpSpPr>
        <a:xfrm>
          <a:off x="3388779" y="2897680"/>
          <a:ext cx="122373" cy="243339"/>
          <a:chOff x="2467841" y="10572750"/>
          <a:chExt cx="133445" cy="260359"/>
        </a:xfrm>
      </xdr:grpSpPr>
      <xdr:sp macro="" textlink="">
        <xdr:nvSpPr>
          <xdr:cNvPr id="49" name="Rectangle 48">
            <a:extLst>
              <a:ext uri="{FF2B5EF4-FFF2-40B4-BE49-F238E27FC236}">
                <a16:creationId xmlns:a16="http://schemas.microsoft.com/office/drawing/2014/main" id="{00000000-0008-0000-0600-000031000000}"/>
              </a:ext>
            </a:extLst>
          </xdr:cNvPr>
          <xdr:cNvSpPr/>
        </xdr:nvSpPr>
        <xdr:spPr>
          <a:xfrm>
            <a:off x="2467841" y="10572750"/>
            <a:ext cx="133445" cy="119018"/>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0" name="Straight Arrow Connector 49">
            <a:extLst>
              <a:ext uri="{FF2B5EF4-FFF2-40B4-BE49-F238E27FC236}">
                <a16:creationId xmlns:a16="http://schemas.microsoft.com/office/drawing/2014/main" id="{00000000-0008-0000-0600-000032000000}"/>
              </a:ext>
            </a:extLst>
          </xdr:cNvPr>
          <xdr:cNvCxnSpPr/>
        </xdr:nvCxnSpPr>
        <xdr:spPr>
          <a:xfrm>
            <a:off x="2467841" y="10693981"/>
            <a:ext cx="0" cy="139128"/>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39</xdr:col>
      <xdr:colOff>15240</xdr:colOff>
      <xdr:row>60</xdr:row>
      <xdr:rowOff>68581</xdr:rowOff>
    </xdr:from>
    <xdr:to>
      <xdr:col>40</xdr:col>
      <xdr:colOff>83820</xdr:colOff>
      <xdr:row>61</xdr:row>
      <xdr:rowOff>76201</xdr:rowOff>
    </xdr:to>
    <xdr:grpSp>
      <xdr:nvGrpSpPr>
        <xdr:cNvPr id="54" name="Group 53">
          <a:extLst>
            <a:ext uri="{FF2B5EF4-FFF2-40B4-BE49-F238E27FC236}">
              <a16:creationId xmlns:a16="http://schemas.microsoft.com/office/drawing/2014/main" id="{00000000-0008-0000-0600-000036000000}"/>
            </a:ext>
          </a:extLst>
        </xdr:cNvPr>
        <xdr:cNvGrpSpPr/>
      </xdr:nvGrpSpPr>
      <xdr:grpSpPr>
        <a:xfrm>
          <a:off x="5731775" y="7267038"/>
          <a:ext cx="162854" cy="151996"/>
          <a:chOff x="6029326" y="2438400"/>
          <a:chExt cx="197784" cy="140494"/>
        </a:xfrm>
      </xdr:grpSpPr>
      <xdr:cxnSp macro="">
        <xdr:nvCxnSpPr>
          <xdr:cNvPr id="55" name="Straight Arrow Connector 54">
            <a:extLst>
              <a:ext uri="{FF2B5EF4-FFF2-40B4-BE49-F238E27FC236}">
                <a16:creationId xmlns:a16="http://schemas.microsoft.com/office/drawing/2014/main" id="{00000000-0008-0000-0600-000037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6" name="Rectangle 37">
            <a:extLst>
              <a:ext uri="{FF2B5EF4-FFF2-40B4-BE49-F238E27FC236}">
                <a16:creationId xmlns:a16="http://schemas.microsoft.com/office/drawing/2014/main" id="{00000000-0008-0000-0600-000038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15240</xdr:colOff>
      <xdr:row>46</xdr:row>
      <xdr:rowOff>76200</xdr:rowOff>
    </xdr:from>
    <xdr:to>
      <xdr:col>41</xdr:col>
      <xdr:colOff>17961</xdr:colOff>
      <xdr:row>46</xdr:row>
      <xdr:rowOff>76200</xdr:rowOff>
    </xdr:to>
    <xdr:cxnSp macro="">
      <xdr:nvCxnSpPr>
        <xdr:cNvPr id="57" name="Straight Arrow Connector 56">
          <a:extLst>
            <a:ext uri="{FF2B5EF4-FFF2-40B4-BE49-F238E27FC236}">
              <a16:creationId xmlns:a16="http://schemas.microsoft.com/office/drawing/2014/main" id="{00000000-0008-0000-0600-000039000000}"/>
            </a:ext>
          </a:extLst>
        </xdr:cNvPr>
        <xdr:cNvCxnSpPr/>
      </xdr:nvCxnSpPr>
      <xdr:spPr>
        <a:xfrm>
          <a:off x="5745480" y="3954780"/>
          <a:ext cx="20084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7620</xdr:colOff>
      <xdr:row>47</xdr:row>
      <xdr:rowOff>76200</xdr:rowOff>
    </xdr:from>
    <xdr:to>
      <xdr:col>41</xdr:col>
      <xdr:colOff>10341</xdr:colOff>
      <xdr:row>47</xdr:row>
      <xdr:rowOff>76200</xdr:rowOff>
    </xdr:to>
    <xdr:cxnSp macro="">
      <xdr:nvCxnSpPr>
        <xdr:cNvPr id="58" name="Straight Arrow Connector 57">
          <a:extLst>
            <a:ext uri="{FF2B5EF4-FFF2-40B4-BE49-F238E27FC236}">
              <a16:creationId xmlns:a16="http://schemas.microsoft.com/office/drawing/2014/main" id="{00000000-0008-0000-0600-00003A000000}"/>
            </a:ext>
          </a:extLst>
        </xdr:cNvPr>
        <xdr:cNvCxnSpPr/>
      </xdr:nvCxnSpPr>
      <xdr:spPr>
        <a:xfrm>
          <a:off x="5737860" y="4084320"/>
          <a:ext cx="20084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7620</xdr:colOff>
      <xdr:row>44</xdr:row>
      <xdr:rowOff>76200</xdr:rowOff>
    </xdr:from>
    <xdr:to>
      <xdr:col>41</xdr:col>
      <xdr:colOff>10341</xdr:colOff>
      <xdr:row>44</xdr:row>
      <xdr:rowOff>76200</xdr:rowOff>
    </xdr:to>
    <xdr:cxnSp macro="">
      <xdr:nvCxnSpPr>
        <xdr:cNvPr id="59" name="Straight Arrow Connector 58">
          <a:extLst>
            <a:ext uri="{FF2B5EF4-FFF2-40B4-BE49-F238E27FC236}">
              <a16:creationId xmlns:a16="http://schemas.microsoft.com/office/drawing/2014/main" id="{00000000-0008-0000-0600-00003B000000}"/>
            </a:ext>
          </a:extLst>
        </xdr:cNvPr>
        <xdr:cNvCxnSpPr/>
      </xdr:nvCxnSpPr>
      <xdr:spPr>
        <a:xfrm>
          <a:off x="5737860" y="3695700"/>
          <a:ext cx="20084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15240</xdr:colOff>
      <xdr:row>67</xdr:row>
      <xdr:rowOff>53341</xdr:rowOff>
    </xdr:from>
    <xdr:to>
      <xdr:col>40</xdr:col>
      <xdr:colOff>83820</xdr:colOff>
      <xdr:row>70</xdr:row>
      <xdr:rowOff>91441</xdr:rowOff>
    </xdr:to>
    <xdr:grpSp>
      <xdr:nvGrpSpPr>
        <xdr:cNvPr id="60" name="Group 59">
          <a:extLst>
            <a:ext uri="{FF2B5EF4-FFF2-40B4-BE49-F238E27FC236}">
              <a16:creationId xmlns:a16="http://schemas.microsoft.com/office/drawing/2014/main" id="{00000000-0008-0000-0600-00003C000000}"/>
            </a:ext>
          </a:extLst>
        </xdr:cNvPr>
        <xdr:cNvGrpSpPr/>
      </xdr:nvGrpSpPr>
      <xdr:grpSpPr>
        <a:xfrm>
          <a:off x="5731775" y="8126633"/>
          <a:ext cx="162854" cy="470598"/>
          <a:chOff x="6029326" y="2438400"/>
          <a:chExt cx="197784" cy="140494"/>
        </a:xfrm>
      </xdr:grpSpPr>
      <xdr:cxnSp macro="">
        <xdr:nvCxnSpPr>
          <xdr:cNvPr id="61" name="Straight Arrow Connector 60">
            <a:extLst>
              <a:ext uri="{FF2B5EF4-FFF2-40B4-BE49-F238E27FC236}">
                <a16:creationId xmlns:a16="http://schemas.microsoft.com/office/drawing/2014/main" id="{00000000-0008-0000-0600-00003D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2" name="Rectangle 37">
            <a:extLst>
              <a:ext uri="{FF2B5EF4-FFF2-40B4-BE49-F238E27FC236}">
                <a16:creationId xmlns:a16="http://schemas.microsoft.com/office/drawing/2014/main" id="{00000000-0008-0000-0600-00003E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34</xdr:col>
      <xdr:colOff>83820</xdr:colOff>
      <xdr:row>25</xdr:row>
      <xdr:rowOff>38100</xdr:rowOff>
    </xdr:from>
    <xdr:to>
      <xdr:col>35</xdr:col>
      <xdr:colOff>53863</xdr:colOff>
      <xdr:row>26</xdr:row>
      <xdr:rowOff>135529</xdr:rowOff>
    </xdr:to>
    <xdr:grpSp>
      <xdr:nvGrpSpPr>
        <xdr:cNvPr id="51" name="Group 50">
          <a:extLst>
            <a:ext uri="{FF2B5EF4-FFF2-40B4-BE49-F238E27FC236}">
              <a16:creationId xmlns:a16="http://schemas.microsoft.com/office/drawing/2014/main" id="{00000000-0008-0000-0600-000033000000}"/>
            </a:ext>
          </a:extLst>
        </xdr:cNvPr>
        <xdr:cNvGrpSpPr/>
      </xdr:nvGrpSpPr>
      <xdr:grpSpPr>
        <a:xfrm>
          <a:off x="5094110" y="2905649"/>
          <a:ext cx="122373" cy="243339"/>
          <a:chOff x="2467841" y="10572750"/>
          <a:chExt cx="133445" cy="260359"/>
        </a:xfrm>
      </xdr:grpSpPr>
      <xdr:sp macro="" textlink="">
        <xdr:nvSpPr>
          <xdr:cNvPr id="52" name="Rectangle 51">
            <a:extLst>
              <a:ext uri="{FF2B5EF4-FFF2-40B4-BE49-F238E27FC236}">
                <a16:creationId xmlns:a16="http://schemas.microsoft.com/office/drawing/2014/main" id="{00000000-0008-0000-0600-000034000000}"/>
              </a:ext>
            </a:extLst>
          </xdr:cNvPr>
          <xdr:cNvSpPr/>
        </xdr:nvSpPr>
        <xdr:spPr>
          <a:xfrm>
            <a:off x="2467841" y="10572750"/>
            <a:ext cx="133445" cy="119018"/>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3" name="Straight Arrow Connector 52">
            <a:extLst>
              <a:ext uri="{FF2B5EF4-FFF2-40B4-BE49-F238E27FC236}">
                <a16:creationId xmlns:a16="http://schemas.microsoft.com/office/drawing/2014/main" id="{00000000-0008-0000-0600-000035000000}"/>
              </a:ext>
            </a:extLst>
          </xdr:cNvPr>
          <xdr:cNvCxnSpPr/>
        </xdr:nvCxnSpPr>
        <xdr:spPr>
          <a:xfrm>
            <a:off x="2467841" y="10693981"/>
            <a:ext cx="0" cy="139128"/>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78290</xdr:colOff>
      <xdr:row>13</xdr:row>
      <xdr:rowOff>142411</xdr:rowOff>
    </xdr:from>
    <xdr:to>
      <xdr:col>14</xdr:col>
      <xdr:colOff>78290</xdr:colOff>
      <xdr:row>16</xdr:row>
      <xdr:rowOff>27645</xdr:rowOff>
    </xdr:to>
    <xdr:cxnSp macro="">
      <xdr:nvCxnSpPr>
        <xdr:cNvPr id="2" name="Straight Arrow Connector 1">
          <a:extLst>
            <a:ext uri="{FF2B5EF4-FFF2-40B4-BE49-F238E27FC236}">
              <a16:creationId xmlns:a16="http://schemas.microsoft.com/office/drawing/2014/main" id="{00000000-0008-0000-0700-000002000000}"/>
            </a:ext>
          </a:extLst>
        </xdr:cNvPr>
        <xdr:cNvCxnSpPr/>
      </xdr:nvCxnSpPr>
      <xdr:spPr>
        <a:xfrm>
          <a:off x="2278565" y="1380661"/>
          <a:ext cx="0" cy="313859"/>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38093</xdr:colOff>
      <xdr:row>4</xdr:row>
      <xdr:rowOff>5011</xdr:rowOff>
    </xdr:from>
    <xdr:to>
      <xdr:col>18</xdr:col>
      <xdr:colOff>20051</xdr:colOff>
      <xdr:row>6</xdr:row>
      <xdr:rowOff>60145</xdr:rowOff>
    </xdr:to>
    <xdr:grpSp>
      <xdr:nvGrpSpPr>
        <xdr:cNvPr id="4" name="Group 3">
          <a:extLst>
            <a:ext uri="{FF2B5EF4-FFF2-40B4-BE49-F238E27FC236}">
              <a16:creationId xmlns:a16="http://schemas.microsoft.com/office/drawing/2014/main" id="{00000000-0008-0000-0700-000004000000}"/>
            </a:ext>
          </a:extLst>
        </xdr:cNvPr>
        <xdr:cNvGrpSpPr/>
      </xdr:nvGrpSpPr>
      <xdr:grpSpPr>
        <a:xfrm>
          <a:off x="2514593" y="420301"/>
          <a:ext cx="131395" cy="275267"/>
          <a:chOff x="2467839" y="10553453"/>
          <a:chExt cx="150036" cy="340816"/>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2467839" y="10553453"/>
            <a:ext cx="150036" cy="154934"/>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 name="Straight Arrow Connector 5">
            <a:extLst>
              <a:ext uri="{FF2B5EF4-FFF2-40B4-BE49-F238E27FC236}">
                <a16:creationId xmlns:a16="http://schemas.microsoft.com/office/drawing/2014/main" id="{00000000-0008-0000-0700-000006000000}"/>
              </a:ext>
            </a:extLst>
          </xdr:cNvPr>
          <xdr:cNvCxnSpPr/>
        </xdr:nvCxnSpPr>
        <xdr:spPr>
          <a:xfrm>
            <a:off x="2467841" y="10691474"/>
            <a:ext cx="0" cy="202795"/>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35</xdr:col>
      <xdr:colOff>13938</xdr:colOff>
      <xdr:row>13</xdr:row>
      <xdr:rowOff>78990</xdr:rowOff>
    </xdr:from>
    <xdr:to>
      <xdr:col>36</xdr:col>
      <xdr:colOff>151263</xdr:colOff>
      <xdr:row>15</xdr:row>
      <xdr:rowOff>74341</xdr:rowOff>
    </xdr:to>
    <xdr:grpSp>
      <xdr:nvGrpSpPr>
        <xdr:cNvPr id="17" name="Group 16">
          <a:extLst>
            <a:ext uri="{FF2B5EF4-FFF2-40B4-BE49-F238E27FC236}">
              <a16:creationId xmlns:a16="http://schemas.microsoft.com/office/drawing/2014/main" id="{00000000-0008-0000-0700-000011000000}"/>
            </a:ext>
          </a:extLst>
        </xdr:cNvPr>
        <xdr:cNvGrpSpPr/>
      </xdr:nvGrpSpPr>
      <xdr:grpSpPr>
        <a:xfrm>
          <a:off x="5060918" y="1572510"/>
          <a:ext cx="283798" cy="252737"/>
          <a:chOff x="3280059" y="3407432"/>
          <a:chExt cx="303498" cy="571681"/>
        </a:xfrm>
      </xdr:grpSpPr>
      <xdr:cxnSp macro="">
        <xdr:nvCxnSpPr>
          <xdr:cNvPr id="20" name="Straight Arrow Connector 19">
            <a:extLst>
              <a:ext uri="{FF2B5EF4-FFF2-40B4-BE49-F238E27FC236}">
                <a16:creationId xmlns:a16="http://schemas.microsoft.com/office/drawing/2014/main" id="{00000000-0008-0000-0700-000014000000}"/>
              </a:ext>
            </a:extLst>
          </xdr:cNvPr>
          <xdr:cNvCxnSpPr/>
        </xdr:nvCxnSpPr>
        <xdr:spPr>
          <a:xfrm flipH="1">
            <a:off x="3280059" y="3979113"/>
            <a:ext cx="189978"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1" name="Rectangle 37">
            <a:extLst>
              <a:ext uri="{FF2B5EF4-FFF2-40B4-BE49-F238E27FC236}">
                <a16:creationId xmlns:a16="http://schemas.microsoft.com/office/drawing/2014/main" id="{00000000-0008-0000-0700-000015000000}"/>
              </a:ext>
            </a:extLst>
          </xdr:cNvPr>
          <xdr:cNvSpPr/>
        </xdr:nvSpPr>
        <xdr:spPr>
          <a:xfrm>
            <a:off x="3472816" y="3407432"/>
            <a:ext cx="110741"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36</xdr:col>
      <xdr:colOff>45119</xdr:colOff>
      <xdr:row>4</xdr:row>
      <xdr:rowOff>10026</xdr:rowOff>
    </xdr:from>
    <xdr:to>
      <xdr:col>37</xdr:col>
      <xdr:colOff>27077</xdr:colOff>
      <xdr:row>6</xdr:row>
      <xdr:rowOff>65160</xdr:rowOff>
    </xdr:to>
    <xdr:grpSp>
      <xdr:nvGrpSpPr>
        <xdr:cNvPr id="13" name="Group 12">
          <a:extLst>
            <a:ext uri="{FF2B5EF4-FFF2-40B4-BE49-F238E27FC236}">
              <a16:creationId xmlns:a16="http://schemas.microsoft.com/office/drawing/2014/main" id="{00000000-0008-0000-0700-00000D000000}"/>
            </a:ext>
          </a:extLst>
        </xdr:cNvPr>
        <xdr:cNvGrpSpPr/>
      </xdr:nvGrpSpPr>
      <xdr:grpSpPr>
        <a:xfrm>
          <a:off x="5241536" y="425740"/>
          <a:ext cx="131394" cy="275267"/>
          <a:chOff x="2467839" y="10553453"/>
          <a:chExt cx="150036" cy="340816"/>
        </a:xfrm>
      </xdr:grpSpPr>
      <xdr:sp macro="" textlink="">
        <xdr:nvSpPr>
          <xdr:cNvPr id="14" name="Rectangle 13">
            <a:extLst>
              <a:ext uri="{FF2B5EF4-FFF2-40B4-BE49-F238E27FC236}">
                <a16:creationId xmlns:a16="http://schemas.microsoft.com/office/drawing/2014/main" id="{00000000-0008-0000-0700-00000E000000}"/>
              </a:ext>
            </a:extLst>
          </xdr:cNvPr>
          <xdr:cNvSpPr/>
        </xdr:nvSpPr>
        <xdr:spPr>
          <a:xfrm>
            <a:off x="2467839" y="10553453"/>
            <a:ext cx="150036" cy="154934"/>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5" name="Straight Arrow Connector 14">
            <a:extLst>
              <a:ext uri="{FF2B5EF4-FFF2-40B4-BE49-F238E27FC236}">
                <a16:creationId xmlns:a16="http://schemas.microsoft.com/office/drawing/2014/main" id="{00000000-0008-0000-0700-00000F000000}"/>
              </a:ext>
            </a:extLst>
          </xdr:cNvPr>
          <xdr:cNvCxnSpPr/>
        </xdr:nvCxnSpPr>
        <xdr:spPr>
          <a:xfrm>
            <a:off x="2467841" y="10691474"/>
            <a:ext cx="0" cy="202795"/>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40190</xdr:colOff>
      <xdr:row>15</xdr:row>
      <xdr:rowOff>18586</xdr:rowOff>
    </xdr:from>
    <xdr:to>
      <xdr:col>16</xdr:col>
      <xdr:colOff>40190</xdr:colOff>
      <xdr:row>17</xdr:row>
      <xdr:rowOff>46695</xdr:rowOff>
    </xdr:to>
    <xdr:cxnSp macro="">
      <xdr:nvCxnSpPr>
        <xdr:cNvPr id="42" name="Straight Arrow Connector 41">
          <a:extLst>
            <a:ext uri="{FF2B5EF4-FFF2-40B4-BE49-F238E27FC236}">
              <a16:creationId xmlns:a16="http://schemas.microsoft.com/office/drawing/2014/main" id="{00000000-0008-0000-0800-00002A000000}"/>
            </a:ext>
          </a:extLst>
        </xdr:cNvPr>
        <xdr:cNvCxnSpPr/>
      </xdr:nvCxnSpPr>
      <xdr:spPr>
        <a:xfrm>
          <a:off x="2402390" y="1399711"/>
          <a:ext cx="0" cy="313859"/>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13939</xdr:colOff>
      <xdr:row>14</xdr:row>
      <xdr:rowOff>76200</xdr:rowOff>
    </xdr:from>
    <xdr:to>
      <xdr:col>38</xdr:col>
      <xdr:colOff>142876</xdr:colOff>
      <xdr:row>16</xdr:row>
      <xdr:rowOff>74341</xdr:rowOff>
    </xdr:to>
    <xdr:grpSp>
      <xdr:nvGrpSpPr>
        <xdr:cNvPr id="49" name="Group 48">
          <a:extLst>
            <a:ext uri="{FF2B5EF4-FFF2-40B4-BE49-F238E27FC236}">
              <a16:creationId xmlns:a16="http://schemas.microsoft.com/office/drawing/2014/main" id="{00000000-0008-0000-0800-000031000000}"/>
            </a:ext>
          </a:extLst>
        </xdr:cNvPr>
        <xdr:cNvGrpSpPr/>
      </xdr:nvGrpSpPr>
      <xdr:grpSpPr>
        <a:xfrm>
          <a:off x="5482615" y="1728316"/>
          <a:ext cx="230048" cy="256049"/>
          <a:chOff x="3280059" y="3407432"/>
          <a:chExt cx="303498" cy="571681"/>
        </a:xfrm>
      </xdr:grpSpPr>
      <xdr:cxnSp macro="">
        <xdr:nvCxnSpPr>
          <xdr:cNvPr id="50" name="Straight Arrow Connector 49">
            <a:extLst>
              <a:ext uri="{FF2B5EF4-FFF2-40B4-BE49-F238E27FC236}">
                <a16:creationId xmlns:a16="http://schemas.microsoft.com/office/drawing/2014/main" id="{00000000-0008-0000-0800-000032000000}"/>
              </a:ext>
            </a:extLst>
          </xdr:cNvPr>
          <xdr:cNvCxnSpPr/>
        </xdr:nvCxnSpPr>
        <xdr:spPr>
          <a:xfrm flipH="1">
            <a:off x="3280059" y="3979113"/>
            <a:ext cx="189978"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1" name="Rectangle 37">
            <a:extLst>
              <a:ext uri="{FF2B5EF4-FFF2-40B4-BE49-F238E27FC236}">
                <a16:creationId xmlns:a16="http://schemas.microsoft.com/office/drawing/2014/main" id="{00000000-0008-0000-0800-000033000000}"/>
              </a:ext>
            </a:extLst>
          </xdr:cNvPr>
          <xdr:cNvSpPr/>
        </xdr:nvSpPr>
        <xdr:spPr>
          <a:xfrm>
            <a:off x="3472816" y="3407432"/>
            <a:ext cx="110741"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18</xdr:col>
      <xdr:colOff>66675</xdr:colOff>
      <xdr:row>5</xdr:row>
      <xdr:rowOff>0</xdr:rowOff>
    </xdr:from>
    <xdr:to>
      <xdr:col>19</xdr:col>
      <xdr:colOff>48633</xdr:colOff>
      <xdr:row>7</xdr:row>
      <xdr:rowOff>55134</xdr:rowOff>
    </xdr:to>
    <xdr:grpSp>
      <xdr:nvGrpSpPr>
        <xdr:cNvPr id="52" name="Group 51">
          <a:extLst>
            <a:ext uri="{FF2B5EF4-FFF2-40B4-BE49-F238E27FC236}">
              <a16:creationId xmlns:a16="http://schemas.microsoft.com/office/drawing/2014/main" id="{00000000-0008-0000-0800-000034000000}"/>
            </a:ext>
          </a:extLst>
        </xdr:cNvPr>
        <xdr:cNvGrpSpPr/>
      </xdr:nvGrpSpPr>
      <xdr:grpSpPr>
        <a:xfrm>
          <a:off x="2753422" y="556009"/>
          <a:ext cx="133312" cy="277663"/>
          <a:chOff x="2467839" y="10553453"/>
          <a:chExt cx="150036" cy="340816"/>
        </a:xfrm>
      </xdr:grpSpPr>
      <xdr:sp macro="" textlink="">
        <xdr:nvSpPr>
          <xdr:cNvPr id="55" name="Rectangle 54">
            <a:extLst>
              <a:ext uri="{FF2B5EF4-FFF2-40B4-BE49-F238E27FC236}">
                <a16:creationId xmlns:a16="http://schemas.microsoft.com/office/drawing/2014/main" id="{00000000-0008-0000-0800-000037000000}"/>
              </a:ext>
            </a:extLst>
          </xdr:cNvPr>
          <xdr:cNvSpPr/>
        </xdr:nvSpPr>
        <xdr:spPr>
          <a:xfrm>
            <a:off x="2467839" y="10553453"/>
            <a:ext cx="150036" cy="154934"/>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6" name="Straight Arrow Connector 55">
            <a:extLst>
              <a:ext uri="{FF2B5EF4-FFF2-40B4-BE49-F238E27FC236}">
                <a16:creationId xmlns:a16="http://schemas.microsoft.com/office/drawing/2014/main" id="{00000000-0008-0000-0800-000038000000}"/>
              </a:ext>
            </a:extLst>
          </xdr:cNvPr>
          <xdr:cNvCxnSpPr/>
        </xdr:nvCxnSpPr>
        <xdr:spPr>
          <a:xfrm>
            <a:off x="2467841" y="10691474"/>
            <a:ext cx="0" cy="202795"/>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39</xdr:col>
      <xdr:colOff>7620</xdr:colOff>
      <xdr:row>36</xdr:row>
      <xdr:rowOff>68580</xdr:rowOff>
    </xdr:from>
    <xdr:to>
      <xdr:col>41</xdr:col>
      <xdr:colOff>10341</xdr:colOff>
      <xdr:row>36</xdr:row>
      <xdr:rowOff>68580</xdr:rowOff>
    </xdr:to>
    <xdr:cxnSp macro="">
      <xdr:nvCxnSpPr>
        <xdr:cNvPr id="48" name="Straight Arrow Connector 47">
          <a:extLst>
            <a:ext uri="{FF2B5EF4-FFF2-40B4-BE49-F238E27FC236}">
              <a16:creationId xmlns:a16="http://schemas.microsoft.com/office/drawing/2014/main" id="{00000000-0008-0000-0800-000030000000}"/>
            </a:ext>
          </a:extLst>
        </xdr:cNvPr>
        <xdr:cNvCxnSpPr/>
      </xdr:nvCxnSpPr>
      <xdr:spPr>
        <a:xfrm>
          <a:off x="5737860" y="4015740"/>
          <a:ext cx="20084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7620</xdr:colOff>
      <xdr:row>60</xdr:row>
      <xdr:rowOff>7620</xdr:rowOff>
    </xdr:from>
    <xdr:to>
      <xdr:col>41</xdr:col>
      <xdr:colOff>10341</xdr:colOff>
      <xdr:row>60</xdr:row>
      <xdr:rowOff>7620</xdr:rowOff>
    </xdr:to>
    <xdr:cxnSp macro="">
      <xdr:nvCxnSpPr>
        <xdr:cNvPr id="61" name="Straight Arrow Connector 60">
          <a:extLst>
            <a:ext uri="{FF2B5EF4-FFF2-40B4-BE49-F238E27FC236}">
              <a16:creationId xmlns:a16="http://schemas.microsoft.com/office/drawing/2014/main" id="{00000000-0008-0000-0800-00003D000000}"/>
            </a:ext>
          </a:extLst>
        </xdr:cNvPr>
        <xdr:cNvCxnSpPr/>
      </xdr:nvCxnSpPr>
      <xdr:spPr>
        <a:xfrm>
          <a:off x="5737860" y="7269480"/>
          <a:ext cx="20084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7620</xdr:colOff>
      <xdr:row>44</xdr:row>
      <xdr:rowOff>60960</xdr:rowOff>
    </xdr:from>
    <xdr:to>
      <xdr:col>41</xdr:col>
      <xdr:colOff>13579</xdr:colOff>
      <xdr:row>47</xdr:row>
      <xdr:rowOff>68580</xdr:rowOff>
    </xdr:to>
    <xdr:grpSp>
      <xdr:nvGrpSpPr>
        <xdr:cNvPr id="62" name="Group 61">
          <a:extLst>
            <a:ext uri="{FF2B5EF4-FFF2-40B4-BE49-F238E27FC236}">
              <a16:creationId xmlns:a16="http://schemas.microsoft.com/office/drawing/2014/main" id="{00000000-0008-0000-0800-00003E000000}"/>
            </a:ext>
          </a:extLst>
        </xdr:cNvPr>
        <xdr:cNvGrpSpPr/>
      </xdr:nvGrpSpPr>
      <xdr:grpSpPr>
        <a:xfrm>
          <a:off x="5723806" y="5036708"/>
          <a:ext cx="197227" cy="398180"/>
          <a:chOff x="6029326" y="2438400"/>
          <a:chExt cx="197784" cy="140494"/>
        </a:xfrm>
      </xdr:grpSpPr>
      <xdr:cxnSp macro="">
        <xdr:nvCxnSpPr>
          <xdr:cNvPr id="63" name="Straight Arrow Connector 62">
            <a:extLst>
              <a:ext uri="{FF2B5EF4-FFF2-40B4-BE49-F238E27FC236}">
                <a16:creationId xmlns:a16="http://schemas.microsoft.com/office/drawing/2014/main" id="{00000000-0008-0000-0800-00003F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4" name="Rectangle 37">
            <a:extLst>
              <a:ext uri="{FF2B5EF4-FFF2-40B4-BE49-F238E27FC236}">
                <a16:creationId xmlns:a16="http://schemas.microsoft.com/office/drawing/2014/main" id="{00000000-0008-0000-0800-000040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35</xdr:col>
      <xdr:colOff>95250</xdr:colOff>
      <xdr:row>4</xdr:row>
      <xdr:rowOff>121920</xdr:rowOff>
    </xdr:from>
    <xdr:to>
      <xdr:col>36</xdr:col>
      <xdr:colOff>77208</xdr:colOff>
      <xdr:row>7</xdr:row>
      <xdr:rowOff>47514</xdr:rowOff>
    </xdr:to>
    <xdr:grpSp>
      <xdr:nvGrpSpPr>
        <xdr:cNvPr id="65" name="Group 64">
          <a:extLst>
            <a:ext uri="{FF2B5EF4-FFF2-40B4-BE49-F238E27FC236}">
              <a16:creationId xmlns:a16="http://schemas.microsoft.com/office/drawing/2014/main" id="{00000000-0008-0000-0800-000041000000}"/>
            </a:ext>
          </a:extLst>
        </xdr:cNvPr>
        <xdr:cNvGrpSpPr/>
      </xdr:nvGrpSpPr>
      <xdr:grpSpPr>
        <a:xfrm>
          <a:off x="5258637" y="545556"/>
          <a:ext cx="133312" cy="279799"/>
          <a:chOff x="2467839" y="10553453"/>
          <a:chExt cx="150036" cy="340816"/>
        </a:xfrm>
      </xdr:grpSpPr>
      <xdr:sp macro="" textlink="">
        <xdr:nvSpPr>
          <xdr:cNvPr id="66" name="Rectangle 65">
            <a:extLst>
              <a:ext uri="{FF2B5EF4-FFF2-40B4-BE49-F238E27FC236}">
                <a16:creationId xmlns:a16="http://schemas.microsoft.com/office/drawing/2014/main" id="{00000000-0008-0000-0800-000042000000}"/>
              </a:ext>
            </a:extLst>
          </xdr:cNvPr>
          <xdr:cNvSpPr/>
        </xdr:nvSpPr>
        <xdr:spPr>
          <a:xfrm>
            <a:off x="2467839" y="10553453"/>
            <a:ext cx="150036" cy="154934"/>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7" name="Straight Arrow Connector 66">
            <a:extLst>
              <a:ext uri="{FF2B5EF4-FFF2-40B4-BE49-F238E27FC236}">
                <a16:creationId xmlns:a16="http://schemas.microsoft.com/office/drawing/2014/main" id="{00000000-0008-0000-0800-000043000000}"/>
              </a:ext>
            </a:extLst>
          </xdr:cNvPr>
          <xdr:cNvCxnSpPr/>
        </xdr:nvCxnSpPr>
        <xdr:spPr>
          <a:xfrm>
            <a:off x="2467841" y="10691474"/>
            <a:ext cx="0" cy="202795"/>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43962</xdr:colOff>
      <xdr:row>186</xdr:row>
      <xdr:rowOff>65942</xdr:rowOff>
    </xdr:from>
    <xdr:to>
      <xdr:col>9</xdr:col>
      <xdr:colOff>160860</xdr:colOff>
      <xdr:row>188</xdr:row>
      <xdr:rowOff>72003</xdr:rowOff>
    </xdr:to>
    <xdr:grpSp>
      <xdr:nvGrpSpPr>
        <xdr:cNvPr id="26" name="Group 25">
          <a:extLst>
            <a:ext uri="{FF2B5EF4-FFF2-40B4-BE49-F238E27FC236}">
              <a16:creationId xmlns:a16="http://schemas.microsoft.com/office/drawing/2014/main" id="{00000000-0008-0000-0900-00001A000000}"/>
            </a:ext>
          </a:extLst>
        </xdr:cNvPr>
        <xdr:cNvGrpSpPr/>
      </xdr:nvGrpSpPr>
      <xdr:grpSpPr>
        <a:xfrm>
          <a:off x="1328779" y="23558402"/>
          <a:ext cx="107584" cy="226618"/>
          <a:chOff x="2467841" y="10572750"/>
          <a:chExt cx="160193" cy="324716"/>
        </a:xfrm>
      </xdr:grpSpPr>
      <xdr:sp macro="" textlink="">
        <xdr:nvSpPr>
          <xdr:cNvPr id="27" name="Rectangle 26">
            <a:extLst>
              <a:ext uri="{FF2B5EF4-FFF2-40B4-BE49-F238E27FC236}">
                <a16:creationId xmlns:a16="http://schemas.microsoft.com/office/drawing/2014/main" id="{00000000-0008-0000-0900-00001B00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8" name="Straight Arrow Connector 27">
            <a:extLst>
              <a:ext uri="{FF2B5EF4-FFF2-40B4-BE49-F238E27FC236}">
                <a16:creationId xmlns:a16="http://schemas.microsoft.com/office/drawing/2014/main" id="{00000000-0008-0000-0900-00001C000000}"/>
              </a:ext>
            </a:extLst>
          </xdr:cNvPr>
          <xdr:cNvCxnSpPr/>
        </xdr:nvCxnSpPr>
        <xdr:spPr>
          <a:xfrm>
            <a:off x="2467841" y="10711295"/>
            <a:ext cx="0" cy="186171"/>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17</xdr:col>
      <xdr:colOff>13189</xdr:colOff>
      <xdr:row>186</xdr:row>
      <xdr:rowOff>65942</xdr:rowOff>
    </xdr:from>
    <xdr:to>
      <xdr:col>17</xdr:col>
      <xdr:colOff>129354</xdr:colOff>
      <xdr:row>188</xdr:row>
      <xdr:rowOff>72003</xdr:rowOff>
    </xdr:to>
    <xdr:grpSp>
      <xdr:nvGrpSpPr>
        <xdr:cNvPr id="29" name="Group 28">
          <a:extLst>
            <a:ext uri="{FF2B5EF4-FFF2-40B4-BE49-F238E27FC236}">
              <a16:creationId xmlns:a16="http://schemas.microsoft.com/office/drawing/2014/main" id="{00000000-0008-0000-0900-00001D000000}"/>
            </a:ext>
          </a:extLst>
        </xdr:cNvPr>
        <xdr:cNvGrpSpPr/>
      </xdr:nvGrpSpPr>
      <xdr:grpSpPr>
        <a:xfrm>
          <a:off x="2489689" y="23558402"/>
          <a:ext cx="113625" cy="226618"/>
          <a:chOff x="2467841" y="10572750"/>
          <a:chExt cx="160193" cy="324716"/>
        </a:xfrm>
      </xdr:grpSpPr>
      <xdr:sp macro="" textlink="">
        <xdr:nvSpPr>
          <xdr:cNvPr id="30" name="Rectangle 29">
            <a:extLst>
              <a:ext uri="{FF2B5EF4-FFF2-40B4-BE49-F238E27FC236}">
                <a16:creationId xmlns:a16="http://schemas.microsoft.com/office/drawing/2014/main" id="{00000000-0008-0000-0900-00001E00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1" name="Straight Arrow Connector 30">
            <a:extLst>
              <a:ext uri="{FF2B5EF4-FFF2-40B4-BE49-F238E27FC236}">
                <a16:creationId xmlns:a16="http://schemas.microsoft.com/office/drawing/2014/main" id="{00000000-0008-0000-0900-00001F000000}"/>
              </a:ext>
            </a:extLst>
          </xdr:cNvPr>
          <xdr:cNvCxnSpPr/>
        </xdr:nvCxnSpPr>
        <xdr:spPr>
          <a:xfrm>
            <a:off x="2467841" y="10711295"/>
            <a:ext cx="0" cy="186171"/>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16</xdr:col>
      <xdr:colOff>19050</xdr:colOff>
      <xdr:row>13</xdr:row>
      <xdr:rowOff>66675</xdr:rowOff>
    </xdr:from>
    <xdr:to>
      <xdr:col>16</xdr:col>
      <xdr:colOff>151018</xdr:colOff>
      <xdr:row>15</xdr:row>
      <xdr:rowOff>108859</xdr:rowOff>
    </xdr:to>
    <xdr:grpSp>
      <xdr:nvGrpSpPr>
        <xdr:cNvPr id="32" name="Group 31">
          <a:extLst>
            <a:ext uri="{FF2B5EF4-FFF2-40B4-BE49-F238E27FC236}">
              <a16:creationId xmlns:a16="http://schemas.microsoft.com/office/drawing/2014/main" id="{00000000-0008-0000-0900-000020000000}"/>
            </a:ext>
          </a:extLst>
        </xdr:cNvPr>
        <xdr:cNvGrpSpPr/>
      </xdr:nvGrpSpPr>
      <xdr:grpSpPr>
        <a:xfrm>
          <a:off x="2346960" y="1627505"/>
          <a:ext cx="129004" cy="247924"/>
          <a:chOff x="2467841" y="10572750"/>
          <a:chExt cx="133445" cy="260359"/>
        </a:xfrm>
      </xdr:grpSpPr>
      <xdr:sp macro="" textlink="">
        <xdr:nvSpPr>
          <xdr:cNvPr id="33" name="Rectangle 32">
            <a:extLst>
              <a:ext uri="{FF2B5EF4-FFF2-40B4-BE49-F238E27FC236}">
                <a16:creationId xmlns:a16="http://schemas.microsoft.com/office/drawing/2014/main" id="{00000000-0008-0000-0900-000021000000}"/>
              </a:ext>
            </a:extLst>
          </xdr:cNvPr>
          <xdr:cNvSpPr/>
        </xdr:nvSpPr>
        <xdr:spPr>
          <a:xfrm>
            <a:off x="2467841" y="10572750"/>
            <a:ext cx="133445" cy="119018"/>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4" name="Straight Arrow Connector 33">
            <a:extLst>
              <a:ext uri="{FF2B5EF4-FFF2-40B4-BE49-F238E27FC236}">
                <a16:creationId xmlns:a16="http://schemas.microsoft.com/office/drawing/2014/main" id="{00000000-0008-0000-0900-000022000000}"/>
              </a:ext>
            </a:extLst>
          </xdr:cNvPr>
          <xdr:cNvCxnSpPr/>
        </xdr:nvCxnSpPr>
        <xdr:spPr>
          <a:xfrm>
            <a:off x="2467841" y="10693981"/>
            <a:ext cx="0" cy="139128"/>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57616</xdr:colOff>
      <xdr:row>13</xdr:row>
      <xdr:rowOff>71688</xdr:rowOff>
    </xdr:from>
    <xdr:to>
      <xdr:col>40</xdr:col>
      <xdr:colOff>100263</xdr:colOff>
      <xdr:row>14</xdr:row>
      <xdr:rowOff>138363</xdr:rowOff>
    </xdr:to>
    <xdr:grpSp>
      <xdr:nvGrpSpPr>
        <xdr:cNvPr id="35" name="Group 34">
          <a:extLst>
            <a:ext uri="{FF2B5EF4-FFF2-40B4-BE49-F238E27FC236}">
              <a16:creationId xmlns:a16="http://schemas.microsoft.com/office/drawing/2014/main" id="{00000000-0008-0000-0900-000023000000}"/>
            </a:ext>
          </a:extLst>
        </xdr:cNvPr>
        <xdr:cNvGrpSpPr/>
      </xdr:nvGrpSpPr>
      <xdr:grpSpPr>
        <a:xfrm>
          <a:off x="4210093" y="1632518"/>
          <a:ext cx="1562836" cy="130598"/>
          <a:chOff x="3700220" y="8704881"/>
          <a:chExt cx="1702781" cy="142068"/>
        </a:xfrm>
      </xdr:grpSpPr>
      <xdr:sp macro="" textlink="">
        <xdr:nvSpPr>
          <xdr:cNvPr id="36" name="Rectangle 35">
            <a:extLst>
              <a:ext uri="{FF2B5EF4-FFF2-40B4-BE49-F238E27FC236}">
                <a16:creationId xmlns:a16="http://schemas.microsoft.com/office/drawing/2014/main" id="{00000000-0008-0000-0900-000024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7" name="Straight Arrow Connector 36">
            <a:extLst>
              <a:ext uri="{FF2B5EF4-FFF2-40B4-BE49-F238E27FC236}">
                <a16:creationId xmlns:a16="http://schemas.microsoft.com/office/drawing/2014/main" id="{00000000-0008-0000-0900-000025000000}"/>
              </a:ext>
            </a:extLst>
          </xdr:cNvPr>
          <xdr:cNvCxnSpPr/>
        </xdr:nvCxnSpPr>
        <xdr:spPr>
          <a:xfrm>
            <a:off x="3851975" y="8846949"/>
            <a:ext cx="1551026"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9294</xdr:colOff>
      <xdr:row>18</xdr:row>
      <xdr:rowOff>51955</xdr:rowOff>
    </xdr:from>
    <xdr:to>
      <xdr:col>41</xdr:col>
      <xdr:colOff>8660</xdr:colOff>
      <xdr:row>19</xdr:row>
      <xdr:rowOff>84861</xdr:rowOff>
    </xdr:to>
    <xdr:grpSp>
      <xdr:nvGrpSpPr>
        <xdr:cNvPr id="38" name="Group 37">
          <a:extLst>
            <a:ext uri="{FF2B5EF4-FFF2-40B4-BE49-F238E27FC236}">
              <a16:creationId xmlns:a16="http://schemas.microsoft.com/office/drawing/2014/main" id="{00000000-0008-0000-0900-000026000000}"/>
            </a:ext>
          </a:extLst>
        </xdr:cNvPr>
        <xdr:cNvGrpSpPr/>
      </xdr:nvGrpSpPr>
      <xdr:grpSpPr>
        <a:xfrm>
          <a:off x="5597717" y="2097502"/>
          <a:ext cx="185633" cy="177262"/>
          <a:chOff x="6029326" y="2438400"/>
          <a:chExt cx="197784" cy="140494"/>
        </a:xfrm>
      </xdr:grpSpPr>
      <xdr:cxnSp macro="">
        <xdr:nvCxnSpPr>
          <xdr:cNvPr id="39" name="Straight Arrow Connector 38">
            <a:extLst>
              <a:ext uri="{FF2B5EF4-FFF2-40B4-BE49-F238E27FC236}">
                <a16:creationId xmlns:a16="http://schemas.microsoft.com/office/drawing/2014/main" id="{00000000-0008-0000-0900-000027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0" name="Rectangle 37">
            <a:extLst>
              <a:ext uri="{FF2B5EF4-FFF2-40B4-BE49-F238E27FC236}">
                <a16:creationId xmlns:a16="http://schemas.microsoft.com/office/drawing/2014/main" id="{00000000-0008-0000-0900-000028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4646</xdr:colOff>
      <xdr:row>23</xdr:row>
      <xdr:rowOff>69694</xdr:rowOff>
    </xdr:from>
    <xdr:to>
      <xdr:col>40</xdr:col>
      <xdr:colOff>106114</xdr:colOff>
      <xdr:row>23</xdr:row>
      <xdr:rowOff>69694</xdr:rowOff>
    </xdr:to>
    <xdr:cxnSp macro="">
      <xdr:nvCxnSpPr>
        <xdr:cNvPr id="47" name="Straight Arrow Connector 46">
          <a:extLst>
            <a:ext uri="{FF2B5EF4-FFF2-40B4-BE49-F238E27FC236}">
              <a16:creationId xmlns:a16="http://schemas.microsoft.com/office/drawing/2014/main" id="{00000000-0008-0000-0900-00002F000000}"/>
            </a:ext>
          </a:extLst>
        </xdr:cNvPr>
        <xdr:cNvCxnSpPr/>
      </xdr:nvCxnSpPr>
      <xdr:spPr>
        <a:xfrm>
          <a:off x="6123878" y="1607633"/>
          <a:ext cx="208334"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4646</xdr:colOff>
      <xdr:row>24</xdr:row>
      <xdr:rowOff>69694</xdr:rowOff>
    </xdr:from>
    <xdr:to>
      <xdr:col>40</xdr:col>
      <xdr:colOff>106114</xdr:colOff>
      <xdr:row>24</xdr:row>
      <xdr:rowOff>69694</xdr:rowOff>
    </xdr:to>
    <xdr:cxnSp macro="">
      <xdr:nvCxnSpPr>
        <xdr:cNvPr id="48" name="Straight Arrow Connector 47">
          <a:extLst>
            <a:ext uri="{FF2B5EF4-FFF2-40B4-BE49-F238E27FC236}">
              <a16:creationId xmlns:a16="http://schemas.microsoft.com/office/drawing/2014/main" id="{00000000-0008-0000-0900-000030000000}"/>
            </a:ext>
          </a:extLst>
        </xdr:cNvPr>
        <xdr:cNvCxnSpPr/>
      </xdr:nvCxnSpPr>
      <xdr:spPr>
        <a:xfrm>
          <a:off x="6123878" y="1751670"/>
          <a:ext cx="208334"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4646</xdr:colOff>
      <xdr:row>25</xdr:row>
      <xdr:rowOff>69694</xdr:rowOff>
    </xdr:from>
    <xdr:to>
      <xdr:col>40</xdr:col>
      <xdr:colOff>106114</xdr:colOff>
      <xdr:row>25</xdr:row>
      <xdr:rowOff>69694</xdr:rowOff>
    </xdr:to>
    <xdr:cxnSp macro="">
      <xdr:nvCxnSpPr>
        <xdr:cNvPr id="49" name="Straight Arrow Connector 48">
          <a:extLst>
            <a:ext uri="{FF2B5EF4-FFF2-40B4-BE49-F238E27FC236}">
              <a16:creationId xmlns:a16="http://schemas.microsoft.com/office/drawing/2014/main" id="{00000000-0008-0000-0900-000031000000}"/>
            </a:ext>
          </a:extLst>
        </xdr:cNvPr>
        <xdr:cNvCxnSpPr/>
      </xdr:nvCxnSpPr>
      <xdr:spPr>
        <a:xfrm>
          <a:off x="6123878" y="1895706"/>
          <a:ext cx="208334"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9293</xdr:colOff>
      <xdr:row>134</xdr:row>
      <xdr:rowOff>38100</xdr:rowOff>
    </xdr:from>
    <xdr:to>
      <xdr:col>41</xdr:col>
      <xdr:colOff>6351</xdr:colOff>
      <xdr:row>168</xdr:row>
      <xdr:rowOff>82550</xdr:rowOff>
    </xdr:to>
    <xdr:grpSp>
      <xdr:nvGrpSpPr>
        <xdr:cNvPr id="67" name="Group 66">
          <a:extLst>
            <a:ext uri="{FF2B5EF4-FFF2-40B4-BE49-F238E27FC236}">
              <a16:creationId xmlns:a16="http://schemas.microsoft.com/office/drawing/2014/main" id="{00000000-0008-0000-0900-000043000000}"/>
            </a:ext>
          </a:extLst>
        </xdr:cNvPr>
        <xdr:cNvGrpSpPr/>
      </xdr:nvGrpSpPr>
      <xdr:grpSpPr>
        <a:xfrm>
          <a:off x="5597716" y="16637000"/>
          <a:ext cx="183325" cy="4934373"/>
          <a:chOff x="6029326" y="2438400"/>
          <a:chExt cx="197784" cy="140494"/>
        </a:xfrm>
      </xdr:grpSpPr>
      <xdr:cxnSp macro="">
        <xdr:nvCxnSpPr>
          <xdr:cNvPr id="68" name="Straight Arrow Connector 67">
            <a:extLst>
              <a:ext uri="{FF2B5EF4-FFF2-40B4-BE49-F238E27FC236}">
                <a16:creationId xmlns:a16="http://schemas.microsoft.com/office/drawing/2014/main" id="{00000000-0008-0000-0900-000044000000}"/>
              </a:ext>
            </a:extLst>
          </xdr:cNvPr>
          <xdr:cNvCxnSpPr/>
        </xdr:nvCxnSpPr>
        <xdr:spPr>
          <a:xfrm>
            <a:off x="6094548" y="2508624"/>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9" name="Rectangle 37">
            <a:extLst>
              <a:ext uri="{FF2B5EF4-FFF2-40B4-BE49-F238E27FC236}">
                <a16:creationId xmlns:a16="http://schemas.microsoft.com/office/drawing/2014/main" id="{00000000-0008-0000-0900-000045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7327</xdr:colOff>
      <xdr:row>192</xdr:row>
      <xdr:rowOff>73270</xdr:rowOff>
    </xdr:from>
    <xdr:to>
      <xdr:col>41</xdr:col>
      <xdr:colOff>6218</xdr:colOff>
      <xdr:row>192</xdr:row>
      <xdr:rowOff>73270</xdr:rowOff>
    </xdr:to>
    <xdr:cxnSp macro="">
      <xdr:nvCxnSpPr>
        <xdr:cNvPr id="71" name="Straight Arrow Connector 70">
          <a:extLst>
            <a:ext uri="{FF2B5EF4-FFF2-40B4-BE49-F238E27FC236}">
              <a16:creationId xmlns:a16="http://schemas.microsoft.com/office/drawing/2014/main" id="{00000000-0008-0000-0900-000047000000}"/>
            </a:ext>
          </a:extLst>
        </xdr:cNvPr>
        <xdr:cNvCxnSpPr/>
      </xdr:nvCxnSpPr>
      <xdr:spPr>
        <a:xfrm>
          <a:off x="6059365" y="26237712"/>
          <a:ext cx="204045"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7327</xdr:colOff>
      <xdr:row>177</xdr:row>
      <xdr:rowOff>73270</xdr:rowOff>
    </xdr:from>
    <xdr:to>
      <xdr:col>41</xdr:col>
      <xdr:colOff>6218</xdr:colOff>
      <xdr:row>177</xdr:row>
      <xdr:rowOff>73270</xdr:rowOff>
    </xdr:to>
    <xdr:cxnSp macro="">
      <xdr:nvCxnSpPr>
        <xdr:cNvPr id="72" name="Straight Arrow Connector 71">
          <a:extLst>
            <a:ext uri="{FF2B5EF4-FFF2-40B4-BE49-F238E27FC236}">
              <a16:creationId xmlns:a16="http://schemas.microsoft.com/office/drawing/2014/main" id="{00000000-0008-0000-0900-000048000000}"/>
            </a:ext>
          </a:extLst>
        </xdr:cNvPr>
        <xdr:cNvCxnSpPr/>
      </xdr:nvCxnSpPr>
      <xdr:spPr>
        <a:xfrm>
          <a:off x="6093802" y="20018620"/>
          <a:ext cx="208441"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34</xdr:row>
      <xdr:rowOff>85725</xdr:rowOff>
    </xdr:from>
    <xdr:to>
      <xdr:col>40</xdr:col>
      <xdr:colOff>104704</xdr:colOff>
      <xdr:row>36</xdr:row>
      <xdr:rowOff>77959</xdr:rowOff>
    </xdr:to>
    <xdr:grpSp>
      <xdr:nvGrpSpPr>
        <xdr:cNvPr id="73" name="Group 72">
          <a:extLst>
            <a:ext uri="{FF2B5EF4-FFF2-40B4-BE49-F238E27FC236}">
              <a16:creationId xmlns:a16="http://schemas.microsoft.com/office/drawing/2014/main" id="{00000000-0008-0000-0900-000049000000}"/>
            </a:ext>
          </a:extLst>
        </xdr:cNvPr>
        <xdr:cNvGrpSpPr/>
      </xdr:nvGrpSpPr>
      <xdr:grpSpPr>
        <a:xfrm>
          <a:off x="5588000" y="4101465"/>
          <a:ext cx="189370" cy="250467"/>
          <a:chOff x="6128657" y="1894114"/>
          <a:chExt cx="210939" cy="277586"/>
        </a:xfrm>
      </xdr:grpSpPr>
      <xdr:grpSp>
        <xdr:nvGrpSpPr>
          <xdr:cNvPr id="74" name="Group 73">
            <a:extLst>
              <a:ext uri="{FF2B5EF4-FFF2-40B4-BE49-F238E27FC236}">
                <a16:creationId xmlns:a16="http://schemas.microsoft.com/office/drawing/2014/main" id="{00000000-0008-0000-0900-00004A000000}"/>
              </a:ext>
            </a:extLst>
          </xdr:cNvPr>
          <xdr:cNvGrpSpPr/>
        </xdr:nvGrpSpPr>
        <xdr:grpSpPr>
          <a:xfrm>
            <a:off x="6134099" y="1894114"/>
            <a:ext cx="205497" cy="277586"/>
            <a:chOff x="6029326" y="2438400"/>
            <a:chExt cx="197784" cy="140494"/>
          </a:xfrm>
        </xdr:grpSpPr>
        <xdr:cxnSp macro="">
          <xdr:nvCxnSpPr>
            <xdr:cNvPr id="76" name="Straight Arrow Connector 75">
              <a:extLst>
                <a:ext uri="{FF2B5EF4-FFF2-40B4-BE49-F238E27FC236}">
                  <a16:creationId xmlns:a16="http://schemas.microsoft.com/office/drawing/2014/main" id="{00000000-0008-0000-0900-00004C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7" name="Rectangle 37">
              <a:extLst>
                <a:ext uri="{FF2B5EF4-FFF2-40B4-BE49-F238E27FC236}">
                  <a16:creationId xmlns:a16="http://schemas.microsoft.com/office/drawing/2014/main" id="{00000000-0008-0000-0900-00004D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75" name="Straight Connector 74">
            <a:extLst>
              <a:ext uri="{FF2B5EF4-FFF2-40B4-BE49-F238E27FC236}">
                <a16:creationId xmlns:a16="http://schemas.microsoft.com/office/drawing/2014/main" id="{00000000-0008-0000-0900-00004B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0</xdr:colOff>
      <xdr:row>80</xdr:row>
      <xdr:rowOff>66675</xdr:rowOff>
    </xdr:from>
    <xdr:to>
      <xdr:col>40</xdr:col>
      <xdr:colOff>101352</xdr:colOff>
      <xdr:row>81</xdr:row>
      <xdr:rowOff>81841</xdr:rowOff>
    </xdr:to>
    <xdr:grpSp>
      <xdr:nvGrpSpPr>
        <xdr:cNvPr id="65" name="Group 64">
          <a:extLst>
            <a:ext uri="{FF2B5EF4-FFF2-40B4-BE49-F238E27FC236}">
              <a16:creationId xmlns:a16="http://schemas.microsoft.com/office/drawing/2014/main" id="{00000000-0008-0000-0900-000041000000}"/>
            </a:ext>
          </a:extLst>
        </xdr:cNvPr>
        <xdr:cNvGrpSpPr/>
      </xdr:nvGrpSpPr>
      <xdr:grpSpPr>
        <a:xfrm>
          <a:off x="5588000" y="10356638"/>
          <a:ext cx="186018" cy="158253"/>
          <a:chOff x="6029326" y="2438400"/>
          <a:chExt cx="197784" cy="140494"/>
        </a:xfrm>
      </xdr:grpSpPr>
      <xdr:cxnSp macro="">
        <xdr:nvCxnSpPr>
          <xdr:cNvPr id="66" name="Straight Arrow Connector 65">
            <a:extLst>
              <a:ext uri="{FF2B5EF4-FFF2-40B4-BE49-F238E27FC236}">
                <a16:creationId xmlns:a16="http://schemas.microsoft.com/office/drawing/2014/main" id="{00000000-0008-0000-0900-000042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90" name="Rectangle 37">
            <a:extLst>
              <a:ext uri="{FF2B5EF4-FFF2-40B4-BE49-F238E27FC236}">
                <a16:creationId xmlns:a16="http://schemas.microsoft.com/office/drawing/2014/main" id="{00000000-0008-0000-0900-00005A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38</xdr:col>
      <xdr:colOff>104078</xdr:colOff>
      <xdr:row>38</xdr:row>
      <xdr:rowOff>76431</xdr:rowOff>
    </xdr:from>
    <xdr:to>
      <xdr:col>40</xdr:col>
      <xdr:colOff>100771</xdr:colOff>
      <xdr:row>38</xdr:row>
      <xdr:rowOff>76431</xdr:rowOff>
    </xdr:to>
    <xdr:cxnSp macro="">
      <xdr:nvCxnSpPr>
        <xdr:cNvPr id="57" name="Straight Arrow Connector 56">
          <a:extLst>
            <a:ext uri="{FF2B5EF4-FFF2-40B4-BE49-F238E27FC236}">
              <a16:creationId xmlns:a16="http://schemas.microsoft.com/office/drawing/2014/main" id="{00000000-0008-0000-0900-000039000000}"/>
            </a:ext>
          </a:extLst>
        </xdr:cNvPr>
        <xdr:cNvCxnSpPr/>
      </xdr:nvCxnSpPr>
      <xdr:spPr>
        <a:xfrm>
          <a:off x="6085778" y="4486506"/>
          <a:ext cx="206243"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99</xdr:row>
      <xdr:rowOff>57150</xdr:rowOff>
    </xdr:from>
    <xdr:to>
      <xdr:col>40</xdr:col>
      <xdr:colOff>101468</xdr:colOff>
      <xdr:row>99</xdr:row>
      <xdr:rowOff>57150</xdr:rowOff>
    </xdr:to>
    <xdr:cxnSp macro="">
      <xdr:nvCxnSpPr>
        <xdr:cNvPr id="60" name="Straight Arrow Connector 59">
          <a:extLst>
            <a:ext uri="{FF2B5EF4-FFF2-40B4-BE49-F238E27FC236}">
              <a16:creationId xmlns:a16="http://schemas.microsoft.com/office/drawing/2014/main" id="{00000000-0008-0000-0900-00003C000000}"/>
            </a:ext>
          </a:extLst>
        </xdr:cNvPr>
        <xdr:cNvCxnSpPr/>
      </xdr:nvCxnSpPr>
      <xdr:spPr>
        <a:xfrm>
          <a:off x="6086475" y="12392025"/>
          <a:ext cx="206243"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4646</xdr:colOff>
      <xdr:row>116</xdr:row>
      <xdr:rowOff>65048</xdr:rowOff>
    </xdr:from>
    <xdr:to>
      <xdr:col>40</xdr:col>
      <xdr:colOff>98378</xdr:colOff>
      <xdr:row>117</xdr:row>
      <xdr:rowOff>72594</xdr:rowOff>
    </xdr:to>
    <xdr:grpSp>
      <xdr:nvGrpSpPr>
        <xdr:cNvPr id="41" name="Group 40">
          <a:extLst>
            <a:ext uri="{FF2B5EF4-FFF2-40B4-BE49-F238E27FC236}">
              <a16:creationId xmlns:a16="http://schemas.microsoft.com/office/drawing/2014/main" id="{00000000-0008-0000-0900-000029000000}"/>
            </a:ext>
          </a:extLst>
        </xdr:cNvPr>
        <xdr:cNvGrpSpPr/>
      </xdr:nvGrpSpPr>
      <xdr:grpSpPr>
        <a:xfrm>
          <a:off x="5593069" y="14437215"/>
          <a:ext cx="184325" cy="136662"/>
          <a:chOff x="6029326" y="2438400"/>
          <a:chExt cx="197784" cy="140494"/>
        </a:xfrm>
      </xdr:grpSpPr>
      <xdr:cxnSp macro="">
        <xdr:nvCxnSpPr>
          <xdr:cNvPr id="42" name="Straight Arrow Connector 41">
            <a:extLst>
              <a:ext uri="{FF2B5EF4-FFF2-40B4-BE49-F238E27FC236}">
                <a16:creationId xmlns:a16="http://schemas.microsoft.com/office/drawing/2014/main" id="{00000000-0008-0000-0900-00002A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3" name="Rectangle 37">
            <a:extLst>
              <a:ext uri="{FF2B5EF4-FFF2-40B4-BE49-F238E27FC236}">
                <a16:creationId xmlns:a16="http://schemas.microsoft.com/office/drawing/2014/main" id="{00000000-0008-0000-0900-00002B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0</xdr:colOff>
      <xdr:row>127</xdr:row>
      <xdr:rowOff>1905</xdr:rowOff>
    </xdr:from>
    <xdr:to>
      <xdr:col>40</xdr:col>
      <xdr:colOff>97084</xdr:colOff>
      <xdr:row>129</xdr:row>
      <xdr:rowOff>1759</xdr:rowOff>
    </xdr:to>
    <xdr:grpSp>
      <xdr:nvGrpSpPr>
        <xdr:cNvPr id="44" name="Group 43">
          <a:extLst>
            <a:ext uri="{FF2B5EF4-FFF2-40B4-BE49-F238E27FC236}">
              <a16:creationId xmlns:a16="http://schemas.microsoft.com/office/drawing/2014/main" id="{00000000-0008-0000-0900-00002C000000}"/>
            </a:ext>
          </a:extLst>
        </xdr:cNvPr>
        <xdr:cNvGrpSpPr/>
      </xdr:nvGrpSpPr>
      <xdr:grpSpPr>
        <a:xfrm>
          <a:off x="5588000" y="15788852"/>
          <a:ext cx="188100" cy="257240"/>
          <a:chOff x="6128657" y="1894114"/>
          <a:chExt cx="210939" cy="277586"/>
        </a:xfrm>
      </xdr:grpSpPr>
      <xdr:grpSp>
        <xdr:nvGrpSpPr>
          <xdr:cNvPr id="45" name="Group 44">
            <a:extLst>
              <a:ext uri="{FF2B5EF4-FFF2-40B4-BE49-F238E27FC236}">
                <a16:creationId xmlns:a16="http://schemas.microsoft.com/office/drawing/2014/main" id="{00000000-0008-0000-0900-00002D000000}"/>
              </a:ext>
            </a:extLst>
          </xdr:cNvPr>
          <xdr:cNvGrpSpPr/>
        </xdr:nvGrpSpPr>
        <xdr:grpSpPr>
          <a:xfrm>
            <a:off x="6134099" y="1894114"/>
            <a:ext cx="205497" cy="277586"/>
            <a:chOff x="6029326" y="2438400"/>
            <a:chExt cx="197784" cy="140494"/>
          </a:xfrm>
        </xdr:grpSpPr>
        <xdr:cxnSp macro="">
          <xdr:nvCxnSpPr>
            <xdr:cNvPr id="50" name="Straight Arrow Connector 49">
              <a:extLst>
                <a:ext uri="{FF2B5EF4-FFF2-40B4-BE49-F238E27FC236}">
                  <a16:creationId xmlns:a16="http://schemas.microsoft.com/office/drawing/2014/main" id="{00000000-0008-0000-0900-000032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1" name="Rectangle 37">
              <a:extLst>
                <a:ext uri="{FF2B5EF4-FFF2-40B4-BE49-F238E27FC236}">
                  <a16:creationId xmlns:a16="http://schemas.microsoft.com/office/drawing/2014/main" id="{00000000-0008-0000-0900-000033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46" name="Straight Connector 45">
            <a:extLst>
              <a:ext uri="{FF2B5EF4-FFF2-40B4-BE49-F238E27FC236}">
                <a16:creationId xmlns:a16="http://schemas.microsoft.com/office/drawing/2014/main" id="{00000000-0008-0000-0900-00002E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4646</xdr:colOff>
      <xdr:row>130</xdr:row>
      <xdr:rowOff>69691</xdr:rowOff>
    </xdr:from>
    <xdr:to>
      <xdr:col>40</xdr:col>
      <xdr:colOff>106114</xdr:colOff>
      <xdr:row>130</xdr:row>
      <xdr:rowOff>69691</xdr:rowOff>
    </xdr:to>
    <xdr:cxnSp macro="">
      <xdr:nvCxnSpPr>
        <xdr:cNvPr id="52" name="Straight Arrow Connector 51">
          <a:extLst>
            <a:ext uri="{FF2B5EF4-FFF2-40B4-BE49-F238E27FC236}">
              <a16:creationId xmlns:a16="http://schemas.microsoft.com/office/drawing/2014/main" id="{00000000-0008-0000-0900-000034000000}"/>
            </a:ext>
          </a:extLst>
        </xdr:cNvPr>
        <xdr:cNvCxnSpPr/>
      </xdr:nvCxnSpPr>
      <xdr:spPr>
        <a:xfrm>
          <a:off x="5734886" y="15149671"/>
          <a:ext cx="192908"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10795</xdr:colOff>
      <xdr:row>111</xdr:row>
      <xdr:rowOff>56746</xdr:rowOff>
    </xdr:from>
    <xdr:to>
      <xdr:col>41</xdr:col>
      <xdr:colOff>28575</xdr:colOff>
      <xdr:row>112</xdr:row>
      <xdr:rowOff>86591</xdr:rowOff>
    </xdr:to>
    <xdr:grpSp>
      <xdr:nvGrpSpPr>
        <xdr:cNvPr id="53" name="Group 52">
          <a:extLst>
            <a:ext uri="{FF2B5EF4-FFF2-40B4-BE49-F238E27FC236}">
              <a16:creationId xmlns:a16="http://schemas.microsoft.com/office/drawing/2014/main" id="{00000000-0008-0000-0900-000035000000}"/>
            </a:ext>
          </a:extLst>
        </xdr:cNvPr>
        <xdr:cNvGrpSpPr/>
      </xdr:nvGrpSpPr>
      <xdr:grpSpPr>
        <a:xfrm>
          <a:off x="5597948" y="13859529"/>
          <a:ext cx="203624" cy="174202"/>
          <a:chOff x="6029326" y="2438400"/>
          <a:chExt cx="197784" cy="140494"/>
        </a:xfrm>
      </xdr:grpSpPr>
      <xdr:cxnSp macro="">
        <xdr:nvCxnSpPr>
          <xdr:cNvPr id="54" name="Straight Arrow Connector 53">
            <a:extLst>
              <a:ext uri="{FF2B5EF4-FFF2-40B4-BE49-F238E27FC236}">
                <a16:creationId xmlns:a16="http://schemas.microsoft.com/office/drawing/2014/main" id="{00000000-0008-0000-0900-000036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5" name="Rectangle 37">
            <a:extLst>
              <a:ext uri="{FF2B5EF4-FFF2-40B4-BE49-F238E27FC236}">
                <a16:creationId xmlns:a16="http://schemas.microsoft.com/office/drawing/2014/main" id="{00000000-0008-0000-0900-000037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48186</xdr:colOff>
      <xdr:row>212</xdr:row>
      <xdr:rowOff>57710</xdr:rowOff>
    </xdr:from>
    <xdr:to>
      <xdr:col>15</xdr:col>
      <xdr:colOff>44721</xdr:colOff>
      <xdr:row>214</xdr:row>
      <xdr:rowOff>0</xdr:rowOff>
    </xdr:to>
    <xdr:grpSp>
      <xdr:nvGrpSpPr>
        <xdr:cNvPr id="35" name="Group 34">
          <a:extLst>
            <a:ext uri="{FF2B5EF4-FFF2-40B4-BE49-F238E27FC236}">
              <a16:creationId xmlns:a16="http://schemas.microsoft.com/office/drawing/2014/main" id="{00000000-0008-0000-0B00-000023000000}"/>
            </a:ext>
          </a:extLst>
        </xdr:cNvPr>
        <xdr:cNvGrpSpPr/>
      </xdr:nvGrpSpPr>
      <xdr:grpSpPr>
        <a:xfrm>
          <a:off x="2123814" y="25922903"/>
          <a:ext cx="149907" cy="221765"/>
          <a:chOff x="2467841" y="10572750"/>
          <a:chExt cx="160193" cy="323850"/>
        </a:xfrm>
      </xdr:grpSpPr>
      <xdr:sp macro="" textlink="">
        <xdr:nvSpPr>
          <xdr:cNvPr id="36" name="Rectangle 35">
            <a:extLst>
              <a:ext uri="{FF2B5EF4-FFF2-40B4-BE49-F238E27FC236}">
                <a16:creationId xmlns:a16="http://schemas.microsoft.com/office/drawing/2014/main" id="{00000000-0008-0000-0B00-00002400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7" name="Straight Arrow Connector 36">
            <a:extLst>
              <a:ext uri="{FF2B5EF4-FFF2-40B4-BE49-F238E27FC236}">
                <a16:creationId xmlns:a16="http://schemas.microsoft.com/office/drawing/2014/main" id="{00000000-0008-0000-0B00-000025000000}"/>
              </a:ext>
            </a:extLst>
          </xdr:cNvPr>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16</xdr:col>
      <xdr:colOff>101600</xdr:colOff>
      <xdr:row>901</xdr:row>
      <xdr:rowOff>23415</xdr:rowOff>
    </xdr:from>
    <xdr:to>
      <xdr:col>17</xdr:col>
      <xdr:colOff>115994</xdr:colOff>
      <xdr:row>903</xdr:row>
      <xdr:rowOff>61515</xdr:rowOff>
    </xdr:to>
    <xdr:grpSp>
      <xdr:nvGrpSpPr>
        <xdr:cNvPr id="75" name="Group 74">
          <a:extLst>
            <a:ext uri="{FF2B5EF4-FFF2-40B4-BE49-F238E27FC236}">
              <a16:creationId xmlns:a16="http://schemas.microsoft.com/office/drawing/2014/main" id="{00000000-0008-0000-0B00-00004B000000}"/>
            </a:ext>
          </a:extLst>
        </xdr:cNvPr>
        <xdr:cNvGrpSpPr/>
      </xdr:nvGrpSpPr>
      <xdr:grpSpPr>
        <a:xfrm>
          <a:off x="2483224" y="112643130"/>
          <a:ext cx="166644" cy="304800"/>
          <a:chOff x="2467841" y="10572750"/>
          <a:chExt cx="160193" cy="323850"/>
        </a:xfrm>
      </xdr:grpSpPr>
      <xdr:sp macro="" textlink="">
        <xdr:nvSpPr>
          <xdr:cNvPr id="76" name="Rectangle 75">
            <a:extLst>
              <a:ext uri="{FF2B5EF4-FFF2-40B4-BE49-F238E27FC236}">
                <a16:creationId xmlns:a16="http://schemas.microsoft.com/office/drawing/2014/main" id="{00000000-0008-0000-0B00-00004C00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7" name="Straight Arrow Connector 76">
            <a:extLst>
              <a:ext uri="{FF2B5EF4-FFF2-40B4-BE49-F238E27FC236}">
                <a16:creationId xmlns:a16="http://schemas.microsoft.com/office/drawing/2014/main" id="{00000000-0008-0000-0B00-00004D000000}"/>
              </a:ext>
            </a:extLst>
          </xdr:cNvPr>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18</xdr:col>
      <xdr:colOff>131619</xdr:colOff>
      <xdr:row>6</xdr:row>
      <xdr:rowOff>2742</xdr:rowOff>
    </xdr:from>
    <xdr:to>
      <xdr:col>19</xdr:col>
      <xdr:colOff>141144</xdr:colOff>
      <xdr:row>8</xdr:row>
      <xdr:rowOff>0</xdr:rowOff>
    </xdr:to>
    <xdr:grpSp>
      <xdr:nvGrpSpPr>
        <xdr:cNvPr id="130" name="Group 129">
          <a:extLst>
            <a:ext uri="{FF2B5EF4-FFF2-40B4-BE49-F238E27FC236}">
              <a16:creationId xmlns:a16="http://schemas.microsoft.com/office/drawing/2014/main" id="{00000000-0008-0000-0B00-000082000000}"/>
            </a:ext>
          </a:extLst>
        </xdr:cNvPr>
        <xdr:cNvGrpSpPr/>
      </xdr:nvGrpSpPr>
      <xdr:grpSpPr>
        <a:xfrm>
          <a:off x="2818566" y="653580"/>
          <a:ext cx="160953" cy="294886"/>
          <a:chOff x="3377338" y="8846950"/>
          <a:chExt cx="161441" cy="351940"/>
        </a:xfrm>
      </xdr:grpSpPr>
      <xdr:sp macro="" textlink="">
        <xdr:nvSpPr>
          <xdr:cNvPr id="131" name="Rectangle 130">
            <a:extLst>
              <a:ext uri="{FF2B5EF4-FFF2-40B4-BE49-F238E27FC236}">
                <a16:creationId xmlns:a16="http://schemas.microsoft.com/office/drawing/2014/main" id="{00000000-0008-0000-0B00-000083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32" name="Straight Arrow Connector 131">
            <a:extLst>
              <a:ext uri="{FF2B5EF4-FFF2-40B4-BE49-F238E27FC236}">
                <a16:creationId xmlns:a16="http://schemas.microsoft.com/office/drawing/2014/main" id="{00000000-0008-0000-0B00-000084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35</xdr:col>
      <xdr:colOff>123825</xdr:colOff>
      <xdr:row>6</xdr:row>
      <xdr:rowOff>6350</xdr:rowOff>
    </xdr:from>
    <xdr:to>
      <xdr:col>40</xdr:col>
      <xdr:colOff>88574</xdr:colOff>
      <xdr:row>7</xdr:row>
      <xdr:rowOff>0</xdr:rowOff>
    </xdr:to>
    <xdr:grpSp>
      <xdr:nvGrpSpPr>
        <xdr:cNvPr id="8" name="Group 7">
          <a:extLst>
            <a:ext uri="{FF2B5EF4-FFF2-40B4-BE49-F238E27FC236}">
              <a16:creationId xmlns:a16="http://schemas.microsoft.com/office/drawing/2014/main" id="{00000000-0008-0000-0B00-000008000000}"/>
            </a:ext>
          </a:extLst>
        </xdr:cNvPr>
        <xdr:cNvGrpSpPr/>
      </xdr:nvGrpSpPr>
      <xdr:grpSpPr>
        <a:xfrm>
          <a:off x="5286002" y="658010"/>
          <a:ext cx="612448" cy="141642"/>
          <a:chOff x="5304086" y="440468"/>
          <a:chExt cx="1091481" cy="162639"/>
        </a:xfrm>
      </xdr:grpSpPr>
      <xdr:sp macro="" textlink="">
        <xdr:nvSpPr>
          <xdr:cNvPr id="134" name="Rectangle 133">
            <a:extLst>
              <a:ext uri="{FF2B5EF4-FFF2-40B4-BE49-F238E27FC236}">
                <a16:creationId xmlns:a16="http://schemas.microsoft.com/office/drawing/2014/main" id="{00000000-0008-0000-0B00-000086000000}"/>
              </a:ext>
            </a:extLst>
          </xdr:cNvPr>
          <xdr:cNvSpPr/>
        </xdr:nvSpPr>
        <xdr:spPr>
          <a:xfrm>
            <a:off x="5304086" y="440468"/>
            <a:ext cx="311209" cy="162639"/>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35" name="Straight Arrow Connector 134">
            <a:extLst>
              <a:ext uri="{FF2B5EF4-FFF2-40B4-BE49-F238E27FC236}">
                <a16:creationId xmlns:a16="http://schemas.microsoft.com/office/drawing/2014/main" id="{00000000-0008-0000-0B00-000087000000}"/>
              </a:ext>
            </a:extLst>
          </xdr:cNvPr>
          <xdr:cNvCxnSpPr/>
        </xdr:nvCxnSpPr>
        <xdr:spPr>
          <a:xfrm>
            <a:off x="5392156" y="603107"/>
            <a:ext cx="100341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111991</xdr:colOff>
      <xdr:row>229</xdr:row>
      <xdr:rowOff>39542</xdr:rowOff>
    </xdr:from>
    <xdr:to>
      <xdr:col>11</xdr:col>
      <xdr:colOff>66964</xdr:colOff>
      <xdr:row>231</xdr:row>
      <xdr:rowOff>121803</xdr:rowOff>
    </xdr:to>
    <xdr:grpSp>
      <xdr:nvGrpSpPr>
        <xdr:cNvPr id="160" name="Group 159">
          <a:extLst>
            <a:ext uri="{FF2B5EF4-FFF2-40B4-BE49-F238E27FC236}">
              <a16:creationId xmlns:a16="http://schemas.microsoft.com/office/drawing/2014/main" id="{00000000-0008-0000-0B00-0000A0000000}"/>
            </a:ext>
          </a:extLst>
        </xdr:cNvPr>
        <xdr:cNvGrpSpPr/>
      </xdr:nvGrpSpPr>
      <xdr:grpSpPr>
        <a:xfrm>
          <a:off x="1579065" y="27847612"/>
          <a:ext cx="107000" cy="383400"/>
          <a:chOff x="2467841" y="10572750"/>
          <a:chExt cx="160193" cy="324716"/>
        </a:xfrm>
      </xdr:grpSpPr>
      <xdr:sp macro="" textlink="">
        <xdr:nvSpPr>
          <xdr:cNvPr id="161" name="Rectangle 160">
            <a:extLst>
              <a:ext uri="{FF2B5EF4-FFF2-40B4-BE49-F238E27FC236}">
                <a16:creationId xmlns:a16="http://schemas.microsoft.com/office/drawing/2014/main" id="{00000000-0008-0000-0B00-0000A100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62" name="Straight Arrow Connector 161">
            <a:extLst>
              <a:ext uri="{FF2B5EF4-FFF2-40B4-BE49-F238E27FC236}">
                <a16:creationId xmlns:a16="http://schemas.microsoft.com/office/drawing/2014/main" id="{00000000-0008-0000-0B00-0000A2000000}"/>
              </a:ext>
            </a:extLst>
          </xdr:cNvPr>
          <xdr:cNvCxnSpPr/>
        </xdr:nvCxnSpPr>
        <xdr:spPr>
          <a:xfrm>
            <a:off x="2467841" y="10711295"/>
            <a:ext cx="0" cy="186171"/>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18</xdr:col>
      <xdr:colOff>51038</xdr:colOff>
      <xdr:row>229</xdr:row>
      <xdr:rowOff>29441</xdr:rowOff>
    </xdr:from>
    <xdr:to>
      <xdr:col>19</xdr:col>
      <xdr:colOff>5451</xdr:colOff>
      <xdr:row>231</xdr:row>
      <xdr:rowOff>111702</xdr:rowOff>
    </xdr:to>
    <xdr:grpSp>
      <xdr:nvGrpSpPr>
        <xdr:cNvPr id="163" name="Group 162">
          <a:extLst>
            <a:ext uri="{FF2B5EF4-FFF2-40B4-BE49-F238E27FC236}">
              <a16:creationId xmlns:a16="http://schemas.microsoft.com/office/drawing/2014/main" id="{00000000-0008-0000-0B00-0000A3000000}"/>
            </a:ext>
          </a:extLst>
        </xdr:cNvPr>
        <xdr:cNvGrpSpPr/>
      </xdr:nvGrpSpPr>
      <xdr:grpSpPr>
        <a:xfrm>
          <a:off x="2736266" y="27838482"/>
          <a:ext cx="108233" cy="383400"/>
          <a:chOff x="2467841" y="10572750"/>
          <a:chExt cx="160193" cy="324716"/>
        </a:xfrm>
      </xdr:grpSpPr>
      <xdr:sp macro="" textlink="">
        <xdr:nvSpPr>
          <xdr:cNvPr id="164" name="Rectangle 163">
            <a:extLst>
              <a:ext uri="{FF2B5EF4-FFF2-40B4-BE49-F238E27FC236}">
                <a16:creationId xmlns:a16="http://schemas.microsoft.com/office/drawing/2014/main" id="{00000000-0008-0000-0B00-0000A400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65" name="Straight Arrow Connector 164">
            <a:extLst>
              <a:ext uri="{FF2B5EF4-FFF2-40B4-BE49-F238E27FC236}">
                <a16:creationId xmlns:a16="http://schemas.microsoft.com/office/drawing/2014/main" id="{00000000-0008-0000-0B00-0000A5000000}"/>
              </a:ext>
            </a:extLst>
          </xdr:cNvPr>
          <xdr:cNvCxnSpPr/>
        </xdr:nvCxnSpPr>
        <xdr:spPr>
          <a:xfrm>
            <a:off x="2467841" y="10711295"/>
            <a:ext cx="0" cy="186171"/>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39</xdr:col>
      <xdr:colOff>5953</xdr:colOff>
      <xdr:row>108</xdr:row>
      <xdr:rowOff>76729</xdr:rowOff>
    </xdr:from>
    <xdr:to>
      <xdr:col>41</xdr:col>
      <xdr:colOff>3911</xdr:colOff>
      <xdr:row>108</xdr:row>
      <xdr:rowOff>76729</xdr:rowOff>
    </xdr:to>
    <xdr:cxnSp macro="">
      <xdr:nvCxnSpPr>
        <xdr:cNvPr id="222" name="Straight Arrow Connector 221">
          <a:extLst>
            <a:ext uri="{FF2B5EF4-FFF2-40B4-BE49-F238E27FC236}">
              <a16:creationId xmlns:a16="http://schemas.microsoft.com/office/drawing/2014/main" id="{00000000-0008-0000-0B00-0000DE000000}"/>
            </a:ext>
          </a:extLst>
        </xdr:cNvPr>
        <xdr:cNvCxnSpPr/>
      </xdr:nvCxnSpPr>
      <xdr:spPr>
        <a:xfrm>
          <a:off x="6165453" y="13247687"/>
          <a:ext cx="209625"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3575</xdr:colOff>
      <xdr:row>106</xdr:row>
      <xdr:rowOff>75009</xdr:rowOff>
    </xdr:from>
    <xdr:to>
      <xdr:col>41</xdr:col>
      <xdr:colOff>1533</xdr:colOff>
      <xdr:row>106</xdr:row>
      <xdr:rowOff>75009</xdr:rowOff>
    </xdr:to>
    <xdr:cxnSp macro="">
      <xdr:nvCxnSpPr>
        <xdr:cNvPr id="223" name="Straight Arrow Connector 222">
          <a:extLst>
            <a:ext uri="{FF2B5EF4-FFF2-40B4-BE49-F238E27FC236}">
              <a16:creationId xmlns:a16="http://schemas.microsoft.com/office/drawing/2014/main" id="{00000000-0008-0000-0B00-0000DF000000}"/>
            </a:ext>
          </a:extLst>
        </xdr:cNvPr>
        <xdr:cNvCxnSpPr/>
      </xdr:nvCxnSpPr>
      <xdr:spPr>
        <a:xfrm>
          <a:off x="6063856" y="13588603"/>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3575</xdr:colOff>
      <xdr:row>392</xdr:row>
      <xdr:rowOff>75009</xdr:rowOff>
    </xdr:from>
    <xdr:to>
      <xdr:col>41</xdr:col>
      <xdr:colOff>1533</xdr:colOff>
      <xdr:row>392</xdr:row>
      <xdr:rowOff>75009</xdr:rowOff>
    </xdr:to>
    <xdr:cxnSp macro="">
      <xdr:nvCxnSpPr>
        <xdr:cNvPr id="239" name="Straight Arrow Connector 238">
          <a:extLst>
            <a:ext uri="{FF2B5EF4-FFF2-40B4-BE49-F238E27FC236}">
              <a16:creationId xmlns:a16="http://schemas.microsoft.com/office/drawing/2014/main" id="{00000000-0008-0000-0B00-0000EF000000}"/>
            </a:ext>
          </a:extLst>
        </xdr:cNvPr>
        <xdr:cNvCxnSpPr/>
      </xdr:nvCxnSpPr>
      <xdr:spPr>
        <a:xfrm>
          <a:off x="6063856" y="48563212"/>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7148</xdr:colOff>
      <xdr:row>393</xdr:row>
      <xdr:rowOff>78581</xdr:rowOff>
    </xdr:from>
    <xdr:to>
      <xdr:col>41</xdr:col>
      <xdr:colOff>5106</xdr:colOff>
      <xdr:row>393</xdr:row>
      <xdr:rowOff>78581</xdr:rowOff>
    </xdr:to>
    <xdr:cxnSp macro="">
      <xdr:nvCxnSpPr>
        <xdr:cNvPr id="240" name="Straight Arrow Connector 239">
          <a:extLst>
            <a:ext uri="{FF2B5EF4-FFF2-40B4-BE49-F238E27FC236}">
              <a16:creationId xmlns:a16="http://schemas.microsoft.com/office/drawing/2014/main" id="{00000000-0008-0000-0B00-0000F0000000}"/>
            </a:ext>
          </a:extLst>
        </xdr:cNvPr>
        <xdr:cNvCxnSpPr/>
      </xdr:nvCxnSpPr>
      <xdr:spPr>
        <a:xfrm>
          <a:off x="6067429" y="48709659"/>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4759</xdr:colOff>
      <xdr:row>394</xdr:row>
      <xdr:rowOff>76200</xdr:rowOff>
    </xdr:from>
    <xdr:to>
      <xdr:col>41</xdr:col>
      <xdr:colOff>2717</xdr:colOff>
      <xdr:row>394</xdr:row>
      <xdr:rowOff>76200</xdr:rowOff>
    </xdr:to>
    <xdr:cxnSp macro="">
      <xdr:nvCxnSpPr>
        <xdr:cNvPr id="241" name="Straight Arrow Connector 240">
          <a:extLst>
            <a:ext uri="{FF2B5EF4-FFF2-40B4-BE49-F238E27FC236}">
              <a16:creationId xmlns:a16="http://schemas.microsoft.com/office/drawing/2014/main" id="{00000000-0008-0000-0B00-0000F1000000}"/>
            </a:ext>
          </a:extLst>
        </xdr:cNvPr>
        <xdr:cNvCxnSpPr/>
      </xdr:nvCxnSpPr>
      <xdr:spPr>
        <a:xfrm>
          <a:off x="6065040" y="48850153"/>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15059</xdr:colOff>
      <xdr:row>871</xdr:row>
      <xdr:rowOff>1542</xdr:rowOff>
    </xdr:from>
    <xdr:to>
      <xdr:col>41</xdr:col>
      <xdr:colOff>9842</xdr:colOff>
      <xdr:row>871</xdr:row>
      <xdr:rowOff>1542</xdr:rowOff>
    </xdr:to>
    <xdr:cxnSp macro="">
      <xdr:nvCxnSpPr>
        <xdr:cNvPr id="264" name="Straight Arrow Connector 263">
          <a:extLst>
            <a:ext uri="{FF2B5EF4-FFF2-40B4-BE49-F238E27FC236}">
              <a16:creationId xmlns:a16="http://schemas.microsoft.com/office/drawing/2014/main" id="{00000000-0008-0000-0B00-000008010000}"/>
            </a:ext>
          </a:extLst>
        </xdr:cNvPr>
        <xdr:cNvCxnSpPr/>
      </xdr:nvCxnSpPr>
      <xdr:spPr>
        <a:xfrm>
          <a:off x="5730059" y="103868492"/>
          <a:ext cx="18528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30783</xdr:colOff>
      <xdr:row>73</xdr:row>
      <xdr:rowOff>62441</xdr:rowOff>
    </xdr:from>
    <xdr:to>
      <xdr:col>11</xdr:col>
      <xdr:colOff>26561</xdr:colOff>
      <xdr:row>75</xdr:row>
      <xdr:rowOff>82911</xdr:rowOff>
    </xdr:to>
    <xdr:grpSp>
      <xdr:nvGrpSpPr>
        <xdr:cNvPr id="215" name="Group 214">
          <a:extLst>
            <a:ext uri="{FF2B5EF4-FFF2-40B4-BE49-F238E27FC236}">
              <a16:creationId xmlns:a16="http://schemas.microsoft.com/office/drawing/2014/main" id="{00000000-0008-0000-0B00-0000D7000000}"/>
            </a:ext>
          </a:extLst>
        </xdr:cNvPr>
        <xdr:cNvGrpSpPr/>
      </xdr:nvGrpSpPr>
      <xdr:grpSpPr>
        <a:xfrm>
          <a:off x="1497932" y="8606852"/>
          <a:ext cx="147356" cy="286497"/>
          <a:chOff x="3377338" y="8846950"/>
          <a:chExt cx="161441" cy="351940"/>
        </a:xfrm>
      </xdr:grpSpPr>
      <xdr:sp macro="" textlink="">
        <xdr:nvSpPr>
          <xdr:cNvPr id="216" name="Rectangle 215">
            <a:extLst>
              <a:ext uri="{FF2B5EF4-FFF2-40B4-BE49-F238E27FC236}">
                <a16:creationId xmlns:a16="http://schemas.microsoft.com/office/drawing/2014/main" id="{00000000-0008-0000-0B00-0000D8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17" name="Straight Arrow Connector 216">
            <a:extLst>
              <a:ext uri="{FF2B5EF4-FFF2-40B4-BE49-F238E27FC236}">
                <a16:creationId xmlns:a16="http://schemas.microsoft.com/office/drawing/2014/main" id="{00000000-0008-0000-0B00-0000D9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47622</xdr:colOff>
      <xdr:row>73</xdr:row>
      <xdr:rowOff>47624</xdr:rowOff>
    </xdr:from>
    <xdr:to>
      <xdr:col>19</xdr:col>
      <xdr:colOff>43399</xdr:colOff>
      <xdr:row>75</xdr:row>
      <xdr:rowOff>77619</xdr:rowOff>
    </xdr:to>
    <xdr:grpSp>
      <xdr:nvGrpSpPr>
        <xdr:cNvPr id="218" name="Group 217">
          <a:extLst>
            <a:ext uri="{FF2B5EF4-FFF2-40B4-BE49-F238E27FC236}">
              <a16:creationId xmlns:a16="http://schemas.microsoft.com/office/drawing/2014/main" id="{00000000-0008-0000-0B00-0000DA000000}"/>
            </a:ext>
          </a:extLst>
        </xdr:cNvPr>
        <xdr:cNvGrpSpPr/>
      </xdr:nvGrpSpPr>
      <xdr:grpSpPr>
        <a:xfrm>
          <a:off x="2733822" y="8591362"/>
          <a:ext cx="148177" cy="295873"/>
          <a:chOff x="3377338" y="8846950"/>
          <a:chExt cx="161441" cy="351940"/>
        </a:xfrm>
      </xdr:grpSpPr>
      <xdr:sp macro="" textlink="">
        <xdr:nvSpPr>
          <xdr:cNvPr id="219" name="Rectangle 218">
            <a:extLst>
              <a:ext uri="{FF2B5EF4-FFF2-40B4-BE49-F238E27FC236}">
                <a16:creationId xmlns:a16="http://schemas.microsoft.com/office/drawing/2014/main" id="{00000000-0008-0000-0B00-0000DB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20" name="Straight Arrow Connector 219">
            <a:extLst>
              <a:ext uri="{FF2B5EF4-FFF2-40B4-BE49-F238E27FC236}">
                <a16:creationId xmlns:a16="http://schemas.microsoft.com/office/drawing/2014/main" id="{00000000-0008-0000-0B00-0000DC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5292</xdr:colOff>
      <xdr:row>76</xdr:row>
      <xdr:rowOff>68791</xdr:rowOff>
    </xdr:from>
    <xdr:to>
      <xdr:col>41</xdr:col>
      <xdr:colOff>3250</xdr:colOff>
      <xdr:row>76</xdr:row>
      <xdr:rowOff>68791</xdr:rowOff>
    </xdr:to>
    <xdr:cxnSp macro="">
      <xdr:nvCxnSpPr>
        <xdr:cNvPr id="233" name="Straight Arrow Connector 232">
          <a:extLst>
            <a:ext uri="{FF2B5EF4-FFF2-40B4-BE49-F238E27FC236}">
              <a16:creationId xmlns:a16="http://schemas.microsoft.com/office/drawing/2014/main" id="{00000000-0008-0000-0B00-0000E9000000}"/>
            </a:ext>
          </a:extLst>
        </xdr:cNvPr>
        <xdr:cNvCxnSpPr/>
      </xdr:nvCxnSpPr>
      <xdr:spPr>
        <a:xfrm>
          <a:off x="6164792" y="9435041"/>
          <a:ext cx="209625"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10187</xdr:colOff>
      <xdr:row>109</xdr:row>
      <xdr:rowOff>70379</xdr:rowOff>
    </xdr:from>
    <xdr:to>
      <xdr:col>41</xdr:col>
      <xdr:colOff>8145</xdr:colOff>
      <xdr:row>109</xdr:row>
      <xdr:rowOff>70379</xdr:rowOff>
    </xdr:to>
    <xdr:cxnSp macro="">
      <xdr:nvCxnSpPr>
        <xdr:cNvPr id="235" name="Straight Arrow Connector 234">
          <a:extLst>
            <a:ext uri="{FF2B5EF4-FFF2-40B4-BE49-F238E27FC236}">
              <a16:creationId xmlns:a16="http://schemas.microsoft.com/office/drawing/2014/main" id="{00000000-0008-0000-0B00-0000EB000000}"/>
            </a:ext>
          </a:extLst>
        </xdr:cNvPr>
        <xdr:cNvCxnSpPr/>
      </xdr:nvCxnSpPr>
      <xdr:spPr>
        <a:xfrm>
          <a:off x="6169687" y="13384212"/>
          <a:ext cx="209625"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3617</xdr:colOff>
      <xdr:row>112</xdr:row>
      <xdr:rowOff>75680</xdr:rowOff>
    </xdr:from>
    <xdr:to>
      <xdr:col>41</xdr:col>
      <xdr:colOff>1576</xdr:colOff>
      <xdr:row>112</xdr:row>
      <xdr:rowOff>75680</xdr:rowOff>
    </xdr:to>
    <xdr:cxnSp macro="">
      <xdr:nvCxnSpPr>
        <xdr:cNvPr id="236" name="Straight Arrow Connector 235">
          <a:extLst>
            <a:ext uri="{FF2B5EF4-FFF2-40B4-BE49-F238E27FC236}">
              <a16:creationId xmlns:a16="http://schemas.microsoft.com/office/drawing/2014/main" id="{00000000-0008-0000-0B00-0000EC000000}"/>
            </a:ext>
          </a:extLst>
        </xdr:cNvPr>
        <xdr:cNvCxnSpPr/>
      </xdr:nvCxnSpPr>
      <xdr:spPr>
        <a:xfrm>
          <a:off x="6060203" y="13131499"/>
          <a:ext cx="208166"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49928</xdr:colOff>
      <xdr:row>118</xdr:row>
      <xdr:rowOff>28551</xdr:rowOff>
    </xdr:from>
    <xdr:to>
      <xdr:col>41</xdr:col>
      <xdr:colOff>25400</xdr:colOff>
      <xdr:row>119</xdr:row>
      <xdr:rowOff>8007</xdr:rowOff>
    </xdr:to>
    <xdr:grpSp>
      <xdr:nvGrpSpPr>
        <xdr:cNvPr id="246" name="Group 245">
          <a:extLst>
            <a:ext uri="{FF2B5EF4-FFF2-40B4-BE49-F238E27FC236}">
              <a16:creationId xmlns:a16="http://schemas.microsoft.com/office/drawing/2014/main" id="{00000000-0008-0000-0B00-0000F6000000}"/>
            </a:ext>
          </a:extLst>
        </xdr:cNvPr>
        <xdr:cNvGrpSpPr/>
      </xdr:nvGrpSpPr>
      <xdr:grpSpPr>
        <a:xfrm>
          <a:off x="4296808" y="13814177"/>
          <a:ext cx="1632448" cy="127598"/>
          <a:chOff x="3700219" y="8744691"/>
          <a:chExt cx="1749527" cy="102258"/>
        </a:xfrm>
      </xdr:grpSpPr>
      <xdr:sp macro="" textlink="">
        <xdr:nvSpPr>
          <xdr:cNvPr id="247" name="Rectangle 246">
            <a:extLst>
              <a:ext uri="{FF2B5EF4-FFF2-40B4-BE49-F238E27FC236}">
                <a16:creationId xmlns:a16="http://schemas.microsoft.com/office/drawing/2014/main" id="{00000000-0008-0000-0B00-0000F7000000}"/>
              </a:ext>
            </a:extLst>
          </xdr:cNvPr>
          <xdr:cNvSpPr/>
        </xdr:nvSpPr>
        <xdr:spPr>
          <a:xfrm>
            <a:off x="3700219" y="8744691"/>
            <a:ext cx="171030" cy="10225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48" name="Straight Arrow Connector 247">
            <a:extLst>
              <a:ext uri="{FF2B5EF4-FFF2-40B4-BE49-F238E27FC236}">
                <a16:creationId xmlns:a16="http://schemas.microsoft.com/office/drawing/2014/main" id="{00000000-0008-0000-0B00-0000F8000000}"/>
              </a:ext>
            </a:extLst>
          </xdr:cNvPr>
          <xdr:cNvCxnSpPr/>
        </xdr:nvCxnSpPr>
        <xdr:spPr>
          <a:xfrm>
            <a:off x="3851975" y="8846949"/>
            <a:ext cx="159777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67048</xdr:colOff>
      <xdr:row>196</xdr:row>
      <xdr:rowOff>38661</xdr:rowOff>
    </xdr:from>
    <xdr:to>
      <xdr:col>17</xdr:col>
      <xdr:colOff>30180</xdr:colOff>
      <xdr:row>198</xdr:row>
      <xdr:rowOff>54511</xdr:rowOff>
    </xdr:to>
    <xdr:grpSp>
      <xdr:nvGrpSpPr>
        <xdr:cNvPr id="272" name="Group 271">
          <a:extLst>
            <a:ext uri="{FF2B5EF4-FFF2-40B4-BE49-F238E27FC236}">
              <a16:creationId xmlns:a16="http://schemas.microsoft.com/office/drawing/2014/main" id="{00000000-0008-0000-0B00-000010010000}"/>
            </a:ext>
          </a:extLst>
        </xdr:cNvPr>
        <xdr:cNvGrpSpPr/>
      </xdr:nvGrpSpPr>
      <xdr:grpSpPr>
        <a:xfrm>
          <a:off x="2448149" y="24054660"/>
          <a:ext cx="115980" cy="281877"/>
          <a:chOff x="2467841" y="10572750"/>
          <a:chExt cx="133445" cy="260359"/>
        </a:xfrm>
      </xdr:grpSpPr>
      <xdr:sp macro="" textlink="">
        <xdr:nvSpPr>
          <xdr:cNvPr id="273" name="Rectangle 272">
            <a:extLst>
              <a:ext uri="{FF2B5EF4-FFF2-40B4-BE49-F238E27FC236}">
                <a16:creationId xmlns:a16="http://schemas.microsoft.com/office/drawing/2014/main" id="{00000000-0008-0000-0B00-000011010000}"/>
              </a:ext>
            </a:extLst>
          </xdr:cNvPr>
          <xdr:cNvSpPr/>
        </xdr:nvSpPr>
        <xdr:spPr>
          <a:xfrm>
            <a:off x="2467841" y="10572750"/>
            <a:ext cx="133445" cy="119018"/>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74" name="Straight Arrow Connector 273">
            <a:extLst>
              <a:ext uri="{FF2B5EF4-FFF2-40B4-BE49-F238E27FC236}">
                <a16:creationId xmlns:a16="http://schemas.microsoft.com/office/drawing/2014/main" id="{00000000-0008-0000-0B00-000012010000}"/>
              </a:ext>
            </a:extLst>
          </xdr:cNvPr>
          <xdr:cNvCxnSpPr/>
        </xdr:nvCxnSpPr>
        <xdr:spPr>
          <a:xfrm>
            <a:off x="2467841" y="10693981"/>
            <a:ext cx="0" cy="139128"/>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57616</xdr:colOff>
      <xdr:row>195</xdr:row>
      <xdr:rowOff>71688</xdr:rowOff>
    </xdr:from>
    <xdr:to>
      <xdr:col>40</xdr:col>
      <xdr:colOff>100263</xdr:colOff>
      <xdr:row>197</xdr:row>
      <xdr:rowOff>11206</xdr:rowOff>
    </xdr:to>
    <xdr:grpSp>
      <xdr:nvGrpSpPr>
        <xdr:cNvPr id="275" name="Group 274">
          <a:extLst>
            <a:ext uri="{FF2B5EF4-FFF2-40B4-BE49-F238E27FC236}">
              <a16:creationId xmlns:a16="http://schemas.microsoft.com/office/drawing/2014/main" id="{00000000-0008-0000-0B00-000013010000}"/>
            </a:ext>
          </a:extLst>
        </xdr:cNvPr>
        <xdr:cNvGrpSpPr/>
      </xdr:nvGrpSpPr>
      <xdr:grpSpPr>
        <a:xfrm>
          <a:off x="4305318" y="24011114"/>
          <a:ext cx="1597500" cy="147275"/>
          <a:chOff x="3700220" y="8704881"/>
          <a:chExt cx="1702781" cy="142068"/>
        </a:xfrm>
      </xdr:grpSpPr>
      <xdr:sp macro="" textlink="">
        <xdr:nvSpPr>
          <xdr:cNvPr id="276" name="Rectangle 275">
            <a:extLst>
              <a:ext uri="{FF2B5EF4-FFF2-40B4-BE49-F238E27FC236}">
                <a16:creationId xmlns:a16="http://schemas.microsoft.com/office/drawing/2014/main" id="{00000000-0008-0000-0B00-00001401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77" name="Straight Arrow Connector 276">
            <a:extLst>
              <a:ext uri="{FF2B5EF4-FFF2-40B4-BE49-F238E27FC236}">
                <a16:creationId xmlns:a16="http://schemas.microsoft.com/office/drawing/2014/main" id="{00000000-0008-0000-0B00-000015010000}"/>
              </a:ext>
            </a:extLst>
          </xdr:cNvPr>
          <xdr:cNvCxnSpPr/>
        </xdr:nvCxnSpPr>
        <xdr:spPr>
          <a:xfrm>
            <a:off x="3851975" y="8846949"/>
            <a:ext cx="1551026"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11205</xdr:colOff>
      <xdr:row>201</xdr:row>
      <xdr:rowOff>72835</xdr:rowOff>
    </xdr:from>
    <xdr:to>
      <xdr:col>41</xdr:col>
      <xdr:colOff>6182</xdr:colOff>
      <xdr:row>202</xdr:row>
      <xdr:rowOff>83171</xdr:rowOff>
    </xdr:to>
    <xdr:grpSp>
      <xdr:nvGrpSpPr>
        <xdr:cNvPr id="278" name="Group 277">
          <a:extLst>
            <a:ext uri="{FF2B5EF4-FFF2-40B4-BE49-F238E27FC236}">
              <a16:creationId xmlns:a16="http://schemas.microsoft.com/office/drawing/2014/main" id="{00000000-0008-0000-0B00-000016010000}"/>
            </a:ext>
          </a:extLst>
        </xdr:cNvPr>
        <xdr:cNvGrpSpPr/>
      </xdr:nvGrpSpPr>
      <xdr:grpSpPr>
        <a:xfrm>
          <a:off x="5725160" y="24663098"/>
          <a:ext cx="185999" cy="142864"/>
          <a:chOff x="6029326" y="2438400"/>
          <a:chExt cx="197784" cy="140494"/>
        </a:xfrm>
      </xdr:grpSpPr>
      <xdr:cxnSp macro="">
        <xdr:nvCxnSpPr>
          <xdr:cNvPr id="279" name="Straight Arrow Connector 278">
            <a:extLst>
              <a:ext uri="{FF2B5EF4-FFF2-40B4-BE49-F238E27FC236}">
                <a16:creationId xmlns:a16="http://schemas.microsoft.com/office/drawing/2014/main" id="{00000000-0008-0000-0B00-00001701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80" name="Rectangle 37">
            <a:extLst>
              <a:ext uri="{FF2B5EF4-FFF2-40B4-BE49-F238E27FC236}">
                <a16:creationId xmlns:a16="http://schemas.microsoft.com/office/drawing/2014/main" id="{00000000-0008-0000-0B00-00001801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29</xdr:col>
      <xdr:colOff>53981</xdr:colOff>
      <xdr:row>212</xdr:row>
      <xdr:rowOff>95282</xdr:rowOff>
    </xdr:from>
    <xdr:to>
      <xdr:col>41</xdr:col>
      <xdr:colOff>1379</xdr:colOff>
      <xdr:row>213</xdr:row>
      <xdr:rowOff>88203</xdr:rowOff>
    </xdr:to>
    <xdr:grpSp>
      <xdr:nvGrpSpPr>
        <xdr:cNvPr id="281" name="Group 280">
          <a:extLst>
            <a:ext uri="{FF2B5EF4-FFF2-40B4-BE49-F238E27FC236}">
              <a16:creationId xmlns:a16="http://schemas.microsoft.com/office/drawing/2014/main" id="{00000000-0008-0000-0B00-000019010000}"/>
            </a:ext>
          </a:extLst>
        </xdr:cNvPr>
        <xdr:cNvGrpSpPr/>
      </xdr:nvGrpSpPr>
      <xdr:grpSpPr>
        <a:xfrm>
          <a:off x="4301683" y="25963613"/>
          <a:ext cx="1603851" cy="140914"/>
          <a:chOff x="3700221" y="8763913"/>
          <a:chExt cx="1702780" cy="83036"/>
        </a:xfrm>
      </xdr:grpSpPr>
      <xdr:sp macro="" textlink="">
        <xdr:nvSpPr>
          <xdr:cNvPr id="282" name="Rectangle 281">
            <a:extLst>
              <a:ext uri="{FF2B5EF4-FFF2-40B4-BE49-F238E27FC236}">
                <a16:creationId xmlns:a16="http://schemas.microsoft.com/office/drawing/2014/main" id="{00000000-0008-0000-0B00-00001A010000}"/>
              </a:ext>
            </a:extLst>
          </xdr:cNvPr>
          <xdr:cNvSpPr/>
        </xdr:nvSpPr>
        <xdr:spPr>
          <a:xfrm>
            <a:off x="3700221" y="8763913"/>
            <a:ext cx="165073" cy="83014"/>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83" name="Straight Arrow Connector 282">
            <a:extLst>
              <a:ext uri="{FF2B5EF4-FFF2-40B4-BE49-F238E27FC236}">
                <a16:creationId xmlns:a16="http://schemas.microsoft.com/office/drawing/2014/main" id="{00000000-0008-0000-0B00-00001B010000}"/>
              </a:ext>
            </a:extLst>
          </xdr:cNvPr>
          <xdr:cNvCxnSpPr/>
        </xdr:nvCxnSpPr>
        <xdr:spPr>
          <a:xfrm>
            <a:off x="3851975" y="8846949"/>
            <a:ext cx="1551026"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11205</xdr:colOff>
      <xdr:row>217</xdr:row>
      <xdr:rowOff>72835</xdr:rowOff>
    </xdr:from>
    <xdr:to>
      <xdr:col>41</xdr:col>
      <xdr:colOff>6182</xdr:colOff>
      <xdr:row>218</xdr:row>
      <xdr:rowOff>83171</xdr:rowOff>
    </xdr:to>
    <xdr:grpSp>
      <xdr:nvGrpSpPr>
        <xdr:cNvPr id="284" name="Group 283">
          <a:extLst>
            <a:ext uri="{FF2B5EF4-FFF2-40B4-BE49-F238E27FC236}">
              <a16:creationId xmlns:a16="http://schemas.microsoft.com/office/drawing/2014/main" id="{00000000-0008-0000-0B00-00001C010000}"/>
            </a:ext>
          </a:extLst>
        </xdr:cNvPr>
        <xdr:cNvGrpSpPr/>
      </xdr:nvGrpSpPr>
      <xdr:grpSpPr>
        <a:xfrm>
          <a:off x="5725160" y="26527757"/>
          <a:ext cx="185999" cy="142864"/>
          <a:chOff x="6029326" y="2438400"/>
          <a:chExt cx="197784" cy="140494"/>
        </a:xfrm>
      </xdr:grpSpPr>
      <xdr:cxnSp macro="">
        <xdr:nvCxnSpPr>
          <xdr:cNvPr id="285" name="Straight Arrow Connector 284">
            <a:extLst>
              <a:ext uri="{FF2B5EF4-FFF2-40B4-BE49-F238E27FC236}">
                <a16:creationId xmlns:a16="http://schemas.microsoft.com/office/drawing/2014/main" id="{00000000-0008-0000-0B00-00001D01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86" name="Rectangle 37">
            <a:extLst>
              <a:ext uri="{FF2B5EF4-FFF2-40B4-BE49-F238E27FC236}">
                <a16:creationId xmlns:a16="http://schemas.microsoft.com/office/drawing/2014/main" id="{00000000-0008-0000-0B00-00001E01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11205</xdr:colOff>
      <xdr:row>241</xdr:row>
      <xdr:rowOff>72835</xdr:rowOff>
    </xdr:from>
    <xdr:to>
      <xdr:col>41</xdr:col>
      <xdr:colOff>6182</xdr:colOff>
      <xdr:row>242</xdr:row>
      <xdr:rowOff>83171</xdr:rowOff>
    </xdr:to>
    <xdr:grpSp>
      <xdr:nvGrpSpPr>
        <xdr:cNvPr id="287" name="Group 286">
          <a:extLst>
            <a:ext uri="{FF2B5EF4-FFF2-40B4-BE49-F238E27FC236}">
              <a16:creationId xmlns:a16="http://schemas.microsoft.com/office/drawing/2014/main" id="{00000000-0008-0000-0B00-00001F010000}"/>
            </a:ext>
          </a:extLst>
        </xdr:cNvPr>
        <xdr:cNvGrpSpPr/>
      </xdr:nvGrpSpPr>
      <xdr:grpSpPr>
        <a:xfrm>
          <a:off x="5725160" y="29432322"/>
          <a:ext cx="185999" cy="142864"/>
          <a:chOff x="6029326" y="2438400"/>
          <a:chExt cx="197784" cy="140494"/>
        </a:xfrm>
      </xdr:grpSpPr>
      <xdr:cxnSp macro="">
        <xdr:nvCxnSpPr>
          <xdr:cNvPr id="288" name="Straight Arrow Connector 287">
            <a:extLst>
              <a:ext uri="{FF2B5EF4-FFF2-40B4-BE49-F238E27FC236}">
                <a16:creationId xmlns:a16="http://schemas.microsoft.com/office/drawing/2014/main" id="{00000000-0008-0000-0B00-00002001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89" name="Rectangle 37">
            <a:extLst>
              <a:ext uri="{FF2B5EF4-FFF2-40B4-BE49-F238E27FC236}">
                <a16:creationId xmlns:a16="http://schemas.microsoft.com/office/drawing/2014/main" id="{00000000-0008-0000-0B00-00002101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11205</xdr:colOff>
      <xdr:row>309</xdr:row>
      <xdr:rowOff>72835</xdr:rowOff>
    </xdr:from>
    <xdr:to>
      <xdr:col>41</xdr:col>
      <xdr:colOff>6182</xdr:colOff>
      <xdr:row>310</xdr:row>
      <xdr:rowOff>83171</xdr:rowOff>
    </xdr:to>
    <xdr:grpSp>
      <xdr:nvGrpSpPr>
        <xdr:cNvPr id="290" name="Group 289">
          <a:extLst>
            <a:ext uri="{FF2B5EF4-FFF2-40B4-BE49-F238E27FC236}">
              <a16:creationId xmlns:a16="http://schemas.microsoft.com/office/drawing/2014/main" id="{00000000-0008-0000-0B00-000022010000}"/>
            </a:ext>
          </a:extLst>
        </xdr:cNvPr>
        <xdr:cNvGrpSpPr/>
      </xdr:nvGrpSpPr>
      <xdr:grpSpPr>
        <a:xfrm>
          <a:off x="5725160" y="38626524"/>
          <a:ext cx="185999" cy="142864"/>
          <a:chOff x="6029326" y="2438400"/>
          <a:chExt cx="197784" cy="140494"/>
        </a:xfrm>
      </xdr:grpSpPr>
      <xdr:cxnSp macro="">
        <xdr:nvCxnSpPr>
          <xdr:cNvPr id="291" name="Straight Arrow Connector 290">
            <a:extLst>
              <a:ext uri="{FF2B5EF4-FFF2-40B4-BE49-F238E27FC236}">
                <a16:creationId xmlns:a16="http://schemas.microsoft.com/office/drawing/2014/main" id="{00000000-0008-0000-0B00-00002301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92" name="Rectangle 37">
            <a:extLst>
              <a:ext uri="{FF2B5EF4-FFF2-40B4-BE49-F238E27FC236}">
                <a16:creationId xmlns:a16="http://schemas.microsoft.com/office/drawing/2014/main" id="{00000000-0008-0000-0B00-00002401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11206</xdr:colOff>
      <xdr:row>348</xdr:row>
      <xdr:rowOff>72839</xdr:rowOff>
    </xdr:from>
    <xdr:to>
      <xdr:col>41</xdr:col>
      <xdr:colOff>0</xdr:colOff>
      <xdr:row>349</xdr:row>
      <xdr:rowOff>76200</xdr:rowOff>
    </xdr:to>
    <xdr:grpSp>
      <xdr:nvGrpSpPr>
        <xdr:cNvPr id="293" name="Group 292">
          <a:extLst>
            <a:ext uri="{FF2B5EF4-FFF2-40B4-BE49-F238E27FC236}">
              <a16:creationId xmlns:a16="http://schemas.microsoft.com/office/drawing/2014/main" id="{00000000-0008-0000-0B00-000025010000}"/>
            </a:ext>
          </a:extLst>
        </xdr:cNvPr>
        <xdr:cNvGrpSpPr/>
      </xdr:nvGrpSpPr>
      <xdr:grpSpPr>
        <a:xfrm>
          <a:off x="5725161" y="43279211"/>
          <a:ext cx="178994" cy="135066"/>
          <a:chOff x="6029326" y="2438400"/>
          <a:chExt cx="197784" cy="140494"/>
        </a:xfrm>
      </xdr:grpSpPr>
      <xdr:cxnSp macro="">
        <xdr:nvCxnSpPr>
          <xdr:cNvPr id="294" name="Straight Arrow Connector 293">
            <a:extLst>
              <a:ext uri="{FF2B5EF4-FFF2-40B4-BE49-F238E27FC236}">
                <a16:creationId xmlns:a16="http://schemas.microsoft.com/office/drawing/2014/main" id="{00000000-0008-0000-0B00-00002601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95" name="Rectangle 37">
            <a:extLst>
              <a:ext uri="{FF2B5EF4-FFF2-40B4-BE49-F238E27FC236}">
                <a16:creationId xmlns:a16="http://schemas.microsoft.com/office/drawing/2014/main" id="{00000000-0008-0000-0B00-00002701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840</xdr:colOff>
      <xdr:row>373</xdr:row>
      <xdr:rowOff>72839</xdr:rowOff>
    </xdr:from>
    <xdr:to>
      <xdr:col>40</xdr:col>
      <xdr:colOff>98812</xdr:colOff>
      <xdr:row>373</xdr:row>
      <xdr:rowOff>72839</xdr:rowOff>
    </xdr:to>
    <xdr:cxnSp macro="">
      <xdr:nvCxnSpPr>
        <xdr:cNvPr id="296" name="Straight Arrow Connector 295">
          <a:extLst>
            <a:ext uri="{FF2B5EF4-FFF2-40B4-BE49-F238E27FC236}">
              <a16:creationId xmlns:a16="http://schemas.microsoft.com/office/drawing/2014/main" id="{00000000-0008-0000-0B00-000028010000}"/>
            </a:ext>
          </a:extLst>
        </xdr:cNvPr>
        <xdr:cNvCxnSpPr/>
      </xdr:nvCxnSpPr>
      <xdr:spPr>
        <a:xfrm>
          <a:off x="5901578" y="46569127"/>
          <a:ext cx="197984"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11206</xdr:colOff>
      <xdr:row>398</xdr:row>
      <xdr:rowOff>67234</xdr:rowOff>
    </xdr:from>
    <xdr:to>
      <xdr:col>41</xdr:col>
      <xdr:colOff>6183</xdr:colOff>
      <xdr:row>399</xdr:row>
      <xdr:rowOff>77571</xdr:rowOff>
    </xdr:to>
    <xdr:grpSp>
      <xdr:nvGrpSpPr>
        <xdr:cNvPr id="297" name="Group 296">
          <a:extLst>
            <a:ext uri="{FF2B5EF4-FFF2-40B4-BE49-F238E27FC236}">
              <a16:creationId xmlns:a16="http://schemas.microsoft.com/office/drawing/2014/main" id="{00000000-0008-0000-0B00-000029010000}"/>
            </a:ext>
          </a:extLst>
        </xdr:cNvPr>
        <xdr:cNvGrpSpPr/>
      </xdr:nvGrpSpPr>
      <xdr:grpSpPr>
        <a:xfrm>
          <a:off x="5725161" y="49830391"/>
          <a:ext cx="185999" cy="142043"/>
          <a:chOff x="6029326" y="2438400"/>
          <a:chExt cx="197784" cy="140494"/>
        </a:xfrm>
      </xdr:grpSpPr>
      <xdr:cxnSp macro="">
        <xdr:nvCxnSpPr>
          <xdr:cNvPr id="298" name="Straight Arrow Connector 297">
            <a:extLst>
              <a:ext uri="{FF2B5EF4-FFF2-40B4-BE49-F238E27FC236}">
                <a16:creationId xmlns:a16="http://schemas.microsoft.com/office/drawing/2014/main" id="{00000000-0008-0000-0B00-00002A01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99" name="Rectangle 37">
            <a:extLst>
              <a:ext uri="{FF2B5EF4-FFF2-40B4-BE49-F238E27FC236}">
                <a16:creationId xmlns:a16="http://schemas.microsoft.com/office/drawing/2014/main" id="{00000000-0008-0000-0B00-00002B01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11206</xdr:colOff>
      <xdr:row>425</xdr:row>
      <xdr:rowOff>67234</xdr:rowOff>
    </xdr:from>
    <xdr:to>
      <xdr:col>41</xdr:col>
      <xdr:colOff>6183</xdr:colOff>
      <xdr:row>426</xdr:row>
      <xdr:rowOff>77571</xdr:rowOff>
    </xdr:to>
    <xdr:grpSp>
      <xdr:nvGrpSpPr>
        <xdr:cNvPr id="300" name="Group 299">
          <a:extLst>
            <a:ext uri="{FF2B5EF4-FFF2-40B4-BE49-F238E27FC236}">
              <a16:creationId xmlns:a16="http://schemas.microsoft.com/office/drawing/2014/main" id="{00000000-0008-0000-0B00-00002C010000}"/>
            </a:ext>
          </a:extLst>
        </xdr:cNvPr>
        <xdr:cNvGrpSpPr/>
      </xdr:nvGrpSpPr>
      <xdr:grpSpPr>
        <a:xfrm>
          <a:off x="5725161" y="53063064"/>
          <a:ext cx="185999" cy="142043"/>
          <a:chOff x="6029326" y="2438400"/>
          <a:chExt cx="197784" cy="140494"/>
        </a:xfrm>
      </xdr:grpSpPr>
      <xdr:cxnSp macro="">
        <xdr:nvCxnSpPr>
          <xdr:cNvPr id="301" name="Straight Arrow Connector 300">
            <a:extLst>
              <a:ext uri="{FF2B5EF4-FFF2-40B4-BE49-F238E27FC236}">
                <a16:creationId xmlns:a16="http://schemas.microsoft.com/office/drawing/2014/main" id="{00000000-0008-0000-0B00-00002D01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02" name="Rectangle 37">
            <a:extLst>
              <a:ext uri="{FF2B5EF4-FFF2-40B4-BE49-F238E27FC236}">
                <a16:creationId xmlns:a16="http://schemas.microsoft.com/office/drawing/2014/main" id="{00000000-0008-0000-0B00-00002E01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16</xdr:col>
      <xdr:colOff>63873</xdr:colOff>
      <xdr:row>440</xdr:row>
      <xdr:rowOff>38661</xdr:rowOff>
    </xdr:from>
    <xdr:to>
      <xdr:col>17</xdr:col>
      <xdr:colOff>33355</xdr:colOff>
      <xdr:row>442</xdr:row>
      <xdr:rowOff>54511</xdr:rowOff>
    </xdr:to>
    <xdr:grpSp>
      <xdr:nvGrpSpPr>
        <xdr:cNvPr id="303" name="Group 302">
          <a:extLst>
            <a:ext uri="{FF2B5EF4-FFF2-40B4-BE49-F238E27FC236}">
              <a16:creationId xmlns:a16="http://schemas.microsoft.com/office/drawing/2014/main" id="{00000000-0008-0000-0B00-00002F010000}"/>
            </a:ext>
          </a:extLst>
        </xdr:cNvPr>
        <xdr:cNvGrpSpPr/>
      </xdr:nvGrpSpPr>
      <xdr:grpSpPr>
        <a:xfrm>
          <a:off x="2445945" y="54914764"/>
          <a:ext cx="121359" cy="281877"/>
          <a:chOff x="2467841" y="10572750"/>
          <a:chExt cx="133445" cy="260359"/>
        </a:xfrm>
      </xdr:grpSpPr>
      <xdr:sp macro="" textlink="">
        <xdr:nvSpPr>
          <xdr:cNvPr id="304" name="Rectangle 303">
            <a:extLst>
              <a:ext uri="{FF2B5EF4-FFF2-40B4-BE49-F238E27FC236}">
                <a16:creationId xmlns:a16="http://schemas.microsoft.com/office/drawing/2014/main" id="{00000000-0008-0000-0B00-000030010000}"/>
              </a:ext>
            </a:extLst>
          </xdr:cNvPr>
          <xdr:cNvSpPr/>
        </xdr:nvSpPr>
        <xdr:spPr>
          <a:xfrm>
            <a:off x="2467841" y="10572750"/>
            <a:ext cx="133445" cy="119018"/>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05" name="Straight Arrow Connector 304">
            <a:extLst>
              <a:ext uri="{FF2B5EF4-FFF2-40B4-BE49-F238E27FC236}">
                <a16:creationId xmlns:a16="http://schemas.microsoft.com/office/drawing/2014/main" id="{00000000-0008-0000-0B00-000031010000}"/>
              </a:ext>
            </a:extLst>
          </xdr:cNvPr>
          <xdr:cNvCxnSpPr/>
        </xdr:nvCxnSpPr>
        <xdr:spPr>
          <a:xfrm>
            <a:off x="2467841" y="10693981"/>
            <a:ext cx="0" cy="139128"/>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57616</xdr:colOff>
      <xdr:row>439</xdr:row>
      <xdr:rowOff>71688</xdr:rowOff>
    </xdr:from>
    <xdr:to>
      <xdr:col>40</xdr:col>
      <xdr:colOff>100263</xdr:colOff>
      <xdr:row>441</xdr:row>
      <xdr:rowOff>11206</xdr:rowOff>
    </xdr:to>
    <xdr:grpSp>
      <xdr:nvGrpSpPr>
        <xdr:cNvPr id="306" name="Group 305">
          <a:extLst>
            <a:ext uri="{FF2B5EF4-FFF2-40B4-BE49-F238E27FC236}">
              <a16:creationId xmlns:a16="http://schemas.microsoft.com/office/drawing/2014/main" id="{00000000-0008-0000-0B00-000032010000}"/>
            </a:ext>
          </a:extLst>
        </xdr:cNvPr>
        <xdr:cNvGrpSpPr/>
      </xdr:nvGrpSpPr>
      <xdr:grpSpPr>
        <a:xfrm>
          <a:off x="4305318" y="54871217"/>
          <a:ext cx="1597500" cy="147275"/>
          <a:chOff x="3700220" y="8704881"/>
          <a:chExt cx="1702781" cy="142068"/>
        </a:xfrm>
      </xdr:grpSpPr>
      <xdr:sp macro="" textlink="">
        <xdr:nvSpPr>
          <xdr:cNvPr id="307" name="Rectangle 306">
            <a:extLst>
              <a:ext uri="{FF2B5EF4-FFF2-40B4-BE49-F238E27FC236}">
                <a16:creationId xmlns:a16="http://schemas.microsoft.com/office/drawing/2014/main" id="{00000000-0008-0000-0B00-00003301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08" name="Straight Arrow Connector 307">
            <a:extLst>
              <a:ext uri="{FF2B5EF4-FFF2-40B4-BE49-F238E27FC236}">
                <a16:creationId xmlns:a16="http://schemas.microsoft.com/office/drawing/2014/main" id="{00000000-0008-0000-0B00-000034010000}"/>
              </a:ext>
            </a:extLst>
          </xdr:cNvPr>
          <xdr:cNvCxnSpPr/>
        </xdr:nvCxnSpPr>
        <xdr:spPr>
          <a:xfrm>
            <a:off x="3851975" y="8846949"/>
            <a:ext cx="1551026"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5603</xdr:colOff>
      <xdr:row>472</xdr:row>
      <xdr:rowOff>72837</xdr:rowOff>
    </xdr:from>
    <xdr:to>
      <xdr:col>41</xdr:col>
      <xdr:colOff>3561</xdr:colOff>
      <xdr:row>472</xdr:row>
      <xdr:rowOff>72837</xdr:rowOff>
    </xdr:to>
    <xdr:cxnSp macro="">
      <xdr:nvCxnSpPr>
        <xdr:cNvPr id="309" name="Straight Arrow Connector 308">
          <a:extLst>
            <a:ext uri="{FF2B5EF4-FFF2-40B4-BE49-F238E27FC236}">
              <a16:creationId xmlns:a16="http://schemas.microsoft.com/office/drawing/2014/main" id="{00000000-0008-0000-0B00-000035010000}"/>
            </a:ext>
          </a:extLst>
        </xdr:cNvPr>
        <xdr:cNvCxnSpPr/>
      </xdr:nvCxnSpPr>
      <xdr:spPr>
        <a:xfrm>
          <a:off x="5720603" y="56016337"/>
          <a:ext cx="1884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63873</xdr:colOff>
      <xdr:row>446</xdr:row>
      <xdr:rowOff>10646</xdr:rowOff>
    </xdr:from>
    <xdr:to>
      <xdr:col>17</xdr:col>
      <xdr:colOff>33355</xdr:colOff>
      <xdr:row>448</xdr:row>
      <xdr:rowOff>26496</xdr:rowOff>
    </xdr:to>
    <xdr:grpSp>
      <xdr:nvGrpSpPr>
        <xdr:cNvPr id="310" name="Group 309">
          <a:extLst>
            <a:ext uri="{FF2B5EF4-FFF2-40B4-BE49-F238E27FC236}">
              <a16:creationId xmlns:a16="http://schemas.microsoft.com/office/drawing/2014/main" id="{00000000-0008-0000-0B00-000036010000}"/>
            </a:ext>
          </a:extLst>
        </xdr:cNvPr>
        <xdr:cNvGrpSpPr/>
      </xdr:nvGrpSpPr>
      <xdr:grpSpPr>
        <a:xfrm>
          <a:off x="2445945" y="55536092"/>
          <a:ext cx="121359" cy="282849"/>
          <a:chOff x="2467841" y="10572750"/>
          <a:chExt cx="133445" cy="260359"/>
        </a:xfrm>
      </xdr:grpSpPr>
      <xdr:sp macro="" textlink="">
        <xdr:nvSpPr>
          <xdr:cNvPr id="311" name="Rectangle 310">
            <a:extLst>
              <a:ext uri="{FF2B5EF4-FFF2-40B4-BE49-F238E27FC236}">
                <a16:creationId xmlns:a16="http://schemas.microsoft.com/office/drawing/2014/main" id="{00000000-0008-0000-0B00-000037010000}"/>
              </a:ext>
            </a:extLst>
          </xdr:cNvPr>
          <xdr:cNvSpPr/>
        </xdr:nvSpPr>
        <xdr:spPr>
          <a:xfrm>
            <a:off x="2467841" y="10572750"/>
            <a:ext cx="133445" cy="119018"/>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12" name="Straight Arrow Connector 311">
            <a:extLst>
              <a:ext uri="{FF2B5EF4-FFF2-40B4-BE49-F238E27FC236}">
                <a16:creationId xmlns:a16="http://schemas.microsoft.com/office/drawing/2014/main" id="{00000000-0008-0000-0B00-000038010000}"/>
              </a:ext>
            </a:extLst>
          </xdr:cNvPr>
          <xdr:cNvCxnSpPr/>
        </xdr:nvCxnSpPr>
        <xdr:spPr>
          <a:xfrm>
            <a:off x="2467841" y="10693981"/>
            <a:ext cx="0" cy="139128"/>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57616</xdr:colOff>
      <xdr:row>445</xdr:row>
      <xdr:rowOff>123266</xdr:rowOff>
    </xdr:from>
    <xdr:to>
      <xdr:col>40</xdr:col>
      <xdr:colOff>100263</xdr:colOff>
      <xdr:row>447</xdr:row>
      <xdr:rowOff>11207</xdr:rowOff>
    </xdr:to>
    <xdr:grpSp>
      <xdr:nvGrpSpPr>
        <xdr:cNvPr id="313" name="Group 312">
          <a:extLst>
            <a:ext uri="{FF2B5EF4-FFF2-40B4-BE49-F238E27FC236}">
              <a16:creationId xmlns:a16="http://schemas.microsoft.com/office/drawing/2014/main" id="{00000000-0008-0000-0B00-000039010000}"/>
            </a:ext>
          </a:extLst>
        </xdr:cNvPr>
        <xdr:cNvGrpSpPr/>
      </xdr:nvGrpSpPr>
      <xdr:grpSpPr>
        <a:xfrm>
          <a:off x="4305318" y="55528211"/>
          <a:ext cx="1597500" cy="141120"/>
          <a:chOff x="3700220" y="8704881"/>
          <a:chExt cx="1702781" cy="142068"/>
        </a:xfrm>
      </xdr:grpSpPr>
      <xdr:sp macro="" textlink="">
        <xdr:nvSpPr>
          <xdr:cNvPr id="314" name="Rectangle 313">
            <a:extLst>
              <a:ext uri="{FF2B5EF4-FFF2-40B4-BE49-F238E27FC236}">
                <a16:creationId xmlns:a16="http://schemas.microsoft.com/office/drawing/2014/main" id="{00000000-0008-0000-0B00-00003A01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15" name="Straight Arrow Connector 314">
            <a:extLst>
              <a:ext uri="{FF2B5EF4-FFF2-40B4-BE49-F238E27FC236}">
                <a16:creationId xmlns:a16="http://schemas.microsoft.com/office/drawing/2014/main" id="{00000000-0008-0000-0B00-00003B010000}"/>
              </a:ext>
            </a:extLst>
          </xdr:cNvPr>
          <xdr:cNvCxnSpPr/>
        </xdr:nvCxnSpPr>
        <xdr:spPr>
          <a:xfrm>
            <a:off x="3851975" y="8846949"/>
            <a:ext cx="1551026"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63873</xdr:colOff>
      <xdr:row>503</xdr:row>
      <xdr:rowOff>38661</xdr:rowOff>
    </xdr:from>
    <xdr:to>
      <xdr:col>17</xdr:col>
      <xdr:colOff>33355</xdr:colOff>
      <xdr:row>505</xdr:row>
      <xdr:rowOff>54511</xdr:rowOff>
    </xdr:to>
    <xdr:grpSp>
      <xdr:nvGrpSpPr>
        <xdr:cNvPr id="316" name="Group 315">
          <a:extLst>
            <a:ext uri="{FF2B5EF4-FFF2-40B4-BE49-F238E27FC236}">
              <a16:creationId xmlns:a16="http://schemas.microsoft.com/office/drawing/2014/main" id="{00000000-0008-0000-0B00-00003C010000}"/>
            </a:ext>
          </a:extLst>
        </xdr:cNvPr>
        <xdr:cNvGrpSpPr/>
      </xdr:nvGrpSpPr>
      <xdr:grpSpPr>
        <a:xfrm>
          <a:off x="2445945" y="62656684"/>
          <a:ext cx="121359" cy="281877"/>
          <a:chOff x="2467841" y="10572750"/>
          <a:chExt cx="133445" cy="260359"/>
        </a:xfrm>
      </xdr:grpSpPr>
      <xdr:sp macro="" textlink="">
        <xdr:nvSpPr>
          <xdr:cNvPr id="317" name="Rectangle 316">
            <a:extLst>
              <a:ext uri="{FF2B5EF4-FFF2-40B4-BE49-F238E27FC236}">
                <a16:creationId xmlns:a16="http://schemas.microsoft.com/office/drawing/2014/main" id="{00000000-0008-0000-0B00-00003D010000}"/>
              </a:ext>
            </a:extLst>
          </xdr:cNvPr>
          <xdr:cNvSpPr/>
        </xdr:nvSpPr>
        <xdr:spPr>
          <a:xfrm>
            <a:off x="2467841" y="10572750"/>
            <a:ext cx="133445" cy="119018"/>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18" name="Straight Arrow Connector 317">
            <a:extLst>
              <a:ext uri="{FF2B5EF4-FFF2-40B4-BE49-F238E27FC236}">
                <a16:creationId xmlns:a16="http://schemas.microsoft.com/office/drawing/2014/main" id="{00000000-0008-0000-0B00-00003E010000}"/>
              </a:ext>
            </a:extLst>
          </xdr:cNvPr>
          <xdr:cNvCxnSpPr/>
        </xdr:nvCxnSpPr>
        <xdr:spPr>
          <a:xfrm>
            <a:off x="2467841" y="10693981"/>
            <a:ext cx="0" cy="139128"/>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57616</xdr:colOff>
      <xdr:row>502</xdr:row>
      <xdr:rowOff>71688</xdr:rowOff>
    </xdr:from>
    <xdr:to>
      <xdr:col>40</xdr:col>
      <xdr:colOff>93913</xdr:colOff>
      <xdr:row>504</xdr:row>
      <xdr:rowOff>11206</xdr:rowOff>
    </xdr:to>
    <xdr:grpSp>
      <xdr:nvGrpSpPr>
        <xdr:cNvPr id="319" name="Group 318">
          <a:extLst>
            <a:ext uri="{FF2B5EF4-FFF2-40B4-BE49-F238E27FC236}">
              <a16:creationId xmlns:a16="http://schemas.microsoft.com/office/drawing/2014/main" id="{00000000-0008-0000-0B00-00003F010000}"/>
            </a:ext>
          </a:extLst>
        </xdr:cNvPr>
        <xdr:cNvGrpSpPr/>
      </xdr:nvGrpSpPr>
      <xdr:grpSpPr>
        <a:xfrm>
          <a:off x="4305318" y="62613137"/>
          <a:ext cx="1597500" cy="147275"/>
          <a:chOff x="3700220" y="8704881"/>
          <a:chExt cx="1702781" cy="142068"/>
        </a:xfrm>
      </xdr:grpSpPr>
      <xdr:sp macro="" textlink="">
        <xdr:nvSpPr>
          <xdr:cNvPr id="320" name="Rectangle 319">
            <a:extLst>
              <a:ext uri="{FF2B5EF4-FFF2-40B4-BE49-F238E27FC236}">
                <a16:creationId xmlns:a16="http://schemas.microsoft.com/office/drawing/2014/main" id="{00000000-0008-0000-0B00-00004001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21" name="Straight Arrow Connector 320">
            <a:extLst>
              <a:ext uri="{FF2B5EF4-FFF2-40B4-BE49-F238E27FC236}">
                <a16:creationId xmlns:a16="http://schemas.microsoft.com/office/drawing/2014/main" id="{00000000-0008-0000-0B00-000041010000}"/>
              </a:ext>
            </a:extLst>
          </xdr:cNvPr>
          <xdr:cNvCxnSpPr/>
        </xdr:nvCxnSpPr>
        <xdr:spPr>
          <a:xfrm>
            <a:off x="3851975" y="8846949"/>
            <a:ext cx="1551026"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11206</xdr:colOff>
      <xdr:row>510</xdr:row>
      <xdr:rowOff>67234</xdr:rowOff>
    </xdr:from>
    <xdr:to>
      <xdr:col>41</xdr:col>
      <xdr:colOff>6183</xdr:colOff>
      <xdr:row>511</xdr:row>
      <xdr:rowOff>77571</xdr:rowOff>
    </xdr:to>
    <xdr:grpSp>
      <xdr:nvGrpSpPr>
        <xdr:cNvPr id="322" name="Group 321">
          <a:extLst>
            <a:ext uri="{FF2B5EF4-FFF2-40B4-BE49-F238E27FC236}">
              <a16:creationId xmlns:a16="http://schemas.microsoft.com/office/drawing/2014/main" id="{00000000-0008-0000-0B00-000042010000}"/>
            </a:ext>
          </a:extLst>
        </xdr:cNvPr>
        <xdr:cNvGrpSpPr/>
      </xdr:nvGrpSpPr>
      <xdr:grpSpPr>
        <a:xfrm>
          <a:off x="5725161" y="63541013"/>
          <a:ext cx="185999" cy="142042"/>
          <a:chOff x="6029326" y="2438400"/>
          <a:chExt cx="197784" cy="140494"/>
        </a:xfrm>
      </xdr:grpSpPr>
      <xdr:cxnSp macro="">
        <xdr:nvCxnSpPr>
          <xdr:cNvPr id="323" name="Straight Arrow Connector 322">
            <a:extLst>
              <a:ext uri="{FF2B5EF4-FFF2-40B4-BE49-F238E27FC236}">
                <a16:creationId xmlns:a16="http://schemas.microsoft.com/office/drawing/2014/main" id="{00000000-0008-0000-0B00-00004301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24" name="Rectangle 37">
            <a:extLst>
              <a:ext uri="{FF2B5EF4-FFF2-40B4-BE49-F238E27FC236}">
                <a16:creationId xmlns:a16="http://schemas.microsoft.com/office/drawing/2014/main" id="{00000000-0008-0000-0B00-00004401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11206</xdr:colOff>
      <xdr:row>541</xdr:row>
      <xdr:rowOff>67422</xdr:rowOff>
    </xdr:from>
    <xdr:to>
      <xdr:col>41</xdr:col>
      <xdr:colOff>9164</xdr:colOff>
      <xdr:row>541</xdr:row>
      <xdr:rowOff>67422</xdr:rowOff>
    </xdr:to>
    <xdr:cxnSp macro="">
      <xdr:nvCxnSpPr>
        <xdr:cNvPr id="325" name="Straight Arrow Connector 324">
          <a:extLst>
            <a:ext uri="{FF2B5EF4-FFF2-40B4-BE49-F238E27FC236}">
              <a16:creationId xmlns:a16="http://schemas.microsoft.com/office/drawing/2014/main" id="{00000000-0008-0000-0B00-000045010000}"/>
            </a:ext>
          </a:extLst>
        </xdr:cNvPr>
        <xdr:cNvCxnSpPr/>
      </xdr:nvCxnSpPr>
      <xdr:spPr>
        <a:xfrm>
          <a:off x="5726206" y="64177022"/>
          <a:ext cx="1884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63873</xdr:colOff>
      <xdr:row>601</xdr:row>
      <xdr:rowOff>38661</xdr:rowOff>
    </xdr:from>
    <xdr:to>
      <xdr:col>17</xdr:col>
      <xdr:colOff>33355</xdr:colOff>
      <xdr:row>603</xdr:row>
      <xdr:rowOff>54511</xdr:rowOff>
    </xdr:to>
    <xdr:grpSp>
      <xdr:nvGrpSpPr>
        <xdr:cNvPr id="332" name="Group 331">
          <a:extLst>
            <a:ext uri="{FF2B5EF4-FFF2-40B4-BE49-F238E27FC236}">
              <a16:creationId xmlns:a16="http://schemas.microsoft.com/office/drawing/2014/main" id="{00000000-0008-0000-0B00-00004C010000}"/>
            </a:ext>
          </a:extLst>
        </xdr:cNvPr>
        <xdr:cNvGrpSpPr/>
      </xdr:nvGrpSpPr>
      <xdr:grpSpPr>
        <a:xfrm>
          <a:off x="2445945" y="75045907"/>
          <a:ext cx="121359" cy="281877"/>
          <a:chOff x="2467841" y="10572750"/>
          <a:chExt cx="133445" cy="260359"/>
        </a:xfrm>
      </xdr:grpSpPr>
      <xdr:sp macro="" textlink="">
        <xdr:nvSpPr>
          <xdr:cNvPr id="333" name="Rectangle 332">
            <a:extLst>
              <a:ext uri="{FF2B5EF4-FFF2-40B4-BE49-F238E27FC236}">
                <a16:creationId xmlns:a16="http://schemas.microsoft.com/office/drawing/2014/main" id="{00000000-0008-0000-0B00-00004D010000}"/>
              </a:ext>
            </a:extLst>
          </xdr:cNvPr>
          <xdr:cNvSpPr/>
        </xdr:nvSpPr>
        <xdr:spPr>
          <a:xfrm>
            <a:off x="2467841" y="10572750"/>
            <a:ext cx="133445" cy="119018"/>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34" name="Straight Arrow Connector 333">
            <a:extLst>
              <a:ext uri="{FF2B5EF4-FFF2-40B4-BE49-F238E27FC236}">
                <a16:creationId xmlns:a16="http://schemas.microsoft.com/office/drawing/2014/main" id="{00000000-0008-0000-0B00-00004E010000}"/>
              </a:ext>
            </a:extLst>
          </xdr:cNvPr>
          <xdr:cNvCxnSpPr/>
        </xdr:nvCxnSpPr>
        <xdr:spPr>
          <a:xfrm>
            <a:off x="2467841" y="10693981"/>
            <a:ext cx="0" cy="139128"/>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57616</xdr:colOff>
      <xdr:row>600</xdr:row>
      <xdr:rowOff>71688</xdr:rowOff>
    </xdr:from>
    <xdr:to>
      <xdr:col>40</xdr:col>
      <xdr:colOff>93913</xdr:colOff>
      <xdr:row>602</xdr:row>
      <xdr:rowOff>11206</xdr:rowOff>
    </xdr:to>
    <xdr:grpSp>
      <xdr:nvGrpSpPr>
        <xdr:cNvPr id="335" name="Group 334">
          <a:extLst>
            <a:ext uri="{FF2B5EF4-FFF2-40B4-BE49-F238E27FC236}">
              <a16:creationId xmlns:a16="http://schemas.microsoft.com/office/drawing/2014/main" id="{00000000-0008-0000-0B00-00004F010000}"/>
            </a:ext>
          </a:extLst>
        </xdr:cNvPr>
        <xdr:cNvGrpSpPr/>
      </xdr:nvGrpSpPr>
      <xdr:grpSpPr>
        <a:xfrm>
          <a:off x="4305318" y="75002361"/>
          <a:ext cx="1597500" cy="147275"/>
          <a:chOff x="3700220" y="8704881"/>
          <a:chExt cx="1702781" cy="142068"/>
        </a:xfrm>
      </xdr:grpSpPr>
      <xdr:sp macro="" textlink="">
        <xdr:nvSpPr>
          <xdr:cNvPr id="336" name="Rectangle 335">
            <a:extLst>
              <a:ext uri="{FF2B5EF4-FFF2-40B4-BE49-F238E27FC236}">
                <a16:creationId xmlns:a16="http://schemas.microsoft.com/office/drawing/2014/main" id="{00000000-0008-0000-0B00-00005001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37" name="Straight Arrow Connector 336">
            <a:extLst>
              <a:ext uri="{FF2B5EF4-FFF2-40B4-BE49-F238E27FC236}">
                <a16:creationId xmlns:a16="http://schemas.microsoft.com/office/drawing/2014/main" id="{00000000-0008-0000-0B00-000051010000}"/>
              </a:ext>
            </a:extLst>
          </xdr:cNvPr>
          <xdr:cNvCxnSpPr/>
        </xdr:nvCxnSpPr>
        <xdr:spPr>
          <a:xfrm>
            <a:off x="3851975" y="8846949"/>
            <a:ext cx="1551026"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11206</xdr:colOff>
      <xdr:row>606</xdr:row>
      <xdr:rowOff>67234</xdr:rowOff>
    </xdr:from>
    <xdr:to>
      <xdr:col>41</xdr:col>
      <xdr:colOff>6183</xdr:colOff>
      <xdr:row>608</xdr:row>
      <xdr:rowOff>1371</xdr:rowOff>
    </xdr:to>
    <xdr:grpSp>
      <xdr:nvGrpSpPr>
        <xdr:cNvPr id="338" name="Group 337">
          <a:extLst>
            <a:ext uri="{FF2B5EF4-FFF2-40B4-BE49-F238E27FC236}">
              <a16:creationId xmlns:a16="http://schemas.microsoft.com/office/drawing/2014/main" id="{00000000-0008-0000-0B00-000052010000}"/>
            </a:ext>
          </a:extLst>
        </xdr:cNvPr>
        <xdr:cNvGrpSpPr/>
      </xdr:nvGrpSpPr>
      <xdr:grpSpPr>
        <a:xfrm>
          <a:off x="5725161" y="75648744"/>
          <a:ext cx="185999" cy="195832"/>
          <a:chOff x="6029326" y="2438400"/>
          <a:chExt cx="197784" cy="140494"/>
        </a:xfrm>
      </xdr:grpSpPr>
      <xdr:cxnSp macro="">
        <xdr:nvCxnSpPr>
          <xdr:cNvPr id="339" name="Straight Arrow Connector 338">
            <a:extLst>
              <a:ext uri="{FF2B5EF4-FFF2-40B4-BE49-F238E27FC236}">
                <a16:creationId xmlns:a16="http://schemas.microsoft.com/office/drawing/2014/main" id="{00000000-0008-0000-0B00-00005301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40" name="Rectangle 37">
            <a:extLst>
              <a:ext uri="{FF2B5EF4-FFF2-40B4-BE49-F238E27FC236}">
                <a16:creationId xmlns:a16="http://schemas.microsoft.com/office/drawing/2014/main" id="{00000000-0008-0000-0B00-00005401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5603</xdr:colOff>
      <xdr:row>670</xdr:row>
      <xdr:rowOff>1402</xdr:rowOff>
    </xdr:from>
    <xdr:to>
      <xdr:col>41</xdr:col>
      <xdr:colOff>3561</xdr:colOff>
      <xdr:row>670</xdr:row>
      <xdr:rowOff>1402</xdr:rowOff>
    </xdr:to>
    <xdr:cxnSp macro="">
      <xdr:nvCxnSpPr>
        <xdr:cNvPr id="342" name="Straight Arrow Connector 341">
          <a:extLst>
            <a:ext uri="{FF2B5EF4-FFF2-40B4-BE49-F238E27FC236}">
              <a16:creationId xmlns:a16="http://schemas.microsoft.com/office/drawing/2014/main" id="{00000000-0008-0000-0B00-000056010000}"/>
            </a:ext>
          </a:extLst>
        </xdr:cNvPr>
        <xdr:cNvCxnSpPr/>
      </xdr:nvCxnSpPr>
      <xdr:spPr>
        <a:xfrm>
          <a:off x="5720603" y="79782802"/>
          <a:ext cx="1884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63873</xdr:colOff>
      <xdr:row>741</xdr:row>
      <xdr:rowOff>38661</xdr:rowOff>
    </xdr:from>
    <xdr:to>
      <xdr:col>17</xdr:col>
      <xdr:colOff>33355</xdr:colOff>
      <xdr:row>743</xdr:row>
      <xdr:rowOff>54511</xdr:rowOff>
    </xdr:to>
    <xdr:grpSp>
      <xdr:nvGrpSpPr>
        <xdr:cNvPr id="343" name="Group 342">
          <a:extLst>
            <a:ext uri="{FF2B5EF4-FFF2-40B4-BE49-F238E27FC236}">
              <a16:creationId xmlns:a16="http://schemas.microsoft.com/office/drawing/2014/main" id="{00000000-0008-0000-0B00-000057010000}"/>
            </a:ext>
          </a:extLst>
        </xdr:cNvPr>
        <xdr:cNvGrpSpPr/>
      </xdr:nvGrpSpPr>
      <xdr:grpSpPr>
        <a:xfrm>
          <a:off x="2445945" y="92919738"/>
          <a:ext cx="121359" cy="281877"/>
          <a:chOff x="2467841" y="10572750"/>
          <a:chExt cx="133445" cy="260359"/>
        </a:xfrm>
      </xdr:grpSpPr>
      <xdr:sp macro="" textlink="">
        <xdr:nvSpPr>
          <xdr:cNvPr id="344" name="Rectangle 343">
            <a:extLst>
              <a:ext uri="{FF2B5EF4-FFF2-40B4-BE49-F238E27FC236}">
                <a16:creationId xmlns:a16="http://schemas.microsoft.com/office/drawing/2014/main" id="{00000000-0008-0000-0B00-000058010000}"/>
              </a:ext>
            </a:extLst>
          </xdr:cNvPr>
          <xdr:cNvSpPr/>
        </xdr:nvSpPr>
        <xdr:spPr>
          <a:xfrm>
            <a:off x="2467841" y="10572750"/>
            <a:ext cx="133445" cy="119018"/>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45" name="Straight Arrow Connector 344">
            <a:extLst>
              <a:ext uri="{FF2B5EF4-FFF2-40B4-BE49-F238E27FC236}">
                <a16:creationId xmlns:a16="http://schemas.microsoft.com/office/drawing/2014/main" id="{00000000-0008-0000-0B00-000059010000}"/>
              </a:ext>
            </a:extLst>
          </xdr:cNvPr>
          <xdr:cNvCxnSpPr/>
        </xdr:nvCxnSpPr>
        <xdr:spPr>
          <a:xfrm>
            <a:off x="2467841" y="10693981"/>
            <a:ext cx="0" cy="139128"/>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57616</xdr:colOff>
      <xdr:row>740</xdr:row>
      <xdr:rowOff>71688</xdr:rowOff>
    </xdr:from>
    <xdr:to>
      <xdr:col>40</xdr:col>
      <xdr:colOff>93913</xdr:colOff>
      <xdr:row>742</xdr:row>
      <xdr:rowOff>11206</xdr:rowOff>
    </xdr:to>
    <xdr:grpSp>
      <xdr:nvGrpSpPr>
        <xdr:cNvPr id="346" name="Group 345">
          <a:extLst>
            <a:ext uri="{FF2B5EF4-FFF2-40B4-BE49-F238E27FC236}">
              <a16:creationId xmlns:a16="http://schemas.microsoft.com/office/drawing/2014/main" id="{00000000-0008-0000-0B00-00005A010000}"/>
            </a:ext>
          </a:extLst>
        </xdr:cNvPr>
        <xdr:cNvGrpSpPr/>
      </xdr:nvGrpSpPr>
      <xdr:grpSpPr>
        <a:xfrm>
          <a:off x="4305318" y="92876191"/>
          <a:ext cx="1597500" cy="147275"/>
          <a:chOff x="3700220" y="8704881"/>
          <a:chExt cx="1702781" cy="142068"/>
        </a:xfrm>
      </xdr:grpSpPr>
      <xdr:sp macro="" textlink="">
        <xdr:nvSpPr>
          <xdr:cNvPr id="347" name="Rectangle 346">
            <a:extLst>
              <a:ext uri="{FF2B5EF4-FFF2-40B4-BE49-F238E27FC236}">
                <a16:creationId xmlns:a16="http://schemas.microsoft.com/office/drawing/2014/main" id="{00000000-0008-0000-0B00-00005B01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48" name="Straight Arrow Connector 347">
            <a:extLst>
              <a:ext uri="{FF2B5EF4-FFF2-40B4-BE49-F238E27FC236}">
                <a16:creationId xmlns:a16="http://schemas.microsoft.com/office/drawing/2014/main" id="{00000000-0008-0000-0B00-00005C010000}"/>
              </a:ext>
            </a:extLst>
          </xdr:cNvPr>
          <xdr:cNvCxnSpPr/>
        </xdr:nvCxnSpPr>
        <xdr:spPr>
          <a:xfrm>
            <a:off x="3851975" y="8846949"/>
            <a:ext cx="1551026"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11206</xdr:colOff>
      <xdr:row>748</xdr:row>
      <xdr:rowOff>67234</xdr:rowOff>
    </xdr:from>
    <xdr:to>
      <xdr:col>41</xdr:col>
      <xdr:colOff>6183</xdr:colOff>
      <xdr:row>749</xdr:row>
      <xdr:rowOff>77571</xdr:rowOff>
    </xdr:to>
    <xdr:grpSp>
      <xdr:nvGrpSpPr>
        <xdr:cNvPr id="349" name="Group 348">
          <a:extLst>
            <a:ext uri="{FF2B5EF4-FFF2-40B4-BE49-F238E27FC236}">
              <a16:creationId xmlns:a16="http://schemas.microsoft.com/office/drawing/2014/main" id="{00000000-0008-0000-0B00-00005D010000}"/>
            </a:ext>
          </a:extLst>
        </xdr:cNvPr>
        <xdr:cNvGrpSpPr/>
      </xdr:nvGrpSpPr>
      <xdr:grpSpPr>
        <a:xfrm>
          <a:off x="5725161" y="93787930"/>
          <a:ext cx="185999" cy="142043"/>
          <a:chOff x="6029326" y="2438400"/>
          <a:chExt cx="197784" cy="140494"/>
        </a:xfrm>
      </xdr:grpSpPr>
      <xdr:cxnSp macro="">
        <xdr:nvCxnSpPr>
          <xdr:cNvPr id="350" name="Straight Arrow Connector 349">
            <a:extLst>
              <a:ext uri="{FF2B5EF4-FFF2-40B4-BE49-F238E27FC236}">
                <a16:creationId xmlns:a16="http://schemas.microsoft.com/office/drawing/2014/main" id="{00000000-0008-0000-0B00-00005E01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51" name="Rectangle 37">
            <a:extLst>
              <a:ext uri="{FF2B5EF4-FFF2-40B4-BE49-F238E27FC236}">
                <a16:creationId xmlns:a16="http://schemas.microsoft.com/office/drawing/2014/main" id="{00000000-0008-0000-0B00-00005F01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16</xdr:col>
      <xdr:colOff>63873</xdr:colOff>
      <xdr:row>831</xdr:row>
      <xdr:rowOff>38661</xdr:rowOff>
    </xdr:from>
    <xdr:to>
      <xdr:col>17</xdr:col>
      <xdr:colOff>33355</xdr:colOff>
      <xdr:row>833</xdr:row>
      <xdr:rowOff>54511</xdr:rowOff>
    </xdr:to>
    <xdr:grpSp>
      <xdr:nvGrpSpPr>
        <xdr:cNvPr id="374" name="Group 373">
          <a:extLst>
            <a:ext uri="{FF2B5EF4-FFF2-40B4-BE49-F238E27FC236}">
              <a16:creationId xmlns:a16="http://schemas.microsoft.com/office/drawing/2014/main" id="{00000000-0008-0000-0B00-000076010000}"/>
            </a:ext>
          </a:extLst>
        </xdr:cNvPr>
        <xdr:cNvGrpSpPr/>
      </xdr:nvGrpSpPr>
      <xdr:grpSpPr>
        <a:xfrm>
          <a:off x="2445945" y="104442971"/>
          <a:ext cx="121359" cy="281877"/>
          <a:chOff x="2467841" y="10572750"/>
          <a:chExt cx="133445" cy="260359"/>
        </a:xfrm>
      </xdr:grpSpPr>
      <xdr:sp macro="" textlink="">
        <xdr:nvSpPr>
          <xdr:cNvPr id="375" name="Rectangle 374">
            <a:extLst>
              <a:ext uri="{FF2B5EF4-FFF2-40B4-BE49-F238E27FC236}">
                <a16:creationId xmlns:a16="http://schemas.microsoft.com/office/drawing/2014/main" id="{00000000-0008-0000-0B00-000077010000}"/>
              </a:ext>
            </a:extLst>
          </xdr:cNvPr>
          <xdr:cNvSpPr/>
        </xdr:nvSpPr>
        <xdr:spPr>
          <a:xfrm>
            <a:off x="2467841" y="10572750"/>
            <a:ext cx="133445" cy="119018"/>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76" name="Straight Arrow Connector 375">
            <a:extLst>
              <a:ext uri="{FF2B5EF4-FFF2-40B4-BE49-F238E27FC236}">
                <a16:creationId xmlns:a16="http://schemas.microsoft.com/office/drawing/2014/main" id="{00000000-0008-0000-0B00-000078010000}"/>
              </a:ext>
            </a:extLst>
          </xdr:cNvPr>
          <xdr:cNvCxnSpPr/>
        </xdr:nvCxnSpPr>
        <xdr:spPr>
          <a:xfrm>
            <a:off x="2467841" y="10693981"/>
            <a:ext cx="0" cy="139128"/>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57616</xdr:colOff>
      <xdr:row>830</xdr:row>
      <xdr:rowOff>71688</xdr:rowOff>
    </xdr:from>
    <xdr:to>
      <xdr:col>40</xdr:col>
      <xdr:colOff>93913</xdr:colOff>
      <xdr:row>832</xdr:row>
      <xdr:rowOff>11206</xdr:rowOff>
    </xdr:to>
    <xdr:grpSp>
      <xdr:nvGrpSpPr>
        <xdr:cNvPr id="377" name="Group 376">
          <a:extLst>
            <a:ext uri="{FF2B5EF4-FFF2-40B4-BE49-F238E27FC236}">
              <a16:creationId xmlns:a16="http://schemas.microsoft.com/office/drawing/2014/main" id="{00000000-0008-0000-0B00-000079010000}"/>
            </a:ext>
          </a:extLst>
        </xdr:cNvPr>
        <xdr:cNvGrpSpPr/>
      </xdr:nvGrpSpPr>
      <xdr:grpSpPr>
        <a:xfrm>
          <a:off x="4305318" y="104399424"/>
          <a:ext cx="1597500" cy="147275"/>
          <a:chOff x="3700220" y="8704881"/>
          <a:chExt cx="1702781" cy="142068"/>
        </a:xfrm>
      </xdr:grpSpPr>
      <xdr:sp macro="" textlink="">
        <xdr:nvSpPr>
          <xdr:cNvPr id="378" name="Rectangle 377">
            <a:extLst>
              <a:ext uri="{FF2B5EF4-FFF2-40B4-BE49-F238E27FC236}">
                <a16:creationId xmlns:a16="http://schemas.microsoft.com/office/drawing/2014/main" id="{00000000-0008-0000-0B00-00007A01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79" name="Straight Arrow Connector 378">
            <a:extLst>
              <a:ext uri="{FF2B5EF4-FFF2-40B4-BE49-F238E27FC236}">
                <a16:creationId xmlns:a16="http://schemas.microsoft.com/office/drawing/2014/main" id="{00000000-0008-0000-0B00-00007B010000}"/>
              </a:ext>
            </a:extLst>
          </xdr:cNvPr>
          <xdr:cNvCxnSpPr/>
        </xdr:nvCxnSpPr>
        <xdr:spPr>
          <a:xfrm>
            <a:off x="3851975" y="8846949"/>
            <a:ext cx="1551026"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74613</xdr:colOff>
      <xdr:row>118</xdr:row>
      <xdr:rowOff>28552</xdr:rowOff>
    </xdr:from>
    <xdr:to>
      <xdr:col>19</xdr:col>
      <xdr:colOff>131762</xdr:colOff>
      <xdr:row>119</xdr:row>
      <xdr:rowOff>101578</xdr:rowOff>
    </xdr:to>
    <xdr:grpSp>
      <xdr:nvGrpSpPr>
        <xdr:cNvPr id="399" name="Group 398">
          <a:extLst>
            <a:ext uri="{FF2B5EF4-FFF2-40B4-BE49-F238E27FC236}">
              <a16:creationId xmlns:a16="http://schemas.microsoft.com/office/drawing/2014/main" id="{00000000-0008-0000-0B00-00008F010000}"/>
            </a:ext>
          </a:extLst>
        </xdr:cNvPr>
        <xdr:cNvGrpSpPr/>
      </xdr:nvGrpSpPr>
      <xdr:grpSpPr>
        <a:xfrm>
          <a:off x="2761335" y="13814178"/>
          <a:ext cx="209774" cy="224530"/>
          <a:chOff x="4255698" y="27025838"/>
          <a:chExt cx="202064" cy="338621"/>
        </a:xfrm>
      </xdr:grpSpPr>
      <xdr:sp macro="" textlink="">
        <xdr:nvSpPr>
          <xdr:cNvPr id="400" name="Rectangle 399">
            <a:extLst>
              <a:ext uri="{FF2B5EF4-FFF2-40B4-BE49-F238E27FC236}">
                <a16:creationId xmlns:a16="http://schemas.microsoft.com/office/drawing/2014/main" id="{00000000-0008-0000-0B00-000090010000}"/>
              </a:ext>
            </a:extLst>
          </xdr:cNvPr>
          <xdr:cNvSpPr/>
        </xdr:nvSpPr>
        <xdr:spPr>
          <a:xfrm flipH="1">
            <a:off x="4329176" y="27025838"/>
            <a:ext cx="128586" cy="224086"/>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01" name="Straight Arrow Connector 400">
            <a:extLst>
              <a:ext uri="{FF2B5EF4-FFF2-40B4-BE49-F238E27FC236}">
                <a16:creationId xmlns:a16="http://schemas.microsoft.com/office/drawing/2014/main" id="{00000000-0008-0000-0B00-000091010000}"/>
              </a:ext>
            </a:extLst>
          </xdr:cNvPr>
          <xdr:cNvCxnSpPr/>
        </xdr:nvCxnSpPr>
        <xdr:spPr>
          <a:xfrm flipH="1">
            <a:off x="4255698" y="27364459"/>
            <a:ext cx="196365"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402" name="Straight Connector 401">
            <a:extLst>
              <a:ext uri="{FF2B5EF4-FFF2-40B4-BE49-F238E27FC236}">
                <a16:creationId xmlns:a16="http://schemas.microsoft.com/office/drawing/2014/main" id="{00000000-0008-0000-0B00-000092010000}"/>
              </a:ext>
            </a:extLst>
          </xdr:cNvPr>
          <xdr:cNvCxnSpPr/>
        </xdr:nvCxnSpPr>
        <xdr:spPr>
          <a:xfrm>
            <a:off x="4457762" y="27155236"/>
            <a:ext cx="0" cy="207309"/>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28</xdr:col>
      <xdr:colOff>148354</xdr:colOff>
      <xdr:row>901</xdr:row>
      <xdr:rowOff>11206</xdr:rowOff>
    </xdr:from>
    <xdr:to>
      <xdr:col>40</xdr:col>
      <xdr:colOff>77166</xdr:colOff>
      <xdr:row>902</xdr:row>
      <xdr:rowOff>11206</xdr:rowOff>
    </xdr:to>
    <xdr:grpSp>
      <xdr:nvGrpSpPr>
        <xdr:cNvPr id="411" name="Group 410">
          <a:extLst>
            <a:ext uri="{FF2B5EF4-FFF2-40B4-BE49-F238E27FC236}">
              <a16:creationId xmlns:a16="http://schemas.microsoft.com/office/drawing/2014/main" id="{00000000-0008-0000-0B00-00009B010000}"/>
            </a:ext>
          </a:extLst>
        </xdr:cNvPr>
        <xdr:cNvGrpSpPr/>
      </xdr:nvGrpSpPr>
      <xdr:grpSpPr>
        <a:xfrm>
          <a:off x="4244403" y="112629278"/>
          <a:ext cx="1642788" cy="132678"/>
          <a:chOff x="3700220" y="8704881"/>
          <a:chExt cx="1749526" cy="142068"/>
        </a:xfrm>
      </xdr:grpSpPr>
      <xdr:sp macro="" textlink="">
        <xdr:nvSpPr>
          <xdr:cNvPr id="412" name="Rectangle 411">
            <a:extLst>
              <a:ext uri="{FF2B5EF4-FFF2-40B4-BE49-F238E27FC236}">
                <a16:creationId xmlns:a16="http://schemas.microsoft.com/office/drawing/2014/main" id="{00000000-0008-0000-0B00-00009C01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13" name="Straight Arrow Connector 412">
            <a:extLst>
              <a:ext uri="{FF2B5EF4-FFF2-40B4-BE49-F238E27FC236}">
                <a16:creationId xmlns:a16="http://schemas.microsoft.com/office/drawing/2014/main" id="{00000000-0008-0000-0B00-00009D010000}"/>
              </a:ext>
            </a:extLst>
          </xdr:cNvPr>
          <xdr:cNvCxnSpPr/>
        </xdr:nvCxnSpPr>
        <xdr:spPr>
          <a:xfrm>
            <a:off x="3851975" y="8846949"/>
            <a:ext cx="159777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63873</xdr:colOff>
      <xdr:row>849</xdr:row>
      <xdr:rowOff>6911</xdr:rowOff>
    </xdr:from>
    <xdr:to>
      <xdr:col>17</xdr:col>
      <xdr:colOff>33355</xdr:colOff>
      <xdr:row>851</xdr:row>
      <xdr:rowOff>22761</xdr:rowOff>
    </xdr:to>
    <xdr:grpSp>
      <xdr:nvGrpSpPr>
        <xdr:cNvPr id="414" name="Group 413">
          <a:extLst>
            <a:ext uri="{FF2B5EF4-FFF2-40B4-BE49-F238E27FC236}">
              <a16:creationId xmlns:a16="http://schemas.microsoft.com/office/drawing/2014/main" id="{00000000-0008-0000-0B00-00009E010000}"/>
            </a:ext>
          </a:extLst>
        </xdr:cNvPr>
        <xdr:cNvGrpSpPr/>
      </xdr:nvGrpSpPr>
      <xdr:grpSpPr>
        <a:xfrm>
          <a:off x="2445945" y="106524575"/>
          <a:ext cx="121359" cy="281878"/>
          <a:chOff x="2467841" y="10572750"/>
          <a:chExt cx="133445" cy="260359"/>
        </a:xfrm>
      </xdr:grpSpPr>
      <xdr:sp macro="" textlink="">
        <xdr:nvSpPr>
          <xdr:cNvPr id="415" name="Rectangle 414">
            <a:extLst>
              <a:ext uri="{FF2B5EF4-FFF2-40B4-BE49-F238E27FC236}">
                <a16:creationId xmlns:a16="http://schemas.microsoft.com/office/drawing/2014/main" id="{00000000-0008-0000-0B00-00009F010000}"/>
              </a:ext>
            </a:extLst>
          </xdr:cNvPr>
          <xdr:cNvSpPr/>
        </xdr:nvSpPr>
        <xdr:spPr>
          <a:xfrm>
            <a:off x="2467841" y="10572750"/>
            <a:ext cx="133445" cy="119018"/>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16" name="Straight Arrow Connector 415">
            <a:extLst>
              <a:ext uri="{FF2B5EF4-FFF2-40B4-BE49-F238E27FC236}">
                <a16:creationId xmlns:a16="http://schemas.microsoft.com/office/drawing/2014/main" id="{00000000-0008-0000-0B00-0000A0010000}"/>
              </a:ext>
            </a:extLst>
          </xdr:cNvPr>
          <xdr:cNvCxnSpPr/>
        </xdr:nvCxnSpPr>
        <xdr:spPr>
          <a:xfrm>
            <a:off x="2467841" y="10693981"/>
            <a:ext cx="0" cy="139128"/>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57616</xdr:colOff>
      <xdr:row>848</xdr:row>
      <xdr:rowOff>71688</xdr:rowOff>
    </xdr:from>
    <xdr:to>
      <xdr:col>40</xdr:col>
      <xdr:colOff>93913</xdr:colOff>
      <xdr:row>850</xdr:row>
      <xdr:rowOff>11206</xdr:rowOff>
    </xdr:to>
    <xdr:grpSp>
      <xdr:nvGrpSpPr>
        <xdr:cNvPr id="417" name="Group 416">
          <a:extLst>
            <a:ext uri="{FF2B5EF4-FFF2-40B4-BE49-F238E27FC236}">
              <a16:creationId xmlns:a16="http://schemas.microsoft.com/office/drawing/2014/main" id="{00000000-0008-0000-0B00-0000A1010000}"/>
            </a:ext>
          </a:extLst>
        </xdr:cNvPr>
        <xdr:cNvGrpSpPr/>
      </xdr:nvGrpSpPr>
      <xdr:grpSpPr>
        <a:xfrm>
          <a:off x="4305318" y="106513302"/>
          <a:ext cx="1597500" cy="147275"/>
          <a:chOff x="3700220" y="8704881"/>
          <a:chExt cx="1702781" cy="142068"/>
        </a:xfrm>
      </xdr:grpSpPr>
      <xdr:sp macro="" textlink="">
        <xdr:nvSpPr>
          <xdr:cNvPr id="418" name="Rectangle 417">
            <a:extLst>
              <a:ext uri="{FF2B5EF4-FFF2-40B4-BE49-F238E27FC236}">
                <a16:creationId xmlns:a16="http://schemas.microsoft.com/office/drawing/2014/main" id="{00000000-0008-0000-0B00-0000A201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19" name="Straight Arrow Connector 418">
            <a:extLst>
              <a:ext uri="{FF2B5EF4-FFF2-40B4-BE49-F238E27FC236}">
                <a16:creationId xmlns:a16="http://schemas.microsoft.com/office/drawing/2014/main" id="{00000000-0008-0000-0B00-0000A3010000}"/>
              </a:ext>
            </a:extLst>
          </xdr:cNvPr>
          <xdr:cNvCxnSpPr/>
        </xdr:nvCxnSpPr>
        <xdr:spPr>
          <a:xfrm>
            <a:off x="3851975" y="8846949"/>
            <a:ext cx="1551026"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42329</xdr:colOff>
      <xdr:row>837</xdr:row>
      <xdr:rowOff>62441</xdr:rowOff>
    </xdr:from>
    <xdr:to>
      <xdr:col>11</xdr:col>
      <xdr:colOff>38107</xdr:colOff>
      <xdr:row>839</xdr:row>
      <xdr:rowOff>82911</xdr:rowOff>
    </xdr:to>
    <xdr:grpSp>
      <xdr:nvGrpSpPr>
        <xdr:cNvPr id="426" name="Group 425">
          <a:extLst>
            <a:ext uri="{FF2B5EF4-FFF2-40B4-BE49-F238E27FC236}">
              <a16:creationId xmlns:a16="http://schemas.microsoft.com/office/drawing/2014/main" id="{00000000-0008-0000-0B00-0000AA010000}"/>
            </a:ext>
          </a:extLst>
        </xdr:cNvPr>
        <xdr:cNvGrpSpPr/>
      </xdr:nvGrpSpPr>
      <xdr:grpSpPr>
        <a:xfrm>
          <a:off x="1509329" y="105119082"/>
          <a:ext cx="147356" cy="286498"/>
          <a:chOff x="3377338" y="8846950"/>
          <a:chExt cx="161441" cy="351940"/>
        </a:xfrm>
      </xdr:grpSpPr>
      <xdr:sp macro="" textlink="">
        <xdr:nvSpPr>
          <xdr:cNvPr id="427" name="Rectangle 426">
            <a:extLst>
              <a:ext uri="{FF2B5EF4-FFF2-40B4-BE49-F238E27FC236}">
                <a16:creationId xmlns:a16="http://schemas.microsoft.com/office/drawing/2014/main" id="{00000000-0008-0000-0B00-0000AB01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28" name="Straight Arrow Connector 427">
            <a:extLst>
              <a:ext uri="{FF2B5EF4-FFF2-40B4-BE49-F238E27FC236}">
                <a16:creationId xmlns:a16="http://schemas.microsoft.com/office/drawing/2014/main" id="{00000000-0008-0000-0B00-0000AC01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47622</xdr:colOff>
      <xdr:row>837</xdr:row>
      <xdr:rowOff>47624</xdr:rowOff>
    </xdr:from>
    <xdr:to>
      <xdr:col>19</xdr:col>
      <xdr:colOff>43399</xdr:colOff>
      <xdr:row>839</xdr:row>
      <xdr:rowOff>77619</xdr:rowOff>
    </xdr:to>
    <xdr:grpSp>
      <xdr:nvGrpSpPr>
        <xdr:cNvPr id="429" name="Group 428">
          <a:extLst>
            <a:ext uri="{FF2B5EF4-FFF2-40B4-BE49-F238E27FC236}">
              <a16:creationId xmlns:a16="http://schemas.microsoft.com/office/drawing/2014/main" id="{00000000-0008-0000-0B00-0000AD010000}"/>
            </a:ext>
          </a:extLst>
        </xdr:cNvPr>
        <xdr:cNvGrpSpPr/>
      </xdr:nvGrpSpPr>
      <xdr:grpSpPr>
        <a:xfrm>
          <a:off x="2733822" y="105103592"/>
          <a:ext cx="148177" cy="295874"/>
          <a:chOff x="3377338" y="8846950"/>
          <a:chExt cx="161441" cy="351940"/>
        </a:xfrm>
      </xdr:grpSpPr>
      <xdr:sp macro="" textlink="">
        <xdr:nvSpPr>
          <xdr:cNvPr id="430" name="Rectangle 429">
            <a:extLst>
              <a:ext uri="{FF2B5EF4-FFF2-40B4-BE49-F238E27FC236}">
                <a16:creationId xmlns:a16="http://schemas.microsoft.com/office/drawing/2014/main" id="{00000000-0008-0000-0B00-0000AE01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31" name="Straight Arrow Connector 430">
            <a:extLst>
              <a:ext uri="{FF2B5EF4-FFF2-40B4-BE49-F238E27FC236}">
                <a16:creationId xmlns:a16="http://schemas.microsoft.com/office/drawing/2014/main" id="{00000000-0008-0000-0B00-0000AF01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42329</xdr:colOff>
      <xdr:row>855</xdr:row>
      <xdr:rowOff>62441</xdr:rowOff>
    </xdr:from>
    <xdr:to>
      <xdr:col>11</xdr:col>
      <xdr:colOff>38107</xdr:colOff>
      <xdr:row>857</xdr:row>
      <xdr:rowOff>82911</xdr:rowOff>
    </xdr:to>
    <xdr:grpSp>
      <xdr:nvGrpSpPr>
        <xdr:cNvPr id="432" name="Group 431">
          <a:extLst>
            <a:ext uri="{FF2B5EF4-FFF2-40B4-BE49-F238E27FC236}">
              <a16:creationId xmlns:a16="http://schemas.microsoft.com/office/drawing/2014/main" id="{00000000-0008-0000-0B00-0000B0010000}"/>
            </a:ext>
          </a:extLst>
        </xdr:cNvPr>
        <xdr:cNvGrpSpPr/>
      </xdr:nvGrpSpPr>
      <xdr:grpSpPr>
        <a:xfrm>
          <a:off x="1509329" y="107232960"/>
          <a:ext cx="147356" cy="286497"/>
          <a:chOff x="3377338" y="8846950"/>
          <a:chExt cx="161441" cy="351940"/>
        </a:xfrm>
      </xdr:grpSpPr>
      <xdr:sp macro="" textlink="">
        <xdr:nvSpPr>
          <xdr:cNvPr id="433" name="Rectangle 432">
            <a:extLst>
              <a:ext uri="{FF2B5EF4-FFF2-40B4-BE49-F238E27FC236}">
                <a16:creationId xmlns:a16="http://schemas.microsoft.com/office/drawing/2014/main" id="{00000000-0008-0000-0B00-0000B101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34" name="Straight Arrow Connector 433">
            <a:extLst>
              <a:ext uri="{FF2B5EF4-FFF2-40B4-BE49-F238E27FC236}">
                <a16:creationId xmlns:a16="http://schemas.microsoft.com/office/drawing/2014/main" id="{00000000-0008-0000-0B00-0000B201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47622</xdr:colOff>
      <xdr:row>855</xdr:row>
      <xdr:rowOff>47624</xdr:rowOff>
    </xdr:from>
    <xdr:to>
      <xdr:col>19</xdr:col>
      <xdr:colOff>43399</xdr:colOff>
      <xdr:row>857</xdr:row>
      <xdr:rowOff>77619</xdr:rowOff>
    </xdr:to>
    <xdr:grpSp>
      <xdr:nvGrpSpPr>
        <xdr:cNvPr id="435" name="Group 434">
          <a:extLst>
            <a:ext uri="{FF2B5EF4-FFF2-40B4-BE49-F238E27FC236}">
              <a16:creationId xmlns:a16="http://schemas.microsoft.com/office/drawing/2014/main" id="{00000000-0008-0000-0B00-0000B3010000}"/>
            </a:ext>
          </a:extLst>
        </xdr:cNvPr>
        <xdr:cNvGrpSpPr/>
      </xdr:nvGrpSpPr>
      <xdr:grpSpPr>
        <a:xfrm>
          <a:off x="2733822" y="107217470"/>
          <a:ext cx="148177" cy="295873"/>
          <a:chOff x="3377338" y="8846950"/>
          <a:chExt cx="161441" cy="351940"/>
        </a:xfrm>
      </xdr:grpSpPr>
      <xdr:sp macro="" textlink="">
        <xdr:nvSpPr>
          <xdr:cNvPr id="436" name="Rectangle 435">
            <a:extLst>
              <a:ext uri="{FF2B5EF4-FFF2-40B4-BE49-F238E27FC236}">
                <a16:creationId xmlns:a16="http://schemas.microsoft.com/office/drawing/2014/main" id="{00000000-0008-0000-0B00-0000B401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37" name="Straight Arrow Connector 436">
            <a:extLst>
              <a:ext uri="{FF2B5EF4-FFF2-40B4-BE49-F238E27FC236}">
                <a16:creationId xmlns:a16="http://schemas.microsoft.com/office/drawing/2014/main" id="{00000000-0008-0000-0B00-0000B501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16085</xdr:colOff>
      <xdr:row>916</xdr:row>
      <xdr:rowOff>53826</xdr:rowOff>
    </xdr:from>
    <xdr:to>
      <xdr:col>19</xdr:col>
      <xdr:colOff>60152</xdr:colOff>
      <xdr:row>920</xdr:row>
      <xdr:rowOff>16884</xdr:rowOff>
    </xdr:to>
    <xdr:grpSp>
      <xdr:nvGrpSpPr>
        <xdr:cNvPr id="226" name="Group 225">
          <a:extLst>
            <a:ext uri="{FF2B5EF4-FFF2-40B4-BE49-F238E27FC236}">
              <a16:creationId xmlns:a16="http://schemas.microsoft.com/office/drawing/2014/main" id="{00000000-0008-0000-0B00-0000E2000000}"/>
            </a:ext>
          </a:extLst>
        </xdr:cNvPr>
        <xdr:cNvGrpSpPr/>
      </xdr:nvGrpSpPr>
      <xdr:grpSpPr>
        <a:xfrm>
          <a:off x="2702583" y="114320955"/>
          <a:ext cx="196019" cy="469937"/>
          <a:chOff x="2405648" y="31712958"/>
          <a:chExt cx="203144" cy="504205"/>
        </a:xfrm>
      </xdr:grpSpPr>
      <xdr:sp macro="" textlink="">
        <xdr:nvSpPr>
          <xdr:cNvPr id="228" name="Rectangle 227">
            <a:extLst>
              <a:ext uri="{FF2B5EF4-FFF2-40B4-BE49-F238E27FC236}">
                <a16:creationId xmlns:a16="http://schemas.microsoft.com/office/drawing/2014/main" id="{00000000-0008-0000-0B00-0000E4000000}"/>
              </a:ext>
            </a:extLst>
          </xdr:cNvPr>
          <xdr:cNvSpPr/>
        </xdr:nvSpPr>
        <xdr:spPr>
          <a:xfrm flipH="1">
            <a:off x="2473279" y="31712958"/>
            <a:ext cx="133561" cy="137464"/>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30" name="Straight Arrow Connector 229">
            <a:extLst>
              <a:ext uri="{FF2B5EF4-FFF2-40B4-BE49-F238E27FC236}">
                <a16:creationId xmlns:a16="http://schemas.microsoft.com/office/drawing/2014/main" id="{00000000-0008-0000-0B00-0000E6000000}"/>
              </a:ext>
            </a:extLst>
          </xdr:cNvPr>
          <xdr:cNvCxnSpPr/>
        </xdr:nvCxnSpPr>
        <xdr:spPr>
          <a:xfrm flipH="1">
            <a:off x="2405648" y="32217163"/>
            <a:ext cx="197462"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32" name="Straight Connector 231">
            <a:extLst>
              <a:ext uri="{FF2B5EF4-FFF2-40B4-BE49-F238E27FC236}">
                <a16:creationId xmlns:a16="http://schemas.microsoft.com/office/drawing/2014/main" id="{00000000-0008-0000-0B00-0000E8000000}"/>
              </a:ext>
            </a:extLst>
          </xdr:cNvPr>
          <xdr:cNvCxnSpPr/>
        </xdr:nvCxnSpPr>
        <xdr:spPr>
          <a:xfrm>
            <a:off x="2608037" y="31823228"/>
            <a:ext cx="755" cy="387147"/>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19050</xdr:colOff>
      <xdr:row>916</xdr:row>
      <xdr:rowOff>66675</xdr:rowOff>
    </xdr:from>
    <xdr:to>
      <xdr:col>41</xdr:col>
      <xdr:colOff>5012</xdr:colOff>
      <xdr:row>917</xdr:row>
      <xdr:rowOff>66675</xdr:rowOff>
    </xdr:to>
    <xdr:grpSp>
      <xdr:nvGrpSpPr>
        <xdr:cNvPr id="237" name="Group 236">
          <a:extLst>
            <a:ext uri="{FF2B5EF4-FFF2-40B4-BE49-F238E27FC236}">
              <a16:creationId xmlns:a16="http://schemas.microsoft.com/office/drawing/2014/main" id="{00000000-0008-0000-0B00-0000ED000000}"/>
            </a:ext>
          </a:extLst>
        </xdr:cNvPr>
        <xdr:cNvGrpSpPr/>
      </xdr:nvGrpSpPr>
      <xdr:grpSpPr>
        <a:xfrm>
          <a:off x="4267200" y="114334477"/>
          <a:ext cx="1642789" cy="148814"/>
          <a:chOff x="3700220" y="8704881"/>
          <a:chExt cx="1749526" cy="142068"/>
        </a:xfrm>
      </xdr:grpSpPr>
      <xdr:sp macro="" textlink="">
        <xdr:nvSpPr>
          <xdr:cNvPr id="242" name="Rectangle 241">
            <a:extLst>
              <a:ext uri="{FF2B5EF4-FFF2-40B4-BE49-F238E27FC236}">
                <a16:creationId xmlns:a16="http://schemas.microsoft.com/office/drawing/2014/main" id="{00000000-0008-0000-0B00-0000F2000000}"/>
              </a:ext>
            </a:extLst>
          </xdr:cNvPr>
          <xdr:cNvSpPr/>
        </xdr:nvSpPr>
        <xdr:spPr>
          <a:xfrm>
            <a:off x="3700220" y="8704881"/>
            <a:ext cx="154733"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43" name="Straight Arrow Connector 242">
            <a:extLst>
              <a:ext uri="{FF2B5EF4-FFF2-40B4-BE49-F238E27FC236}">
                <a16:creationId xmlns:a16="http://schemas.microsoft.com/office/drawing/2014/main" id="{00000000-0008-0000-0B00-0000F3000000}"/>
              </a:ext>
            </a:extLst>
          </xdr:cNvPr>
          <xdr:cNvCxnSpPr/>
        </xdr:nvCxnSpPr>
        <xdr:spPr>
          <a:xfrm>
            <a:off x="3851975" y="8846949"/>
            <a:ext cx="159777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9526</xdr:colOff>
      <xdr:row>635</xdr:row>
      <xdr:rowOff>57149</xdr:rowOff>
    </xdr:from>
    <xdr:to>
      <xdr:col>41</xdr:col>
      <xdr:colOff>1</xdr:colOff>
      <xdr:row>660</xdr:row>
      <xdr:rowOff>76199</xdr:rowOff>
    </xdr:to>
    <xdr:grpSp>
      <xdr:nvGrpSpPr>
        <xdr:cNvPr id="244" name="Group 243">
          <a:extLst>
            <a:ext uri="{FF2B5EF4-FFF2-40B4-BE49-F238E27FC236}">
              <a16:creationId xmlns:a16="http://schemas.microsoft.com/office/drawing/2014/main" id="{00000000-0008-0000-0B00-0000F4000000}"/>
            </a:ext>
          </a:extLst>
        </xdr:cNvPr>
        <xdr:cNvGrpSpPr/>
      </xdr:nvGrpSpPr>
      <xdr:grpSpPr>
        <a:xfrm>
          <a:off x="5723481" y="79274893"/>
          <a:ext cx="180675" cy="3395830"/>
          <a:chOff x="6029326" y="2438400"/>
          <a:chExt cx="197784" cy="140494"/>
        </a:xfrm>
      </xdr:grpSpPr>
      <xdr:cxnSp macro="">
        <xdr:nvCxnSpPr>
          <xdr:cNvPr id="245" name="Straight Arrow Connector 244">
            <a:extLst>
              <a:ext uri="{FF2B5EF4-FFF2-40B4-BE49-F238E27FC236}">
                <a16:creationId xmlns:a16="http://schemas.microsoft.com/office/drawing/2014/main" id="{00000000-0008-0000-0B00-0000F5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49" name="Rectangle 37">
            <a:extLst>
              <a:ext uri="{FF2B5EF4-FFF2-40B4-BE49-F238E27FC236}">
                <a16:creationId xmlns:a16="http://schemas.microsoft.com/office/drawing/2014/main" id="{00000000-0008-0000-0B00-0000F9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15240</xdr:colOff>
      <xdr:row>56</xdr:row>
      <xdr:rowOff>83820</xdr:rowOff>
    </xdr:from>
    <xdr:to>
      <xdr:col>41</xdr:col>
      <xdr:colOff>15240</xdr:colOff>
      <xdr:row>63</xdr:row>
      <xdr:rowOff>68580</xdr:rowOff>
    </xdr:to>
    <xdr:grpSp>
      <xdr:nvGrpSpPr>
        <xdr:cNvPr id="198" name="Group 197">
          <a:extLst>
            <a:ext uri="{FF2B5EF4-FFF2-40B4-BE49-F238E27FC236}">
              <a16:creationId xmlns:a16="http://schemas.microsoft.com/office/drawing/2014/main" id="{00000000-0008-0000-0B00-0000C6000000}"/>
            </a:ext>
          </a:extLst>
        </xdr:cNvPr>
        <xdr:cNvGrpSpPr/>
      </xdr:nvGrpSpPr>
      <xdr:grpSpPr>
        <a:xfrm>
          <a:off x="5729195" y="6701491"/>
          <a:ext cx="190051" cy="822214"/>
          <a:chOff x="6029326" y="2438400"/>
          <a:chExt cx="197784" cy="140494"/>
        </a:xfrm>
      </xdr:grpSpPr>
      <xdr:cxnSp macro="">
        <xdr:nvCxnSpPr>
          <xdr:cNvPr id="199" name="Straight Arrow Connector 198">
            <a:extLst>
              <a:ext uri="{FF2B5EF4-FFF2-40B4-BE49-F238E27FC236}">
                <a16:creationId xmlns:a16="http://schemas.microsoft.com/office/drawing/2014/main" id="{00000000-0008-0000-0B00-0000C7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00" name="Rectangle 37">
            <a:extLst>
              <a:ext uri="{FF2B5EF4-FFF2-40B4-BE49-F238E27FC236}">
                <a16:creationId xmlns:a16="http://schemas.microsoft.com/office/drawing/2014/main" id="{00000000-0008-0000-0B00-0000C8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7620</xdr:colOff>
      <xdr:row>49</xdr:row>
      <xdr:rowOff>45720</xdr:rowOff>
    </xdr:from>
    <xdr:to>
      <xdr:col>40</xdr:col>
      <xdr:colOff>91440</xdr:colOff>
      <xdr:row>50</xdr:row>
      <xdr:rowOff>91440</xdr:rowOff>
    </xdr:to>
    <xdr:grpSp>
      <xdr:nvGrpSpPr>
        <xdr:cNvPr id="202" name="Group 201">
          <a:extLst>
            <a:ext uri="{FF2B5EF4-FFF2-40B4-BE49-F238E27FC236}">
              <a16:creationId xmlns:a16="http://schemas.microsoft.com/office/drawing/2014/main" id="{00000000-0008-0000-0B00-0000CA000000}"/>
            </a:ext>
          </a:extLst>
        </xdr:cNvPr>
        <xdr:cNvGrpSpPr/>
      </xdr:nvGrpSpPr>
      <xdr:grpSpPr>
        <a:xfrm>
          <a:off x="5722546" y="5824742"/>
          <a:ext cx="178770" cy="196702"/>
          <a:chOff x="6029326" y="2438400"/>
          <a:chExt cx="197784" cy="140494"/>
        </a:xfrm>
      </xdr:grpSpPr>
      <xdr:cxnSp macro="">
        <xdr:nvCxnSpPr>
          <xdr:cNvPr id="204" name="Straight Arrow Connector 203">
            <a:extLst>
              <a:ext uri="{FF2B5EF4-FFF2-40B4-BE49-F238E27FC236}">
                <a16:creationId xmlns:a16="http://schemas.microsoft.com/office/drawing/2014/main" id="{00000000-0008-0000-0B00-0000CC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07" name="Rectangle 37">
            <a:extLst>
              <a:ext uri="{FF2B5EF4-FFF2-40B4-BE49-F238E27FC236}">
                <a16:creationId xmlns:a16="http://schemas.microsoft.com/office/drawing/2014/main" id="{00000000-0008-0000-0B00-0000CF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29</xdr:col>
      <xdr:colOff>11194</xdr:colOff>
      <xdr:row>876</xdr:row>
      <xdr:rowOff>72166</xdr:rowOff>
    </xdr:from>
    <xdr:to>
      <xdr:col>40</xdr:col>
      <xdr:colOff>92406</xdr:colOff>
      <xdr:row>877</xdr:row>
      <xdr:rowOff>72166</xdr:rowOff>
    </xdr:to>
    <xdr:grpSp>
      <xdr:nvGrpSpPr>
        <xdr:cNvPr id="195" name="Group 194">
          <a:extLst>
            <a:ext uri="{FF2B5EF4-FFF2-40B4-BE49-F238E27FC236}">
              <a16:creationId xmlns:a16="http://schemas.microsoft.com/office/drawing/2014/main" id="{00000000-0008-0000-0B00-0000C3000000}"/>
            </a:ext>
          </a:extLst>
        </xdr:cNvPr>
        <xdr:cNvGrpSpPr/>
      </xdr:nvGrpSpPr>
      <xdr:grpSpPr>
        <a:xfrm>
          <a:off x="4258523" y="109705215"/>
          <a:ext cx="1642788" cy="132678"/>
          <a:chOff x="3700220" y="8704881"/>
          <a:chExt cx="1749526" cy="142068"/>
        </a:xfrm>
      </xdr:grpSpPr>
      <xdr:sp macro="" textlink="">
        <xdr:nvSpPr>
          <xdr:cNvPr id="196" name="Rectangle 195">
            <a:extLst>
              <a:ext uri="{FF2B5EF4-FFF2-40B4-BE49-F238E27FC236}">
                <a16:creationId xmlns:a16="http://schemas.microsoft.com/office/drawing/2014/main" id="{00000000-0008-0000-0B00-0000C4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97" name="Straight Arrow Connector 196">
            <a:extLst>
              <a:ext uri="{FF2B5EF4-FFF2-40B4-BE49-F238E27FC236}">
                <a16:creationId xmlns:a16="http://schemas.microsoft.com/office/drawing/2014/main" id="{00000000-0008-0000-0B00-0000C5000000}"/>
              </a:ext>
            </a:extLst>
          </xdr:cNvPr>
          <xdr:cNvCxnSpPr/>
        </xdr:nvCxnSpPr>
        <xdr:spPr>
          <a:xfrm>
            <a:off x="3851975" y="8846949"/>
            <a:ext cx="159777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29</xdr:col>
      <xdr:colOff>0</xdr:colOff>
      <xdr:row>874</xdr:row>
      <xdr:rowOff>0</xdr:rowOff>
    </xdr:from>
    <xdr:to>
      <xdr:col>40</xdr:col>
      <xdr:colOff>81212</xdr:colOff>
      <xdr:row>875</xdr:row>
      <xdr:rowOff>0</xdr:rowOff>
    </xdr:to>
    <xdr:grpSp>
      <xdr:nvGrpSpPr>
        <xdr:cNvPr id="201" name="Group 200">
          <a:extLst>
            <a:ext uri="{FF2B5EF4-FFF2-40B4-BE49-F238E27FC236}">
              <a16:creationId xmlns:a16="http://schemas.microsoft.com/office/drawing/2014/main" id="{00000000-0008-0000-0B00-0000C9000000}"/>
            </a:ext>
          </a:extLst>
        </xdr:cNvPr>
        <xdr:cNvGrpSpPr/>
      </xdr:nvGrpSpPr>
      <xdr:grpSpPr>
        <a:xfrm>
          <a:off x="4247478" y="109414235"/>
          <a:ext cx="1642788" cy="136264"/>
          <a:chOff x="3700220" y="8704881"/>
          <a:chExt cx="1749526" cy="142068"/>
        </a:xfrm>
      </xdr:grpSpPr>
      <xdr:sp macro="" textlink="">
        <xdr:nvSpPr>
          <xdr:cNvPr id="203" name="Rectangle 202">
            <a:extLst>
              <a:ext uri="{FF2B5EF4-FFF2-40B4-BE49-F238E27FC236}">
                <a16:creationId xmlns:a16="http://schemas.microsoft.com/office/drawing/2014/main" id="{00000000-0008-0000-0B00-0000CB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05" name="Straight Arrow Connector 204">
            <a:extLst>
              <a:ext uri="{FF2B5EF4-FFF2-40B4-BE49-F238E27FC236}">
                <a16:creationId xmlns:a16="http://schemas.microsoft.com/office/drawing/2014/main" id="{00000000-0008-0000-0B00-0000CD000000}"/>
              </a:ext>
            </a:extLst>
          </xdr:cNvPr>
          <xdr:cNvCxnSpPr/>
        </xdr:nvCxnSpPr>
        <xdr:spPr>
          <a:xfrm>
            <a:off x="3851975" y="8846949"/>
            <a:ext cx="159777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15240</xdr:colOff>
      <xdr:row>866</xdr:row>
      <xdr:rowOff>60960</xdr:rowOff>
    </xdr:from>
    <xdr:to>
      <xdr:col>41</xdr:col>
      <xdr:colOff>10217</xdr:colOff>
      <xdr:row>867</xdr:row>
      <xdr:rowOff>71297</xdr:rowOff>
    </xdr:to>
    <xdr:grpSp>
      <xdr:nvGrpSpPr>
        <xdr:cNvPr id="206" name="Group 205">
          <a:extLst>
            <a:ext uri="{FF2B5EF4-FFF2-40B4-BE49-F238E27FC236}">
              <a16:creationId xmlns:a16="http://schemas.microsoft.com/office/drawing/2014/main" id="{00000000-0008-0000-0B00-0000CE000000}"/>
            </a:ext>
          </a:extLst>
        </xdr:cNvPr>
        <xdr:cNvGrpSpPr/>
      </xdr:nvGrpSpPr>
      <xdr:grpSpPr>
        <a:xfrm>
          <a:off x="5729195" y="108615630"/>
          <a:ext cx="185028" cy="143836"/>
          <a:chOff x="6029326" y="2438400"/>
          <a:chExt cx="197784" cy="140494"/>
        </a:xfrm>
      </xdr:grpSpPr>
      <xdr:cxnSp macro="">
        <xdr:nvCxnSpPr>
          <xdr:cNvPr id="208" name="Straight Arrow Connector 207">
            <a:extLst>
              <a:ext uri="{FF2B5EF4-FFF2-40B4-BE49-F238E27FC236}">
                <a16:creationId xmlns:a16="http://schemas.microsoft.com/office/drawing/2014/main" id="{00000000-0008-0000-0B00-0000D0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09" name="Rectangle 37">
            <a:extLst>
              <a:ext uri="{FF2B5EF4-FFF2-40B4-BE49-F238E27FC236}">
                <a16:creationId xmlns:a16="http://schemas.microsoft.com/office/drawing/2014/main" id="{00000000-0008-0000-0B00-0000D1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11206</xdr:colOff>
      <xdr:row>403</xdr:row>
      <xdr:rowOff>67234</xdr:rowOff>
    </xdr:from>
    <xdr:to>
      <xdr:col>41</xdr:col>
      <xdr:colOff>6183</xdr:colOff>
      <xdr:row>404</xdr:row>
      <xdr:rowOff>77571</xdr:rowOff>
    </xdr:to>
    <xdr:grpSp>
      <xdr:nvGrpSpPr>
        <xdr:cNvPr id="210" name="Group 209">
          <a:extLst>
            <a:ext uri="{FF2B5EF4-FFF2-40B4-BE49-F238E27FC236}">
              <a16:creationId xmlns:a16="http://schemas.microsoft.com/office/drawing/2014/main" id="{00000000-0008-0000-0B00-0000D2000000}"/>
            </a:ext>
          </a:extLst>
        </xdr:cNvPr>
        <xdr:cNvGrpSpPr/>
      </xdr:nvGrpSpPr>
      <xdr:grpSpPr>
        <a:xfrm>
          <a:off x="5725161" y="50402340"/>
          <a:ext cx="185999" cy="142042"/>
          <a:chOff x="6029326" y="2438400"/>
          <a:chExt cx="197784" cy="140494"/>
        </a:xfrm>
      </xdr:grpSpPr>
      <xdr:cxnSp macro="">
        <xdr:nvCxnSpPr>
          <xdr:cNvPr id="211" name="Straight Arrow Connector 210">
            <a:extLst>
              <a:ext uri="{FF2B5EF4-FFF2-40B4-BE49-F238E27FC236}">
                <a16:creationId xmlns:a16="http://schemas.microsoft.com/office/drawing/2014/main" id="{00000000-0008-0000-0B00-0000D3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12" name="Rectangle 37">
            <a:extLst>
              <a:ext uri="{FF2B5EF4-FFF2-40B4-BE49-F238E27FC236}">
                <a16:creationId xmlns:a16="http://schemas.microsoft.com/office/drawing/2014/main" id="{00000000-0008-0000-0B00-0000D4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10</xdr:col>
      <xdr:colOff>42329</xdr:colOff>
      <xdr:row>328</xdr:row>
      <xdr:rowOff>62441</xdr:rowOff>
    </xdr:from>
    <xdr:to>
      <xdr:col>11</xdr:col>
      <xdr:colOff>38107</xdr:colOff>
      <xdr:row>330</xdr:row>
      <xdr:rowOff>75291</xdr:rowOff>
    </xdr:to>
    <xdr:grpSp>
      <xdr:nvGrpSpPr>
        <xdr:cNvPr id="183" name="Group 182">
          <a:extLst>
            <a:ext uri="{FF2B5EF4-FFF2-40B4-BE49-F238E27FC236}">
              <a16:creationId xmlns:a16="http://schemas.microsoft.com/office/drawing/2014/main" id="{00000000-0008-0000-0B00-0000B7000000}"/>
            </a:ext>
          </a:extLst>
        </xdr:cNvPr>
        <xdr:cNvGrpSpPr/>
      </xdr:nvGrpSpPr>
      <xdr:grpSpPr>
        <a:xfrm>
          <a:off x="1509329" y="40691534"/>
          <a:ext cx="147356" cy="283434"/>
          <a:chOff x="3377338" y="8846950"/>
          <a:chExt cx="161441" cy="351940"/>
        </a:xfrm>
      </xdr:grpSpPr>
      <xdr:sp macro="" textlink="">
        <xdr:nvSpPr>
          <xdr:cNvPr id="184" name="Rectangle 183">
            <a:extLst>
              <a:ext uri="{FF2B5EF4-FFF2-40B4-BE49-F238E27FC236}">
                <a16:creationId xmlns:a16="http://schemas.microsoft.com/office/drawing/2014/main" id="{00000000-0008-0000-0B00-0000B8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85" name="Straight Arrow Connector 184">
            <a:extLst>
              <a:ext uri="{FF2B5EF4-FFF2-40B4-BE49-F238E27FC236}">
                <a16:creationId xmlns:a16="http://schemas.microsoft.com/office/drawing/2014/main" id="{00000000-0008-0000-0B00-0000B9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53340</xdr:colOff>
      <xdr:row>328</xdr:row>
      <xdr:rowOff>47625</xdr:rowOff>
    </xdr:from>
    <xdr:to>
      <xdr:col>19</xdr:col>
      <xdr:colOff>43399</xdr:colOff>
      <xdr:row>331</xdr:row>
      <xdr:rowOff>1</xdr:rowOff>
    </xdr:to>
    <xdr:grpSp>
      <xdr:nvGrpSpPr>
        <xdr:cNvPr id="186" name="Group 185">
          <a:extLst>
            <a:ext uri="{FF2B5EF4-FFF2-40B4-BE49-F238E27FC236}">
              <a16:creationId xmlns:a16="http://schemas.microsoft.com/office/drawing/2014/main" id="{00000000-0008-0000-0B00-0000BA000000}"/>
            </a:ext>
          </a:extLst>
        </xdr:cNvPr>
        <xdr:cNvGrpSpPr/>
      </xdr:nvGrpSpPr>
      <xdr:grpSpPr>
        <a:xfrm>
          <a:off x="2738568" y="40676867"/>
          <a:ext cx="143431" cy="352800"/>
          <a:chOff x="3377338" y="8846950"/>
          <a:chExt cx="161441" cy="351940"/>
        </a:xfrm>
      </xdr:grpSpPr>
      <xdr:sp macro="" textlink="">
        <xdr:nvSpPr>
          <xdr:cNvPr id="187" name="Rectangle 186">
            <a:extLst>
              <a:ext uri="{FF2B5EF4-FFF2-40B4-BE49-F238E27FC236}">
                <a16:creationId xmlns:a16="http://schemas.microsoft.com/office/drawing/2014/main" id="{00000000-0008-0000-0B00-0000BB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88" name="Straight Arrow Connector 187">
            <a:extLst>
              <a:ext uri="{FF2B5EF4-FFF2-40B4-BE49-F238E27FC236}">
                <a16:creationId xmlns:a16="http://schemas.microsoft.com/office/drawing/2014/main" id="{00000000-0008-0000-0B00-0000BC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45720</xdr:colOff>
      <xdr:row>349</xdr:row>
      <xdr:rowOff>47625</xdr:rowOff>
    </xdr:from>
    <xdr:to>
      <xdr:col>19</xdr:col>
      <xdr:colOff>43399</xdr:colOff>
      <xdr:row>351</xdr:row>
      <xdr:rowOff>91441</xdr:rowOff>
    </xdr:to>
    <xdr:grpSp>
      <xdr:nvGrpSpPr>
        <xdr:cNvPr id="192" name="Group 191">
          <a:extLst>
            <a:ext uri="{FF2B5EF4-FFF2-40B4-BE49-F238E27FC236}">
              <a16:creationId xmlns:a16="http://schemas.microsoft.com/office/drawing/2014/main" id="{00000000-0008-0000-0B00-0000C0000000}"/>
            </a:ext>
          </a:extLst>
        </xdr:cNvPr>
        <xdr:cNvGrpSpPr/>
      </xdr:nvGrpSpPr>
      <xdr:grpSpPr>
        <a:xfrm>
          <a:off x="2731920" y="43386001"/>
          <a:ext cx="150079" cy="310517"/>
          <a:chOff x="3377338" y="8846950"/>
          <a:chExt cx="161441" cy="351940"/>
        </a:xfrm>
      </xdr:grpSpPr>
      <xdr:sp macro="" textlink="">
        <xdr:nvSpPr>
          <xdr:cNvPr id="193" name="Rectangle 192">
            <a:extLst>
              <a:ext uri="{FF2B5EF4-FFF2-40B4-BE49-F238E27FC236}">
                <a16:creationId xmlns:a16="http://schemas.microsoft.com/office/drawing/2014/main" id="{00000000-0008-0000-0B00-0000C1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94" name="Straight Arrow Connector 193">
            <a:extLst>
              <a:ext uri="{FF2B5EF4-FFF2-40B4-BE49-F238E27FC236}">
                <a16:creationId xmlns:a16="http://schemas.microsoft.com/office/drawing/2014/main" id="{00000000-0008-0000-0B00-0000C2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42329</xdr:colOff>
      <xdr:row>349</xdr:row>
      <xdr:rowOff>62441</xdr:rowOff>
    </xdr:from>
    <xdr:to>
      <xdr:col>11</xdr:col>
      <xdr:colOff>38107</xdr:colOff>
      <xdr:row>351</xdr:row>
      <xdr:rowOff>75291</xdr:rowOff>
    </xdr:to>
    <xdr:grpSp>
      <xdr:nvGrpSpPr>
        <xdr:cNvPr id="213" name="Group 212">
          <a:extLst>
            <a:ext uri="{FF2B5EF4-FFF2-40B4-BE49-F238E27FC236}">
              <a16:creationId xmlns:a16="http://schemas.microsoft.com/office/drawing/2014/main" id="{00000000-0008-0000-0B00-0000D5000000}"/>
            </a:ext>
          </a:extLst>
        </xdr:cNvPr>
        <xdr:cNvGrpSpPr/>
      </xdr:nvGrpSpPr>
      <xdr:grpSpPr>
        <a:xfrm>
          <a:off x="1509329" y="43400668"/>
          <a:ext cx="147356" cy="278056"/>
          <a:chOff x="3377338" y="8846950"/>
          <a:chExt cx="161441" cy="351940"/>
        </a:xfrm>
      </xdr:grpSpPr>
      <xdr:sp macro="" textlink="">
        <xdr:nvSpPr>
          <xdr:cNvPr id="214" name="Rectangle 213">
            <a:extLst>
              <a:ext uri="{FF2B5EF4-FFF2-40B4-BE49-F238E27FC236}">
                <a16:creationId xmlns:a16="http://schemas.microsoft.com/office/drawing/2014/main" id="{00000000-0008-0000-0B00-0000D6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38" name="Straight Arrow Connector 237">
            <a:extLst>
              <a:ext uri="{FF2B5EF4-FFF2-40B4-BE49-F238E27FC236}">
                <a16:creationId xmlns:a16="http://schemas.microsoft.com/office/drawing/2014/main" id="{00000000-0008-0000-0B00-0000EE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42329</xdr:colOff>
      <xdr:row>379</xdr:row>
      <xdr:rowOff>62441</xdr:rowOff>
    </xdr:from>
    <xdr:to>
      <xdr:col>11</xdr:col>
      <xdr:colOff>38107</xdr:colOff>
      <xdr:row>381</xdr:row>
      <xdr:rowOff>75291</xdr:rowOff>
    </xdr:to>
    <xdr:grpSp>
      <xdr:nvGrpSpPr>
        <xdr:cNvPr id="250" name="Group 249">
          <a:extLst>
            <a:ext uri="{FF2B5EF4-FFF2-40B4-BE49-F238E27FC236}">
              <a16:creationId xmlns:a16="http://schemas.microsoft.com/office/drawing/2014/main" id="{00000000-0008-0000-0B00-0000FA000000}"/>
            </a:ext>
          </a:extLst>
        </xdr:cNvPr>
        <xdr:cNvGrpSpPr/>
      </xdr:nvGrpSpPr>
      <xdr:grpSpPr>
        <a:xfrm>
          <a:off x="1509329" y="47325416"/>
          <a:ext cx="147356" cy="310329"/>
          <a:chOff x="3377338" y="8846950"/>
          <a:chExt cx="161441" cy="351940"/>
        </a:xfrm>
      </xdr:grpSpPr>
      <xdr:sp macro="" textlink="">
        <xdr:nvSpPr>
          <xdr:cNvPr id="251" name="Rectangle 250">
            <a:extLst>
              <a:ext uri="{FF2B5EF4-FFF2-40B4-BE49-F238E27FC236}">
                <a16:creationId xmlns:a16="http://schemas.microsoft.com/office/drawing/2014/main" id="{00000000-0008-0000-0B00-0000FB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52" name="Straight Arrow Connector 251">
            <a:extLst>
              <a:ext uri="{FF2B5EF4-FFF2-40B4-BE49-F238E27FC236}">
                <a16:creationId xmlns:a16="http://schemas.microsoft.com/office/drawing/2014/main" id="{00000000-0008-0000-0B00-0000FC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49949</xdr:colOff>
      <xdr:row>379</xdr:row>
      <xdr:rowOff>62441</xdr:rowOff>
    </xdr:from>
    <xdr:to>
      <xdr:col>19</xdr:col>
      <xdr:colOff>45727</xdr:colOff>
      <xdr:row>381</xdr:row>
      <xdr:rowOff>75291</xdr:rowOff>
    </xdr:to>
    <xdr:grpSp>
      <xdr:nvGrpSpPr>
        <xdr:cNvPr id="253" name="Group 252">
          <a:extLst>
            <a:ext uri="{FF2B5EF4-FFF2-40B4-BE49-F238E27FC236}">
              <a16:creationId xmlns:a16="http://schemas.microsoft.com/office/drawing/2014/main" id="{00000000-0008-0000-0B00-0000FD000000}"/>
            </a:ext>
          </a:extLst>
        </xdr:cNvPr>
        <xdr:cNvGrpSpPr/>
      </xdr:nvGrpSpPr>
      <xdr:grpSpPr>
        <a:xfrm>
          <a:off x="2735177" y="47325416"/>
          <a:ext cx="149150" cy="310329"/>
          <a:chOff x="3377338" y="8846950"/>
          <a:chExt cx="161441" cy="351940"/>
        </a:xfrm>
      </xdr:grpSpPr>
      <xdr:sp macro="" textlink="">
        <xdr:nvSpPr>
          <xdr:cNvPr id="254" name="Rectangle 253">
            <a:extLst>
              <a:ext uri="{FF2B5EF4-FFF2-40B4-BE49-F238E27FC236}">
                <a16:creationId xmlns:a16="http://schemas.microsoft.com/office/drawing/2014/main" id="{00000000-0008-0000-0B00-0000FE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55" name="Straight Arrow Connector 254">
            <a:extLst>
              <a:ext uri="{FF2B5EF4-FFF2-40B4-BE49-F238E27FC236}">
                <a16:creationId xmlns:a16="http://schemas.microsoft.com/office/drawing/2014/main" id="{00000000-0008-0000-0B00-0000FF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42329</xdr:colOff>
      <xdr:row>452</xdr:row>
      <xdr:rowOff>62441</xdr:rowOff>
    </xdr:from>
    <xdr:to>
      <xdr:col>11</xdr:col>
      <xdr:colOff>38107</xdr:colOff>
      <xdr:row>454</xdr:row>
      <xdr:rowOff>75291</xdr:rowOff>
    </xdr:to>
    <xdr:grpSp>
      <xdr:nvGrpSpPr>
        <xdr:cNvPr id="262" name="Group 261">
          <a:extLst>
            <a:ext uri="{FF2B5EF4-FFF2-40B4-BE49-F238E27FC236}">
              <a16:creationId xmlns:a16="http://schemas.microsoft.com/office/drawing/2014/main" id="{00000000-0008-0000-0B00-000006010000}"/>
            </a:ext>
          </a:extLst>
        </xdr:cNvPr>
        <xdr:cNvGrpSpPr/>
      </xdr:nvGrpSpPr>
      <xdr:grpSpPr>
        <a:xfrm>
          <a:off x="1509329" y="56295501"/>
          <a:ext cx="147356" cy="278055"/>
          <a:chOff x="3377338" y="8846950"/>
          <a:chExt cx="161441" cy="351940"/>
        </a:xfrm>
      </xdr:grpSpPr>
      <xdr:sp macro="" textlink="">
        <xdr:nvSpPr>
          <xdr:cNvPr id="263" name="Rectangle 262">
            <a:extLst>
              <a:ext uri="{FF2B5EF4-FFF2-40B4-BE49-F238E27FC236}">
                <a16:creationId xmlns:a16="http://schemas.microsoft.com/office/drawing/2014/main" id="{00000000-0008-0000-0B00-00000701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65" name="Straight Arrow Connector 264">
            <a:extLst>
              <a:ext uri="{FF2B5EF4-FFF2-40B4-BE49-F238E27FC236}">
                <a16:creationId xmlns:a16="http://schemas.microsoft.com/office/drawing/2014/main" id="{00000000-0008-0000-0B00-00000901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53340</xdr:colOff>
      <xdr:row>452</xdr:row>
      <xdr:rowOff>60960</xdr:rowOff>
    </xdr:from>
    <xdr:to>
      <xdr:col>19</xdr:col>
      <xdr:colOff>49118</xdr:colOff>
      <xdr:row>454</xdr:row>
      <xdr:rowOff>73810</xdr:rowOff>
    </xdr:to>
    <xdr:grpSp>
      <xdr:nvGrpSpPr>
        <xdr:cNvPr id="266" name="Group 265">
          <a:extLst>
            <a:ext uri="{FF2B5EF4-FFF2-40B4-BE49-F238E27FC236}">
              <a16:creationId xmlns:a16="http://schemas.microsoft.com/office/drawing/2014/main" id="{00000000-0008-0000-0B00-00000A010000}"/>
            </a:ext>
          </a:extLst>
        </xdr:cNvPr>
        <xdr:cNvGrpSpPr/>
      </xdr:nvGrpSpPr>
      <xdr:grpSpPr>
        <a:xfrm>
          <a:off x="2738568" y="56294020"/>
          <a:ext cx="148178" cy="278055"/>
          <a:chOff x="3377338" y="8846950"/>
          <a:chExt cx="161441" cy="351940"/>
        </a:xfrm>
      </xdr:grpSpPr>
      <xdr:sp macro="" textlink="">
        <xdr:nvSpPr>
          <xdr:cNvPr id="267" name="Rectangle 266">
            <a:extLst>
              <a:ext uri="{FF2B5EF4-FFF2-40B4-BE49-F238E27FC236}">
                <a16:creationId xmlns:a16="http://schemas.microsoft.com/office/drawing/2014/main" id="{00000000-0008-0000-0B00-00000B01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68" name="Straight Arrow Connector 267">
            <a:extLst>
              <a:ext uri="{FF2B5EF4-FFF2-40B4-BE49-F238E27FC236}">
                <a16:creationId xmlns:a16="http://schemas.microsoft.com/office/drawing/2014/main" id="{00000000-0008-0000-0B00-00000C01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42329</xdr:colOff>
      <xdr:row>665</xdr:row>
      <xdr:rowOff>62441</xdr:rowOff>
    </xdr:from>
    <xdr:to>
      <xdr:col>11</xdr:col>
      <xdr:colOff>38107</xdr:colOff>
      <xdr:row>667</xdr:row>
      <xdr:rowOff>75291</xdr:rowOff>
    </xdr:to>
    <xdr:grpSp>
      <xdr:nvGrpSpPr>
        <xdr:cNvPr id="269" name="Group 268">
          <a:extLst>
            <a:ext uri="{FF2B5EF4-FFF2-40B4-BE49-F238E27FC236}">
              <a16:creationId xmlns:a16="http://schemas.microsoft.com/office/drawing/2014/main" id="{00000000-0008-0000-0B00-00000D010000}"/>
            </a:ext>
          </a:extLst>
        </xdr:cNvPr>
        <xdr:cNvGrpSpPr/>
      </xdr:nvGrpSpPr>
      <xdr:grpSpPr>
        <a:xfrm>
          <a:off x="1509329" y="83227271"/>
          <a:ext cx="147356" cy="278055"/>
          <a:chOff x="3377338" y="8846950"/>
          <a:chExt cx="161441" cy="351940"/>
        </a:xfrm>
      </xdr:grpSpPr>
      <xdr:sp macro="" textlink="">
        <xdr:nvSpPr>
          <xdr:cNvPr id="270" name="Rectangle 269">
            <a:extLst>
              <a:ext uri="{FF2B5EF4-FFF2-40B4-BE49-F238E27FC236}">
                <a16:creationId xmlns:a16="http://schemas.microsoft.com/office/drawing/2014/main" id="{00000000-0008-0000-0B00-00000E01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71" name="Straight Arrow Connector 270">
            <a:extLst>
              <a:ext uri="{FF2B5EF4-FFF2-40B4-BE49-F238E27FC236}">
                <a16:creationId xmlns:a16="http://schemas.microsoft.com/office/drawing/2014/main" id="{00000000-0008-0000-0B00-00000F01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53340</xdr:colOff>
      <xdr:row>665</xdr:row>
      <xdr:rowOff>60960</xdr:rowOff>
    </xdr:from>
    <xdr:to>
      <xdr:col>19</xdr:col>
      <xdr:colOff>49118</xdr:colOff>
      <xdr:row>667</xdr:row>
      <xdr:rowOff>73810</xdr:rowOff>
    </xdr:to>
    <xdr:grpSp>
      <xdr:nvGrpSpPr>
        <xdr:cNvPr id="326" name="Group 325">
          <a:extLst>
            <a:ext uri="{FF2B5EF4-FFF2-40B4-BE49-F238E27FC236}">
              <a16:creationId xmlns:a16="http://schemas.microsoft.com/office/drawing/2014/main" id="{00000000-0008-0000-0B00-000046010000}"/>
            </a:ext>
          </a:extLst>
        </xdr:cNvPr>
        <xdr:cNvGrpSpPr/>
      </xdr:nvGrpSpPr>
      <xdr:grpSpPr>
        <a:xfrm>
          <a:off x="2738568" y="83225790"/>
          <a:ext cx="148178" cy="278055"/>
          <a:chOff x="3377338" y="8846950"/>
          <a:chExt cx="161441" cy="351940"/>
        </a:xfrm>
      </xdr:grpSpPr>
      <xdr:sp macro="" textlink="">
        <xdr:nvSpPr>
          <xdr:cNvPr id="327" name="Rectangle 326">
            <a:extLst>
              <a:ext uri="{FF2B5EF4-FFF2-40B4-BE49-F238E27FC236}">
                <a16:creationId xmlns:a16="http://schemas.microsoft.com/office/drawing/2014/main" id="{00000000-0008-0000-0B00-00004701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28" name="Straight Arrow Connector 327">
            <a:extLst>
              <a:ext uri="{FF2B5EF4-FFF2-40B4-BE49-F238E27FC236}">
                <a16:creationId xmlns:a16="http://schemas.microsoft.com/office/drawing/2014/main" id="{00000000-0008-0000-0B00-00004801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9967</xdr:colOff>
      <xdr:row>94</xdr:row>
      <xdr:rowOff>62078</xdr:rowOff>
    </xdr:from>
    <xdr:to>
      <xdr:col>41</xdr:col>
      <xdr:colOff>1576</xdr:colOff>
      <xdr:row>94</xdr:row>
      <xdr:rowOff>62078</xdr:rowOff>
    </xdr:to>
    <xdr:cxnSp macro="">
      <xdr:nvCxnSpPr>
        <xdr:cNvPr id="256" name="Straight Arrow Connector 255">
          <a:extLst>
            <a:ext uri="{FF2B5EF4-FFF2-40B4-BE49-F238E27FC236}">
              <a16:creationId xmlns:a16="http://schemas.microsoft.com/office/drawing/2014/main" id="{E76445ED-6FB2-40C5-A75B-7DC90A8CD208}"/>
            </a:ext>
          </a:extLst>
        </xdr:cNvPr>
        <xdr:cNvCxnSpPr/>
      </xdr:nvCxnSpPr>
      <xdr:spPr>
        <a:xfrm>
          <a:off x="5636521" y="10403507"/>
          <a:ext cx="182109"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1264\ICF\Standard%20-%20DHS%20Data%20Collection\Modules\Non-communicable%20Diseases\English\DHS7-Module-NCD-Qnnaire-EN-06Jun2016-DHSQ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QRE Cover"/>
      <sheetName val="WQRE NCD"/>
      <sheetName val="MQRE Cover"/>
      <sheetName val="MQRE NCD"/>
      <sheetName val="translations"/>
    </sheetNames>
    <sheetDataSet>
      <sheetData sheetId="0" refreshError="1"/>
      <sheetData sheetId="1" refreshError="1"/>
      <sheetData sheetId="2" refreshError="1"/>
      <sheetData sheetId="3" refreshError="1"/>
      <sheetData sheetId="4">
        <row r="1">
          <cell r="A1"/>
          <cell r="B1" t="str">
            <v>ENGLISH</v>
          </cell>
          <cell r="C1" t="str">
            <v>LANGUAGE 2</v>
          </cell>
          <cell r="D1" t="str">
            <v>LANGUAGE 3</v>
          </cell>
          <cell r="E1" t="str">
            <v>LANGUAGE 4</v>
          </cell>
          <cell r="F1" t="str">
            <v>LANGUAGE 5</v>
          </cell>
          <cell r="G1" t="str">
            <v>LANGUAGE 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sheetPr>
  <dimension ref="A1:BB254"/>
  <sheetViews>
    <sheetView tabSelected="1" view="pageBreakPreview" zoomScaleNormal="100" zoomScaleSheetLayoutView="100" workbookViewId="0">
      <selection activeCell="AL2" sqref="AL2:AP2"/>
    </sheetView>
  </sheetViews>
  <sheetFormatPr defaultColWidth="2.6640625" defaultRowHeight="10" x14ac:dyDescent="0.2"/>
  <cols>
    <col min="1" max="1" width="1.6640625" customWidth="1"/>
    <col min="2" max="41" width="2.6640625" customWidth="1"/>
    <col min="42" max="42" width="1.6640625" customWidth="1"/>
  </cols>
  <sheetData>
    <row r="1" spans="1:42" x14ac:dyDescent="0.2">
      <c r="A1" s="217"/>
      <c r="B1" s="217"/>
      <c r="C1" s="217"/>
      <c r="D1" s="217"/>
      <c r="E1" s="217"/>
      <c r="F1" s="217"/>
      <c r="G1" s="217"/>
      <c r="H1" s="217"/>
      <c r="I1" s="217"/>
      <c r="J1" s="217"/>
      <c r="K1" s="217"/>
      <c r="L1" s="217"/>
      <c r="M1" s="217"/>
      <c r="N1" s="217"/>
      <c r="O1" s="217"/>
      <c r="P1" s="217"/>
      <c r="Q1" s="217"/>
      <c r="R1" s="217"/>
      <c r="S1" s="217"/>
      <c r="T1" s="217"/>
      <c r="U1" s="217"/>
      <c r="V1" s="217"/>
      <c r="W1" s="217"/>
      <c r="X1" s="217"/>
      <c r="Y1" s="2"/>
      <c r="Z1" s="2"/>
      <c r="AA1" s="2"/>
      <c r="AB1" s="2"/>
      <c r="AC1" s="2"/>
      <c r="AD1" s="2"/>
      <c r="AE1" s="2"/>
      <c r="AF1" s="2"/>
      <c r="AI1" s="3"/>
      <c r="AJ1" s="3"/>
      <c r="AK1" s="5" t="s">
        <v>0</v>
      </c>
      <c r="AL1" s="700" t="s">
        <v>2417</v>
      </c>
      <c r="AM1" s="701"/>
      <c r="AN1" s="701"/>
      <c r="AO1" s="701"/>
      <c r="AP1" s="701"/>
    </row>
    <row r="2" spans="1:42" x14ac:dyDescent="0.2">
      <c r="A2" s="217"/>
      <c r="B2" s="217"/>
      <c r="C2" s="217"/>
      <c r="D2" s="217"/>
      <c r="E2" s="217"/>
      <c r="F2" s="217"/>
      <c r="G2" s="217"/>
      <c r="H2" s="217"/>
      <c r="I2" s="217"/>
      <c r="J2" s="217"/>
      <c r="K2" s="217"/>
      <c r="L2" s="217"/>
      <c r="M2" s="217"/>
      <c r="N2" s="217"/>
      <c r="O2" s="217"/>
      <c r="P2" s="217"/>
      <c r="Q2" s="217"/>
      <c r="R2" s="217"/>
      <c r="S2" s="217"/>
      <c r="T2" s="217"/>
      <c r="U2" s="217"/>
      <c r="V2" s="217"/>
      <c r="W2" s="217"/>
      <c r="X2" s="217"/>
      <c r="Y2" s="2"/>
      <c r="Z2" s="2"/>
      <c r="AA2" s="2"/>
      <c r="AB2" s="2"/>
      <c r="AC2" s="2"/>
      <c r="AD2" s="2"/>
      <c r="AE2" s="2"/>
      <c r="AF2" s="2"/>
      <c r="AI2" s="3"/>
      <c r="AJ2" s="3"/>
      <c r="AK2" s="532" t="str">
        <f>INDEX(Language_Translations,1,MATCH(Language_Selected,Language_Options,0))&amp;" LANGUAGE:"</f>
        <v>FRANÇAIS LANGUAGE:</v>
      </c>
      <c r="AL2" s="702" t="str">
        <f>INDEX(Language_Translations,2,MATCH(Language_Selected,Language_Options,0))</f>
        <v>27 mai 2022</v>
      </c>
      <c r="AM2" s="703"/>
      <c r="AN2" s="703"/>
      <c r="AO2" s="703"/>
      <c r="AP2" s="703"/>
    </row>
    <row r="3" spans="1:42" x14ac:dyDescent="0.2">
      <c r="A3" s="699" t="s">
        <v>1</v>
      </c>
      <c r="B3" s="699"/>
      <c r="C3" s="699"/>
      <c r="D3" s="699"/>
      <c r="E3" s="699"/>
      <c r="F3" s="699"/>
      <c r="G3" s="699"/>
      <c r="H3" s="699"/>
      <c r="I3" s="699"/>
      <c r="J3" s="699"/>
      <c r="K3" s="699"/>
      <c r="L3" s="699"/>
      <c r="M3" s="699"/>
      <c r="N3" s="699"/>
      <c r="O3" s="699"/>
      <c r="P3" s="699"/>
      <c r="Q3" s="699"/>
      <c r="R3" s="699"/>
      <c r="S3" s="699"/>
      <c r="T3" s="699"/>
      <c r="U3" s="699"/>
      <c r="V3" s="699"/>
      <c r="W3" s="699"/>
      <c r="X3" s="699"/>
      <c r="Y3" s="699"/>
      <c r="Z3" s="699"/>
      <c r="AA3" s="699"/>
      <c r="AB3" s="699"/>
      <c r="AC3" s="699"/>
      <c r="AD3" s="699"/>
      <c r="AE3" s="699"/>
      <c r="AF3" s="699"/>
      <c r="AG3" s="699"/>
      <c r="AH3" s="699"/>
      <c r="AI3" s="699"/>
      <c r="AJ3" s="699"/>
      <c r="AK3" s="699"/>
      <c r="AL3" s="699"/>
      <c r="AM3" s="699"/>
      <c r="AN3" s="699"/>
      <c r="AO3" s="699"/>
      <c r="AP3" s="699"/>
    </row>
    <row r="4" spans="1:42" x14ac:dyDescent="0.2">
      <c r="A4" s="699" t="s">
        <v>2</v>
      </c>
      <c r="B4" s="699"/>
      <c r="C4" s="699"/>
      <c r="D4" s="699"/>
      <c r="E4" s="699"/>
      <c r="F4" s="699"/>
      <c r="G4" s="699"/>
      <c r="H4" s="699"/>
      <c r="I4" s="699"/>
      <c r="J4" s="699"/>
      <c r="K4" s="699"/>
      <c r="L4" s="699"/>
      <c r="M4" s="699"/>
      <c r="N4" s="699"/>
      <c r="O4" s="699"/>
      <c r="P4" s="699"/>
      <c r="Q4" s="699"/>
      <c r="R4" s="699"/>
      <c r="S4" s="699"/>
      <c r="T4" s="699"/>
      <c r="U4" s="699"/>
      <c r="V4" s="699"/>
      <c r="W4" s="699"/>
      <c r="X4" s="699"/>
      <c r="Y4" s="699"/>
      <c r="Z4" s="699"/>
      <c r="AA4" s="699"/>
      <c r="AB4" s="699"/>
      <c r="AC4" s="699"/>
      <c r="AD4" s="699"/>
      <c r="AE4" s="699"/>
      <c r="AF4" s="699"/>
      <c r="AG4" s="699"/>
      <c r="AH4" s="699"/>
      <c r="AI4" s="699"/>
      <c r="AJ4" s="699"/>
      <c r="AK4" s="699"/>
      <c r="AL4" s="699"/>
      <c r="AM4" s="699"/>
      <c r="AN4" s="699"/>
      <c r="AO4" s="699"/>
      <c r="AP4" s="699"/>
    </row>
    <row r="5" spans="1:42" x14ac:dyDescent="0.2">
      <c r="A5" s="217" t="s">
        <v>3</v>
      </c>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row>
    <row r="6" spans="1:42" x14ac:dyDescent="0.2">
      <c r="A6" s="217" t="s">
        <v>4</v>
      </c>
      <c r="B6" s="217"/>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row>
    <row r="7" spans="1:42" ht="6" customHeight="1" thickBot="1" x14ac:dyDescent="0.25">
      <c r="A7" s="217"/>
      <c r="B7" s="217"/>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row>
    <row r="8" spans="1:42" ht="6" customHeight="1" thickTop="1" x14ac:dyDescent="0.2">
      <c r="A8" s="38"/>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40"/>
    </row>
    <row r="9" spans="1:42" ht="10.5" x14ac:dyDescent="0.2">
      <c r="A9" s="41"/>
      <c r="B9" s="698" t="s">
        <v>5</v>
      </c>
      <c r="C9" s="698"/>
      <c r="D9" s="698"/>
      <c r="E9" s="698"/>
      <c r="F9" s="698"/>
      <c r="G9" s="698"/>
      <c r="H9" s="698"/>
      <c r="I9" s="698"/>
      <c r="J9" s="698"/>
      <c r="K9" s="698"/>
      <c r="L9" s="698"/>
      <c r="M9" s="698"/>
      <c r="N9" s="698"/>
      <c r="O9" s="698"/>
      <c r="P9" s="698"/>
      <c r="Q9" s="698"/>
      <c r="R9" s="698"/>
      <c r="S9" s="698"/>
      <c r="T9" s="698"/>
      <c r="U9" s="698"/>
      <c r="V9" s="698"/>
      <c r="W9" s="698"/>
      <c r="X9" s="698"/>
      <c r="Y9" s="698"/>
      <c r="Z9" s="698"/>
      <c r="AA9" s="698"/>
      <c r="AB9" s="698"/>
      <c r="AC9" s="698"/>
      <c r="AD9" s="698"/>
      <c r="AE9" s="698"/>
      <c r="AF9" s="698"/>
      <c r="AG9" s="698"/>
      <c r="AH9" s="698"/>
      <c r="AI9" s="698"/>
      <c r="AJ9" s="698"/>
      <c r="AK9" s="698"/>
      <c r="AL9" s="698"/>
      <c r="AM9" s="698"/>
      <c r="AN9" s="698"/>
      <c r="AO9" s="698"/>
      <c r="AP9" s="42"/>
    </row>
    <row r="10" spans="1:42" ht="6" customHeight="1" thickBot="1" x14ac:dyDescent="0.25">
      <c r="A10" s="43"/>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5"/>
    </row>
    <row r="11" spans="1:42" ht="6" customHeight="1" thickTop="1" x14ac:dyDescent="0.2">
      <c r="A11" s="38"/>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40"/>
    </row>
    <row r="12" spans="1:42" x14ac:dyDescent="0.2">
      <c r="A12" s="41"/>
      <c r="B12" s="217" t="s">
        <v>6</v>
      </c>
      <c r="C12" s="217"/>
      <c r="D12" s="217"/>
      <c r="E12" s="217"/>
      <c r="G12" s="217"/>
      <c r="H12" s="217"/>
      <c r="I12" s="77"/>
      <c r="J12" s="77"/>
      <c r="K12" s="77"/>
      <c r="L12" s="77"/>
      <c r="M12" s="77"/>
      <c r="N12" s="77"/>
      <c r="O12" s="77"/>
      <c r="P12" s="77"/>
      <c r="Q12" s="77"/>
      <c r="R12" s="77"/>
      <c r="S12" s="77"/>
      <c r="T12" s="77"/>
      <c r="U12" s="77"/>
      <c r="V12" s="77"/>
      <c r="W12" s="77"/>
      <c r="X12" s="77"/>
      <c r="Y12" s="77"/>
      <c r="Z12" s="77"/>
      <c r="AA12" s="77"/>
      <c r="AB12" s="77"/>
      <c r="AC12" s="77"/>
      <c r="AD12" s="77"/>
      <c r="AE12" s="77"/>
      <c r="AF12" s="217"/>
      <c r="AG12" s="217"/>
      <c r="AH12" s="217"/>
      <c r="AI12" s="217"/>
      <c r="AJ12" s="217"/>
      <c r="AK12" s="217"/>
      <c r="AL12" s="217"/>
      <c r="AM12" s="217"/>
      <c r="AN12" s="217"/>
      <c r="AO12" s="217"/>
      <c r="AP12" s="42"/>
    </row>
    <row r="13" spans="1:42" x14ac:dyDescent="0.2">
      <c r="A13" s="41"/>
      <c r="B13" s="217"/>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42"/>
    </row>
    <row r="14" spans="1:42" x14ac:dyDescent="0.2">
      <c r="A14" s="41"/>
      <c r="B14" s="217" t="s">
        <v>7</v>
      </c>
      <c r="C14" s="217"/>
      <c r="D14" s="217"/>
      <c r="E14" s="217"/>
      <c r="F14" s="217"/>
      <c r="G14" s="217"/>
      <c r="H14" s="217"/>
      <c r="I14" s="217"/>
      <c r="J14" s="217"/>
      <c r="K14" s="217"/>
      <c r="L14" s="77"/>
      <c r="M14" s="77"/>
      <c r="N14" s="77"/>
      <c r="O14" s="77"/>
      <c r="P14" s="77"/>
      <c r="Q14" s="77"/>
      <c r="R14" s="77"/>
      <c r="S14" s="77"/>
      <c r="T14" s="77"/>
      <c r="U14" s="77"/>
      <c r="V14" s="77"/>
      <c r="W14" s="77"/>
      <c r="X14" s="77"/>
      <c r="Y14" s="77"/>
      <c r="Z14" s="77"/>
      <c r="AA14" s="77"/>
      <c r="AB14" s="77"/>
      <c r="AC14" s="77"/>
      <c r="AD14" s="77"/>
      <c r="AE14" s="77"/>
      <c r="AF14" s="217"/>
      <c r="AG14" s="217"/>
      <c r="AH14" s="217"/>
      <c r="AI14" s="217"/>
      <c r="AJ14" s="217"/>
      <c r="AK14" s="217"/>
      <c r="AL14" s="217"/>
      <c r="AM14" s="217"/>
      <c r="AN14" s="217"/>
      <c r="AO14" s="217"/>
      <c r="AP14" s="42"/>
    </row>
    <row r="15" spans="1:42" x14ac:dyDescent="0.2">
      <c r="A15" s="41"/>
      <c r="B15" s="217"/>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7"/>
      <c r="AI15" s="46"/>
      <c r="AJ15" s="27"/>
      <c r="AK15" s="46"/>
      <c r="AL15" s="27"/>
      <c r="AM15" s="46"/>
      <c r="AN15" s="27"/>
      <c r="AO15" s="46"/>
      <c r="AP15" s="42"/>
    </row>
    <row r="16" spans="1:42" x14ac:dyDescent="0.2">
      <c r="A16" s="41"/>
      <c r="B16" s="217" t="s">
        <v>8</v>
      </c>
      <c r="C16" s="217"/>
      <c r="D16" s="217"/>
      <c r="E16" s="217"/>
      <c r="F16" s="217"/>
      <c r="H16" s="47"/>
      <c r="I16" s="47"/>
      <c r="J16" s="47" t="s">
        <v>9</v>
      </c>
      <c r="K16" s="47"/>
      <c r="L16" s="47"/>
      <c r="M16" s="47"/>
      <c r="N16" s="47"/>
      <c r="O16" s="47"/>
      <c r="P16" s="47"/>
      <c r="Q16" s="47"/>
      <c r="R16" s="47"/>
      <c r="S16" s="47"/>
      <c r="T16" s="47"/>
      <c r="U16" s="47"/>
      <c r="V16" s="47"/>
      <c r="W16" s="47"/>
      <c r="X16" s="47"/>
      <c r="Y16" s="47"/>
      <c r="Z16" s="47"/>
      <c r="AA16" s="47"/>
      <c r="AB16" s="47"/>
      <c r="AC16" s="47"/>
      <c r="AD16" s="47"/>
      <c r="AE16" s="47"/>
      <c r="AF16" s="47"/>
      <c r="AG16" s="47"/>
      <c r="AH16" s="26"/>
      <c r="AI16" s="48"/>
      <c r="AJ16" s="26"/>
      <c r="AK16" s="48"/>
      <c r="AL16" s="26"/>
      <c r="AM16" s="48"/>
      <c r="AN16" s="26"/>
      <c r="AO16" s="48"/>
      <c r="AP16" s="42"/>
    </row>
    <row r="17" spans="1:42" x14ac:dyDescent="0.2">
      <c r="A17" s="41"/>
      <c r="B17" s="217"/>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7"/>
      <c r="AI17" s="46"/>
      <c r="AJ17" s="27"/>
      <c r="AK17" s="46"/>
      <c r="AL17" s="27"/>
      <c r="AM17" s="46"/>
      <c r="AN17" s="27"/>
      <c r="AO17" s="46"/>
      <c r="AP17" s="42"/>
    </row>
    <row r="18" spans="1:42" x14ac:dyDescent="0.2">
      <c r="A18" s="41"/>
      <c r="B18" s="217" t="s">
        <v>10</v>
      </c>
      <c r="C18" s="217"/>
      <c r="D18" s="217"/>
      <c r="E18" s="217"/>
      <c r="F18" s="217"/>
      <c r="G18" s="217"/>
      <c r="J18" s="47" t="s">
        <v>9</v>
      </c>
      <c r="K18" s="47"/>
      <c r="L18" s="47"/>
      <c r="M18" s="47"/>
      <c r="N18" s="47"/>
      <c r="O18" s="47"/>
      <c r="P18" s="47"/>
      <c r="Q18" s="47"/>
      <c r="R18" s="47"/>
      <c r="S18" s="47"/>
      <c r="T18" s="47"/>
      <c r="U18" s="47"/>
      <c r="V18" s="47"/>
      <c r="W18" s="47"/>
      <c r="X18" s="47"/>
      <c r="Y18" s="47"/>
      <c r="Z18" s="47"/>
      <c r="AA18" s="47"/>
      <c r="AB18" s="47"/>
      <c r="AC18" s="47"/>
      <c r="AD18" s="47"/>
      <c r="AE18" s="47"/>
      <c r="AF18" s="47"/>
      <c r="AG18" s="47"/>
      <c r="AH18" s="26"/>
      <c r="AI18" s="48"/>
      <c r="AJ18" s="26"/>
      <c r="AK18" s="48"/>
      <c r="AL18" s="26"/>
      <c r="AM18" s="48"/>
      <c r="AN18" s="26"/>
      <c r="AO18" s="48"/>
      <c r="AP18" s="42"/>
    </row>
    <row r="19" spans="1:42" x14ac:dyDescent="0.2">
      <c r="A19" s="41"/>
      <c r="B19" s="217"/>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7"/>
      <c r="AM19" s="46"/>
      <c r="AN19" s="27"/>
      <c r="AO19" s="46"/>
      <c r="AP19" s="42"/>
    </row>
    <row r="20" spans="1:42" x14ac:dyDescent="0.2">
      <c r="A20" s="41"/>
      <c r="B20" s="217" t="s">
        <v>11</v>
      </c>
      <c r="C20" s="217"/>
      <c r="D20" s="217"/>
      <c r="E20" s="217"/>
      <c r="F20" s="217"/>
      <c r="G20" s="217"/>
      <c r="H20" s="217"/>
      <c r="I20" s="217"/>
      <c r="J20" s="217"/>
      <c r="K20" s="217"/>
      <c r="L20" s="217"/>
      <c r="M20" s="217"/>
      <c r="N20" s="217"/>
      <c r="O20" s="217"/>
      <c r="P20" s="77"/>
      <c r="Q20" s="77"/>
      <c r="R20" s="77"/>
      <c r="S20" s="77"/>
      <c r="T20" s="77"/>
      <c r="U20" s="77"/>
      <c r="V20" s="77"/>
      <c r="W20" s="77"/>
      <c r="X20" s="77"/>
      <c r="Y20" s="77"/>
      <c r="Z20" s="77"/>
      <c r="AA20" s="77"/>
      <c r="AB20" s="77"/>
      <c r="AC20" s="77"/>
      <c r="AD20" s="77"/>
      <c r="AE20" s="77"/>
      <c r="AF20" s="77"/>
      <c r="AG20" s="77"/>
      <c r="AH20" s="77"/>
      <c r="AI20" s="77"/>
      <c r="AJ20" s="77"/>
      <c r="AK20" s="47"/>
      <c r="AL20" s="26"/>
      <c r="AM20" s="48"/>
      <c r="AN20" s="26"/>
      <c r="AO20" s="48"/>
      <c r="AP20" s="42"/>
    </row>
    <row r="21" spans="1:42" ht="6" customHeight="1" thickBot="1" x14ac:dyDescent="0.25">
      <c r="A21" s="43"/>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5"/>
    </row>
    <row r="22" spans="1:42" ht="6" customHeight="1" thickTop="1" x14ac:dyDescent="0.2">
      <c r="A22" s="38"/>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40"/>
    </row>
    <row r="23" spans="1:42" ht="10.5" x14ac:dyDescent="0.2">
      <c r="A23" s="41"/>
      <c r="B23" s="698" t="s">
        <v>12</v>
      </c>
      <c r="C23" s="698"/>
      <c r="D23" s="698"/>
      <c r="E23" s="698"/>
      <c r="F23" s="698"/>
      <c r="G23" s="698"/>
      <c r="H23" s="698"/>
      <c r="I23" s="698"/>
      <c r="J23" s="698"/>
      <c r="K23" s="698"/>
      <c r="L23" s="698"/>
      <c r="M23" s="698"/>
      <c r="N23" s="698"/>
      <c r="O23" s="698"/>
      <c r="P23" s="698"/>
      <c r="Q23" s="698"/>
      <c r="R23" s="698"/>
      <c r="S23" s="698"/>
      <c r="T23" s="698"/>
      <c r="U23" s="698"/>
      <c r="V23" s="698"/>
      <c r="W23" s="698"/>
      <c r="X23" s="698"/>
      <c r="Y23" s="698"/>
      <c r="Z23" s="698"/>
      <c r="AA23" s="698"/>
      <c r="AB23" s="698"/>
      <c r="AC23" s="698"/>
      <c r="AD23" s="698"/>
      <c r="AE23" s="698"/>
      <c r="AF23" s="698"/>
      <c r="AG23" s="698"/>
      <c r="AH23" s="698"/>
      <c r="AI23" s="698"/>
      <c r="AJ23" s="698"/>
      <c r="AK23" s="698"/>
      <c r="AL23" s="698"/>
      <c r="AM23" s="698"/>
      <c r="AN23" s="698"/>
      <c r="AO23" s="698"/>
      <c r="AP23" s="42"/>
    </row>
    <row r="24" spans="1:42" ht="6" customHeight="1" thickBot="1" x14ac:dyDescent="0.25">
      <c r="A24" s="43"/>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5"/>
    </row>
    <row r="25" spans="1:42" ht="6" customHeight="1" thickTop="1" x14ac:dyDescent="0.2">
      <c r="A25" s="38"/>
      <c r="B25" s="39"/>
      <c r="C25" s="39"/>
      <c r="D25" s="39"/>
      <c r="E25" s="39"/>
      <c r="F25" s="39"/>
      <c r="G25" s="39"/>
      <c r="H25" s="49"/>
      <c r="I25" s="50"/>
      <c r="J25" s="39"/>
      <c r="K25" s="39"/>
      <c r="L25" s="39"/>
      <c r="M25" s="39"/>
      <c r="N25" s="39"/>
      <c r="O25" s="49"/>
      <c r="P25" s="50"/>
      <c r="Q25" s="39"/>
      <c r="R25" s="39"/>
      <c r="S25" s="39"/>
      <c r="T25" s="39"/>
      <c r="U25" s="39"/>
      <c r="V25" s="49"/>
      <c r="W25" s="50"/>
      <c r="X25" s="39"/>
      <c r="Y25" s="39"/>
      <c r="Z25" s="39"/>
      <c r="AA25" s="39"/>
      <c r="AB25" s="39"/>
      <c r="AC25" s="49"/>
      <c r="AD25" s="50"/>
      <c r="AE25" s="39"/>
      <c r="AF25" s="39"/>
      <c r="AG25" s="39"/>
      <c r="AH25" s="39"/>
      <c r="AI25" s="39"/>
      <c r="AJ25" s="39"/>
      <c r="AK25" s="39"/>
      <c r="AL25" s="39"/>
      <c r="AM25" s="39"/>
      <c r="AN25" s="39"/>
      <c r="AO25" s="39"/>
      <c r="AP25" s="40"/>
    </row>
    <row r="26" spans="1:42" x14ac:dyDescent="0.2">
      <c r="A26" s="41"/>
      <c r="B26" s="217"/>
      <c r="C26" s="217"/>
      <c r="D26" s="217"/>
      <c r="E26" s="217"/>
      <c r="F26" s="217"/>
      <c r="G26" s="217"/>
      <c r="H26" s="476"/>
      <c r="I26" s="51"/>
      <c r="J26" s="699">
        <v>1</v>
      </c>
      <c r="K26" s="699"/>
      <c r="L26" s="699"/>
      <c r="M26" s="699"/>
      <c r="N26" s="699"/>
      <c r="O26" s="476"/>
      <c r="P26" s="51"/>
      <c r="Q26" s="699">
        <v>2</v>
      </c>
      <c r="R26" s="699"/>
      <c r="S26" s="699"/>
      <c r="T26" s="699"/>
      <c r="U26" s="699"/>
      <c r="V26" s="476"/>
      <c r="W26" s="51"/>
      <c r="X26" s="699">
        <v>3</v>
      </c>
      <c r="Y26" s="699"/>
      <c r="Z26" s="699"/>
      <c r="AA26" s="699"/>
      <c r="AB26" s="699"/>
      <c r="AC26" s="476"/>
      <c r="AD26" s="51"/>
      <c r="AE26" s="699" t="s">
        <v>13</v>
      </c>
      <c r="AF26" s="699"/>
      <c r="AG26" s="699"/>
      <c r="AH26" s="699"/>
      <c r="AI26" s="699"/>
      <c r="AJ26" s="699"/>
      <c r="AK26" s="699"/>
      <c r="AL26" s="699"/>
      <c r="AM26" s="699"/>
      <c r="AN26" s="699"/>
      <c r="AO26" s="699"/>
      <c r="AP26" s="42"/>
    </row>
    <row r="27" spans="1:42" ht="6" customHeight="1" x14ac:dyDescent="0.2">
      <c r="A27" s="52"/>
      <c r="B27" s="77"/>
      <c r="C27" s="77"/>
      <c r="D27" s="77"/>
      <c r="E27" s="77"/>
      <c r="F27" s="77"/>
      <c r="G27" s="77"/>
      <c r="H27" s="48"/>
      <c r="I27" s="26"/>
      <c r="J27" s="77"/>
      <c r="K27" s="77"/>
      <c r="L27" s="77"/>
      <c r="M27" s="77"/>
      <c r="N27" s="77"/>
      <c r="O27" s="48"/>
      <c r="P27" s="26"/>
      <c r="Q27" s="77"/>
      <c r="R27" s="77"/>
      <c r="S27" s="77"/>
      <c r="T27" s="77"/>
      <c r="U27" s="77"/>
      <c r="V27" s="48"/>
      <c r="W27" s="26"/>
      <c r="X27" s="77"/>
      <c r="Y27" s="77"/>
      <c r="Z27" s="77"/>
      <c r="AA27" s="77"/>
      <c r="AB27" s="77"/>
      <c r="AC27" s="48"/>
      <c r="AD27" s="26"/>
      <c r="AE27" s="77"/>
      <c r="AF27" s="77"/>
      <c r="AG27" s="77"/>
      <c r="AH27" s="77"/>
      <c r="AI27" s="77"/>
      <c r="AJ27" s="77"/>
      <c r="AK27" s="77"/>
      <c r="AL27" s="77"/>
      <c r="AM27" s="77"/>
      <c r="AN27" s="77"/>
      <c r="AO27" s="77"/>
      <c r="AP27" s="53"/>
    </row>
    <row r="28" spans="1:42" ht="6" customHeight="1" x14ac:dyDescent="0.2">
      <c r="A28" s="54"/>
      <c r="B28" s="16"/>
      <c r="C28" s="16"/>
      <c r="D28" s="16"/>
      <c r="E28" s="16"/>
      <c r="F28" s="16"/>
      <c r="G28" s="16"/>
      <c r="H28" s="46"/>
      <c r="I28" s="27"/>
      <c r="J28" s="16"/>
      <c r="K28" s="16"/>
      <c r="L28" s="16"/>
      <c r="M28" s="16"/>
      <c r="N28" s="16"/>
      <c r="O28" s="46"/>
      <c r="P28" s="27"/>
      <c r="Q28" s="16"/>
      <c r="R28" s="16"/>
      <c r="S28" s="16"/>
      <c r="T28" s="16"/>
      <c r="U28" s="16"/>
      <c r="V28" s="46"/>
      <c r="W28" s="27"/>
      <c r="X28" s="16"/>
      <c r="Y28" s="16"/>
      <c r="Z28" s="16"/>
      <c r="AA28" s="16"/>
      <c r="AB28" s="16"/>
      <c r="AC28" s="46"/>
      <c r="AD28" s="27"/>
      <c r="AE28" s="16"/>
      <c r="AF28" s="16"/>
      <c r="AG28" s="16"/>
      <c r="AH28" s="16"/>
      <c r="AI28" s="16"/>
      <c r="AJ28" s="16"/>
      <c r="AK28" s="16"/>
      <c r="AL28" s="16"/>
      <c r="AM28" s="16"/>
      <c r="AN28" s="16"/>
      <c r="AO28" s="16"/>
      <c r="AP28" s="55"/>
    </row>
    <row r="29" spans="1:42" x14ac:dyDescent="0.2">
      <c r="A29" s="41"/>
      <c r="B29" s="217"/>
      <c r="C29" s="217"/>
      <c r="D29" s="217"/>
      <c r="E29" s="217"/>
      <c r="F29" s="217"/>
      <c r="G29" s="217"/>
      <c r="H29" s="476"/>
      <c r="I29" s="51"/>
      <c r="J29" s="217"/>
      <c r="K29" s="217"/>
      <c r="L29" s="217"/>
      <c r="M29" s="217"/>
      <c r="N29" s="217"/>
      <c r="O29" s="476"/>
      <c r="P29" s="51"/>
      <c r="Q29" s="217"/>
      <c r="R29" s="217"/>
      <c r="S29" s="217"/>
      <c r="T29" s="217"/>
      <c r="U29" s="217"/>
      <c r="V29" s="476"/>
      <c r="W29" s="51"/>
      <c r="X29" s="217"/>
      <c r="Y29" s="217"/>
      <c r="Z29" s="217"/>
      <c r="AA29" s="217"/>
      <c r="AB29" s="217"/>
      <c r="AC29" s="476"/>
      <c r="AD29" s="51"/>
      <c r="AE29" s="217"/>
      <c r="AF29" s="217"/>
      <c r="AG29" s="217"/>
      <c r="AH29" s="217"/>
      <c r="AI29" s="217"/>
      <c r="AJ29" s="217"/>
      <c r="AK29" s="217"/>
      <c r="AL29" s="27"/>
      <c r="AM29" s="46"/>
      <c r="AN29" s="27"/>
      <c r="AO29" s="46"/>
      <c r="AP29" s="42"/>
    </row>
    <row r="30" spans="1:42" x14ac:dyDescent="0.2">
      <c r="A30" s="41"/>
      <c r="B30" s="217" t="s">
        <v>14</v>
      </c>
      <c r="C30" s="217"/>
      <c r="D30" s="217"/>
      <c r="E30" s="217"/>
      <c r="F30" s="217"/>
      <c r="G30" s="217"/>
      <c r="H30" s="476"/>
      <c r="I30" s="51"/>
      <c r="J30" s="77"/>
      <c r="K30" s="77"/>
      <c r="L30" s="77"/>
      <c r="M30" s="77"/>
      <c r="N30" s="77"/>
      <c r="O30" s="476"/>
      <c r="P30" s="51"/>
      <c r="Q30" s="77"/>
      <c r="R30" s="77"/>
      <c r="S30" s="77"/>
      <c r="T30" s="77"/>
      <c r="U30" s="77"/>
      <c r="V30" s="476"/>
      <c r="W30" s="51"/>
      <c r="X30" s="77"/>
      <c r="Y30" s="77"/>
      <c r="Z30" s="77"/>
      <c r="AA30" s="77"/>
      <c r="AB30" s="77"/>
      <c r="AC30" s="476"/>
      <c r="AD30" s="51"/>
      <c r="AE30" s="217" t="s">
        <v>15</v>
      </c>
      <c r="AF30" s="217"/>
      <c r="AG30" s="217"/>
      <c r="AH30" s="217"/>
      <c r="AI30" s="217"/>
      <c r="AJ30" s="217"/>
      <c r="AK30" s="217"/>
      <c r="AL30" s="26"/>
      <c r="AM30" s="48"/>
      <c r="AN30" s="26"/>
      <c r="AO30" s="48"/>
      <c r="AP30" s="42"/>
    </row>
    <row r="31" spans="1:42" x14ac:dyDescent="0.2">
      <c r="A31" s="41"/>
      <c r="B31" s="217"/>
      <c r="C31" s="217"/>
      <c r="D31" s="217"/>
      <c r="E31" s="217"/>
      <c r="F31" s="217"/>
      <c r="G31" s="217"/>
      <c r="H31" s="476"/>
      <c r="I31" s="51"/>
      <c r="J31" s="217"/>
      <c r="K31" s="217"/>
      <c r="L31" s="217"/>
      <c r="M31" s="217"/>
      <c r="N31" s="217"/>
      <c r="O31" s="476"/>
      <c r="P31" s="51"/>
      <c r="Q31" s="217"/>
      <c r="R31" s="217"/>
      <c r="S31" s="217"/>
      <c r="T31" s="217"/>
      <c r="U31" s="217"/>
      <c r="V31" s="476"/>
      <c r="W31" s="51"/>
      <c r="X31" s="217"/>
      <c r="Y31" s="217"/>
      <c r="Z31" s="217"/>
      <c r="AA31" s="217"/>
      <c r="AB31" s="217"/>
      <c r="AC31" s="476"/>
      <c r="AD31" s="51"/>
      <c r="AE31" s="217"/>
      <c r="AF31" s="217"/>
      <c r="AG31" s="217"/>
      <c r="AH31" s="217"/>
      <c r="AI31" s="217"/>
      <c r="AJ31" s="217"/>
      <c r="AK31" s="217"/>
      <c r="AL31" s="27"/>
      <c r="AM31" s="46"/>
      <c r="AN31" s="27"/>
      <c r="AO31" s="46"/>
      <c r="AP31" s="42"/>
    </row>
    <row r="32" spans="1:42" x14ac:dyDescent="0.2">
      <c r="A32" s="41"/>
      <c r="B32" s="217"/>
      <c r="C32" s="217"/>
      <c r="D32" s="217"/>
      <c r="E32" s="217"/>
      <c r="F32" s="217"/>
      <c r="G32" s="217"/>
      <c r="H32" s="476"/>
      <c r="I32" s="51"/>
      <c r="J32" s="217"/>
      <c r="K32" s="217"/>
      <c r="L32" s="217"/>
      <c r="M32" s="217"/>
      <c r="N32" s="217"/>
      <c r="O32" s="476"/>
      <c r="P32" s="51"/>
      <c r="Q32" s="217"/>
      <c r="R32" s="217"/>
      <c r="S32" s="217"/>
      <c r="T32" s="217"/>
      <c r="U32" s="217"/>
      <c r="V32" s="476"/>
      <c r="W32" s="51"/>
      <c r="X32" s="217"/>
      <c r="Y32" s="217"/>
      <c r="Z32" s="217"/>
      <c r="AA32" s="217"/>
      <c r="AB32" s="217"/>
      <c r="AC32" s="476"/>
      <c r="AD32" s="51"/>
      <c r="AE32" s="217" t="s">
        <v>16</v>
      </c>
      <c r="AF32" s="217"/>
      <c r="AG32" s="217"/>
      <c r="AH32" s="217"/>
      <c r="AI32" s="217"/>
      <c r="AJ32" s="217"/>
      <c r="AK32" s="217"/>
      <c r="AL32" s="26"/>
      <c r="AM32" s="48"/>
      <c r="AN32" s="26"/>
      <c r="AO32" s="48"/>
      <c r="AP32" s="42"/>
    </row>
    <row r="33" spans="1:42" x14ac:dyDescent="0.2">
      <c r="A33" s="41"/>
      <c r="B33" s="217"/>
      <c r="C33" s="217"/>
      <c r="D33" s="217"/>
      <c r="E33" s="217"/>
      <c r="F33" s="217"/>
      <c r="G33" s="217"/>
      <c r="H33" s="476"/>
      <c r="I33" s="51"/>
      <c r="J33" s="217"/>
      <c r="K33" s="217"/>
      <c r="L33" s="217"/>
      <c r="M33" s="217"/>
      <c r="N33" s="217"/>
      <c r="O33" s="476"/>
      <c r="P33" s="51"/>
      <c r="Q33" s="217"/>
      <c r="R33" s="217"/>
      <c r="S33" s="217"/>
      <c r="T33" s="217"/>
      <c r="U33" s="217"/>
      <c r="V33" s="476"/>
      <c r="W33" s="51"/>
      <c r="X33" s="217"/>
      <c r="Y33" s="217"/>
      <c r="Z33" s="217"/>
      <c r="AA33" s="217"/>
      <c r="AB33" s="217"/>
      <c r="AC33" s="476"/>
      <c r="AD33" s="51"/>
      <c r="AE33" s="217"/>
      <c r="AF33" s="217"/>
      <c r="AG33" s="217"/>
      <c r="AH33" s="27"/>
      <c r="AI33" s="46"/>
      <c r="AJ33" s="27"/>
      <c r="AK33" s="46"/>
      <c r="AL33" s="27"/>
      <c r="AM33" s="46"/>
      <c r="AN33" s="27"/>
      <c r="AO33" s="46"/>
      <c r="AP33" s="42"/>
    </row>
    <row r="34" spans="1:42" x14ac:dyDescent="0.2">
      <c r="A34" s="41"/>
      <c r="B34" s="217"/>
      <c r="C34" s="217"/>
      <c r="D34" s="217"/>
      <c r="E34" s="217"/>
      <c r="F34" s="217"/>
      <c r="G34" s="217"/>
      <c r="H34" s="476"/>
      <c r="I34" s="51"/>
      <c r="J34" s="217"/>
      <c r="K34" s="217"/>
      <c r="L34" s="217"/>
      <c r="M34" s="217"/>
      <c r="N34" s="217"/>
      <c r="O34" s="476"/>
      <c r="P34" s="51"/>
      <c r="Q34" s="217"/>
      <c r="R34" s="217"/>
      <c r="S34" s="217"/>
      <c r="T34" s="217"/>
      <c r="U34" s="217"/>
      <c r="V34" s="476"/>
      <c r="W34" s="51"/>
      <c r="X34" s="217"/>
      <c r="Y34" s="217"/>
      <c r="Z34" s="217"/>
      <c r="AA34" s="217"/>
      <c r="AB34" s="217"/>
      <c r="AC34" s="476"/>
      <c r="AD34" s="51"/>
      <c r="AE34" s="217" t="s">
        <v>17</v>
      </c>
      <c r="AF34" s="217"/>
      <c r="AG34" s="217"/>
      <c r="AH34" s="26"/>
      <c r="AI34" s="48"/>
      <c r="AJ34" s="26"/>
      <c r="AK34" s="48"/>
      <c r="AL34" s="26"/>
      <c r="AM34" s="48"/>
      <c r="AN34" s="26"/>
      <c r="AO34" s="48"/>
      <c r="AP34" s="42"/>
    </row>
    <row r="35" spans="1:42" ht="10.5" x14ac:dyDescent="0.2">
      <c r="A35" s="41"/>
      <c r="B35" s="217" t="s">
        <v>18</v>
      </c>
      <c r="C35" s="217"/>
      <c r="D35" s="217"/>
      <c r="E35" s="217"/>
      <c r="F35" s="217"/>
      <c r="G35" s="217"/>
      <c r="H35" s="476"/>
      <c r="I35" s="51"/>
      <c r="J35" s="217"/>
      <c r="K35" s="217"/>
      <c r="L35" s="217"/>
      <c r="M35" s="217"/>
      <c r="N35" s="217"/>
      <c r="O35" s="476"/>
      <c r="P35" s="51"/>
      <c r="Q35" s="217"/>
      <c r="R35" s="217"/>
      <c r="S35" s="217"/>
      <c r="T35" s="217"/>
      <c r="U35" s="217"/>
      <c r="V35" s="476"/>
      <c r="W35" s="51"/>
      <c r="X35" s="217"/>
      <c r="Y35" s="217"/>
      <c r="Z35" s="217"/>
      <c r="AA35" s="217"/>
      <c r="AB35" s="217"/>
      <c r="AC35" s="476"/>
      <c r="AD35" s="51"/>
      <c r="AE35" s="217" t="s">
        <v>19</v>
      </c>
      <c r="AF35" s="217"/>
      <c r="AG35" s="217"/>
      <c r="AH35" s="27"/>
      <c r="AI35" s="46"/>
      <c r="AJ35" s="27"/>
      <c r="AK35" s="46"/>
      <c r="AL35" s="27"/>
      <c r="AM35" s="46"/>
      <c r="AN35" s="27"/>
      <c r="AO35" s="46"/>
      <c r="AP35" s="42"/>
    </row>
    <row r="36" spans="1:42" x14ac:dyDescent="0.2">
      <c r="A36" s="41"/>
      <c r="B36" s="217" t="s">
        <v>20</v>
      </c>
      <c r="D36" s="217"/>
      <c r="E36" s="217"/>
      <c r="F36" s="217"/>
      <c r="G36" s="217"/>
      <c r="H36" s="476"/>
      <c r="I36" s="51"/>
      <c r="J36" s="77"/>
      <c r="K36" s="77"/>
      <c r="L36" s="77"/>
      <c r="M36" s="77"/>
      <c r="N36" s="77"/>
      <c r="O36" s="476"/>
      <c r="P36" s="51"/>
      <c r="Q36" s="77"/>
      <c r="R36" s="77"/>
      <c r="S36" s="77"/>
      <c r="T36" s="77"/>
      <c r="U36" s="77"/>
      <c r="V36" s="476"/>
      <c r="W36" s="51"/>
      <c r="X36" s="77"/>
      <c r="Y36" s="77"/>
      <c r="Z36" s="77"/>
      <c r="AA36" s="77"/>
      <c r="AB36" s="77"/>
      <c r="AC36" s="476"/>
      <c r="AD36" s="51"/>
      <c r="AE36" t="s">
        <v>21</v>
      </c>
      <c r="AF36" s="217"/>
      <c r="AG36" s="217"/>
      <c r="AH36" s="26"/>
      <c r="AI36" s="48"/>
      <c r="AJ36" s="26"/>
      <c r="AK36" s="48"/>
      <c r="AL36" s="26"/>
      <c r="AM36" s="48"/>
      <c r="AN36" s="26"/>
      <c r="AO36" s="48"/>
      <c r="AP36" s="42"/>
    </row>
    <row r="37" spans="1:42" x14ac:dyDescent="0.2">
      <c r="A37" s="41"/>
      <c r="B37" s="217"/>
      <c r="C37" s="217"/>
      <c r="D37" s="217"/>
      <c r="E37" s="217"/>
      <c r="F37" s="217"/>
      <c r="G37" s="217"/>
      <c r="H37" s="476"/>
      <c r="I37" s="51"/>
      <c r="J37" s="217"/>
      <c r="K37" s="217"/>
      <c r="L37" s="217"/>
      <c r="M37" s="217"/>
      <c r="N37" s="217"/>
      <c r="O37" s="476"/>
      <c r="P37" s="51"/>
      <c r="Q37" s="217"/>
      <c r="R37" s="217"/>
      <c r="S37" s="217"/>
      <c r="T37" s="217"/>
      <c r="U37" s="217"/>
      <c r="V37" s="476"/>
      <c r="W37" s="51"/>
      <c r="X37" s="217"/>
      <c r="Y37" s="217"/>
      <c r="Z37" s="217"/>
      <c r="AA37" s="217"/>
      <c r="AB37" s="217"/>
      <c r="AC37" s="476"/>
      <c r="AD37" s="51"/>
      <c r="AE37" s="217"/>
      <c r="AF37" s="217"/>
      <c r="AG37" s="217"/>
      <c r="AH37" s="217"/>
      <c r="AI37" s="217"/>
      <c r="AJ37" s="217"/>
      <c r="AK37" s="217"/>
      <c r="AL37" s="217"/>
      <c r="AM37" s="217"/>
      <c r="AN37" s="27"/>
      <c r="AO37" s="46"/>
      <c r="AP37" s="42"/>
    </row>
    <row r="38" spans="1:42" x14ac:dyDescent="0.2">
      <c r="A38" s="41"/>
      <c r="B38" s="217" t="s">
        <v>22</v>
      </c>
      <c r="C38" s="217"/>
      <c r="D38" s="217"/>
      <c r="E38" s="217"/>
      <c r="F38" s="217"/>
      <c r="G38" s="217"/>
      <c r="H38" s="476"/>
      <c r="I38" s="51"/>
      <c r="J38" s="77"/>
      <c r="K38" s="77"/>
      <c r="L38" s="77"/>
      <c r="M38" s="77"/>
      <c r="N38" s="77"/>
      <c r="O38" s="476"/>
      <c r="P38" s="51"/>
      <c r="Q38" s="77"/>
      <c r="R38" s="77"/>
      <c r="S38" s="77"/>
      <c r="T38" s="77"/>
      <c r="U38" s="77"/>
      <c r="V38" s="476"/>
      <c r="W38" s="51"/>
      <c r="X38" s="77"/>
      <c r="Y38" s="77"/>
      <c r="Z38" s="77"/>
      <c r="AA38" s="77"/>
      <c r="AB38" s="77"/>
      <c r="AC38" s="476"/>
      <c r="AD38" s="51"/>
      <c r="AE38" s="217" t="s">
        <v>22</v>
      </c>
      <c r="AF38" s="217"/>
      <c r="AG38" s="217"/>
      <c r="AH38" s="217"/>
      <c r="AI38" s="217"/>
      <c r="AJ38" s="217"/>
      <c r="AK38" s="217"/>
      <c r="AL38" s="217"/>
      <c r="AM38" s="217"/>
      <c r="AN38" s="26"/>
      <c r="AO38" s="48"/>
      <c r="AP38" s="42"/>
    </row>
    <row r="39" spans="1:42" ht="6" customHeight="1" x14ac:dyDescent="0.2">
      <c r="A39" s="52"/>
      <c r="B39" s="77"/>
      <c r="C39" s="77"/>
      <c r="D39" s="77"/>
      <c r="E39" s="77"/>
      <c r="F39" s="77"/>
      <c r="G39" s="77"/>
      <c r="H39" s="48"/>
      <c r="I39" s="26"/>
      <c r="J39" s="77"/>
      <c r="K39" s="77"/>
      <c r="L39" s="77"/>
      <c r="M39" s="77"/>
      <c r="N39" s="77"/>
      <c r="O39" s="48"/>
      <c r="P39" s="26"/>
      <c r="Q39" s="77"/>
      <c r="R39" s="77"/>
      <c r="S39" s="77"/>
      <c r="T39" s="77"/>
      <c r="U39" s="77"/>
      <c r="V39" s="48"/>
      <c r="W39" s="26"/>
      <c r="X39" s="77"/>
      <c r="Y39" s="77"/>
      <c r="Z39" s="77"/>
      <c r="AA39" s="77"/>
      <c r="AB39" s="77"/>
      <c r="AC39" s="48"/>
      <c r="AD39" s="26"/>
      <c r="AE39" s="77"/>
      <c r="AF39" s="77"/>
      <c r="AG39" s="77"/>
      <c r="AH39" s="77"/>
      <c r="AI39" s="77"/>
      <c r="AJ39" s="77"/>
      <c r="AK39" s="77"/>
      <c r="AL39" s="77"/>
      <c r="AM39" s="77"/>
      <c r="AN39" s="77"/>
      <c r="AO39" s="77"/>
      <c r="AP39" s="53"/>
    </row>
    <row r="40" spans="1:42" ht="6" customHeight="1" x14ac:dyDescent="0.2">
      <c r="A40" s="54"/>
      <c r="B40" s="16"/>
      <c r="C40" s="16"/>
      <c r="D40" s="16"/>
      <c r="E40" s="16"/>
      <c r="F40" s="16"/>
      <c r="G40" s="16"/>
      <c r="H40" s="46"/>
      <c r="I40" s="27"/>
      <c r="J40" s="16"/>
      <c r="K40" s="16"/>
      <c r="L40" s="16"/>
      <c r="M40" s="16"/>
      <c r="N40" s="16"/>
      <c r="O40" s="46"/>
      <c r="P40" s="27"/>
      <c r="Q40" s="16"/>
      <c r="R40" s="16"/>
      <c r="S40" s="16"/>
      <c r="T40" s="16"/>
      <c r="U40" s="16"/>
      <c r="V40" s="46"/>
      <c r="W40" s="56"/>
      <c r="X40" s="57"/>
      <c r="Y40" s="57"/>
      <c r="Z40" s="57"/>
      <c r="AA40" s="57"/>
      <c r="AB40" s="57"/>
      <c r="AC40" s="58"/>
      <c r="AD40" s="27"/>
      <c r="AE40" s="16"/>
      <c r="AF40" s="16"/>
      <c r="AG40" s="16"/>
      <c r="AH40" s="16"/>
      <c r="AI40" s="16"/>
      <c r="AJ40" s="16"/>
      <c r="AK40" s="16"/>
      <c r="AL40" s="16"/>
      <c r="AM40" s="16"/>
      <c r="AN40" s="16"/>
      <c r="AO40" s="16"/>
      <c r="AP40" s="55"/>
    </row>
    <row r="41" spans="1:42" x14ac:dyDescent="0.2">
      <c r="A41" s="41"/>
      <c r="B41" s="217" t="s">
        <v>23</v>
      </c>
      <c r="C41" s="217"/>
      <c r="D41" s="217"/>
      <c r="E41" s="217"/>
      <c r="G41" s="74" t="s">
        <v>14</v>
      </c>
      <c r="H41" s="476"/>
      <c r="I41" s="51"/>
      <c r="J41" s="77"/>
      <c r="K41" s="77"/>
      <c r="L41" s="77"/>
      <c r="M41" s="77"/>
      <c r="N41" s="77"/>
      <c r="O41" s="476"/>
      <c r="P41" s="51"/>
      <c r="Q41" s="77"/>
      <c r="R41" s="77"/>
      <c r="S41" s="77"/>
      <c r="T41" s="77"/>
      <c r="U41" s="77"/>
      <c r="V41" s="476"/>
      <c r="W41" s="59"/>
      <c r="X41" s="18"/>
      <c r="Y41" s="18"/>
      <c r="Z41" s="18"/>
      <c r="AA41" s="18"/>
      <c r="AB41" s="18"/>
      <c r="AC41" s="60"/>
      <c r="AD41" s="51"/>
      <c r="AE41" s="217"/>
      <c r="AF41" s="217"/>
      <c r="AG41" s="217"/>
      <c r="AH41" s="217"/>
      <c r="AI41" s="217"/>
      <c r="AJ41" s="217"/>
      <c r="AK41" s="217"/>
      <c r="AL41" s="217"/>
      <c r="AM41" s="217"/>
      <c r="AN41" s="217"/>
      <c r="AO41" s="217"/>
      <c r="AP41" s="42"/>
    </row>
    <row r="42" spans="1:42" x14ac:dyDescent="0.2">
      <c r="A42" s="41"/>
      <c r="B42" s="217" t="s">
        <v>24</v>
      </c>
      <c r="C42" s="217"/>
      <c r="D42" s="217"/>
      <c r="E42" s="217"/>
      <c r="G42" s="74"/>
      <c r="H42" s="476"/>
      <c r="I42" s="51"/>
      <c r="J42" s="217"/>
      <c r="K42" s="217"/>
      <c r="L42" s="217"/>
      <c r="M42" s="217"/>
      <c r="N42" s="217"/>
      <c r="O42" s="476"/>
      <c r="P42" s="51"/>
      <c r="Q42" s="217"/>
      <c r="R42" s="217"/>
      <c r="S42" s="217"/>
      <c r="T42" s="217"/>
      <c r="U42" s="217"/>
      <c r="V42" s="476"/>
      <c r="W42" s="59"/>
      <c r="X42" s="18"/>
      <c r="Y42" s="18"/>
      <c r="Z42" s="18"/>
      <c r="AA42" s="18"/>
      <c r="AB42" s="18"/>
      <c r="AC42" s="60"/>
      <c r="AD42" s="51"/>
      <c r="AE42" s="217" t="s">
        <v>25</v>
      </c>
      <c r="AF42" s="217"/>
      <c r="AG42" s="217"/>
      <c r="AH42" s="217"/>
      <c r="AI42" s="217"/>
      <c r="AJ42" s="217"/>
      <c r="AK42" s="217"/>
      <c r="AL42" s="217"/>
      <c r="AM42" s="217"/>
      <c r="AN42" s="27"/>
      <c r="AO42" s="46"/>
      <c r="AP42" s="42"/>
    </row>
    <row r="43" spans="1:42" x14ac:dyDescent="0.2">
      <c r="A43" s="41"/>
      <c r="B43" s="217"/>
      <c r="C43" s="217"/>
      <c r="D43" s="217"/>
      <c r="E43" s="217"/>
      <c r="G43" s="74" t="s">
        <v>26</v>
      </c>
      <c r="H43" s="476"/>
      <c r="I43" s="51"/>
      <c r="J43" s="77"/>
      <c r="K43" s="77"/>
      <c r="L43" s="77"/>
      <c r="M43" s="77"/>
      <c r="N43" s="77"/>
      <c r="O43" s="476"/>
      <c r="P43" s="51"/>
      <c r="Q43" s="77"/>
      <c r="R43" s="77"/>
      <c r="S43" s="77"/>
      <c r="T43" s="77"/>
      <c r="U43" s="77"/>
      <c r="V43" s="476"/>
      <c r="W43" s="59"/>
      <c r="X43" s="18"/>
      <c r="Y43" s="18"/>
      <c r="Z43" s="18"/>
      <c r="AA43" s="18"/>
      <c r="AB43" s="18"/>
      <c r="AC43" s="60"/>
      <c r="AD43" s="51"/>
      <c r="AF43" s="217" t="s">
        <v>27</v>
      </c>
      <c r="AG43" s="217"/>
      <c r="AH43" s="217"/>
      <c r="AI43" s="217"/>
      <c r="AJ43" s="217"/>
      <c r="AK43" s="217"/>
      <c r="AL43" s="217"/>
      <c r="AM43" s="217"/>
      <c r="AN43" s="26"/>
      <c r="AO43" s="48"/>
      <c r="AP43" s="42"/>
    </row>
    <row r="44" spans="1:42" ht="6" customHeight="1" thickBot="1" x14ac:dyDescent="0.25">
      <c r="A44" s="52"/>
      <c r="B44" s="77"/>
      <c r="C44" s="77"/>
      <c r="D44" s="77"/>
      <c r="E44" s="77"/>
      <c r="F44" s="77"/>
      <c r="G44" s="77"/>
      <c r="H44" s="48"/>
      <c r="I44" s="26"/>
      <c r="J44" s="77"/>
      <c r="K44" s="77"/>
      <c r="L44" s="77"/>
      <c r="M44" s="77"/>
      <c r="N44" s="77"/>
      <c r="O44" s="48"/>
      <c r="P44" s="26"/>
      <c r="Q44" s="77"/>
      <c r="R44" s="77"/>
      <c r="S44" s="77"/>
      <c r="T44" s="77"/>
      <c r="U44" s="77"/>
      <c r="V44" s="48"/>
      <c r="W44" s="61"/>
      <c r="X44" s="62"/>
      <c r="Y44" s="62"/>
      <c r="Z44" s="62"/>
      <c r="AA44" s="62"/>
      <c r="AB44" s="62"/>
      <c r="AC44" s="63"/>
      <c r="AD44" s="26"/>
      <c r="AE44" s="77"/>
      <c r="AF44" s="77"/>
      <c r="AG44" s="77"/>
      <c r="AH44" s="77"/>
      <c r="AI44" s="77"/>
      <c r="AJ44" s="77"/>
      <c r="AK44" s="77"/>
      <c r="AL44" s="77"/>
      <c r="AM44" s="77"/>
      <c r="AN44" s="77"/>
      <c r="AO44" s="77"/>
      <c r="AP44" s="53"/>
    </row>
    <row r="45" spans="1:42" ht="6" customHeight="1" thickTop="1" x14ac:dyDescent="0.2">
      <c r="A45" s="38"/>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5"/>
    </row>
    <row r="46" spans="1:42" x14ac:dyDescent="0.2">
      <c r="A46" s="41"/>
      <c r="B46" s="66" t="s">
        <v>28</v>
      </c>
      <c r="C46" s="3"/>
      <c r="D46" s="3"/>
      <c r="E46" s="3"/>
      <c r="F46" s="3"/>
      <c r="G46" s="3"/>
      <c r="H46" s="3"/>
      <c r="I46" s="3"/>
      <c r="J46" s="3" t="s">
        <v>29</v>
      </c>
      <c r="K46" s="3"/>
      <c r="L46" s="3"/>
      <c r="M46" s="3"/>
      <c r="N46" s="3"/>
      <c r="O46" s="3"/>
      <c r="P46" s="3"/>
      <c r="R46" t="s">
        <v>30</v>
      </c>
      <c r="T46" s="3"/>
      <c r="U46" s="3"/>
      <c r="AP46" s="67"/>
    </row>
    <row r="47" spans="1:42" x14ac:dyDescent="0.2">
      <c r="A47" s="41"/>
      <c r="B47" s="66"/>
      <c r="H47" s="3"/>
      <c r="I47" s="3"/>
      <c r="J47" s="3" t="s">
        <v>31</v>
      </c>
      <c r="K47" s="3"/>
      <c r="L47" s="3"/>
      <c r="M47" s="3"/>
      <c r="N47" s="3"/>
      <c r="O47" s="3"/>
      <c r="P47" s="3"/>
      <c r="R47" t="s">
        <v>32</v>
      </c>
      <c r="T47" s="3"/>
      <c r="U47" s="3"/>
      <c r="V47" s="3"/>
      <c r="W47" s="3"/>
      <c r="X47" s="3"/>
      <c r="Y47" s="3"/>
      <c r="AC47" t="s">
        <v>33</v>
      </c>
      <c r="AF47" s="79"/>
      <c r="AG47" s="79"/>
      <c r="AH47" s="79"/>
      <c r="AI47" s="79"/>
      <c r="AJ47" s="487"/>
      <c r="AK47" s="79"/>
      <c r="AL47" s="79"/>
      <c r="AM47" s="79"/>
      <c r="AN47" s="79"/>
      <c r="AP47" s="67"/>
    </row>
    <row r="48" spans="1:42" x14ac:dyDescent="0.2">
      <c r="A48" s="41"/>
      <c r="B48" s="66"/>
      <c r="H48" s="3"/>
      <c r="I48" s="3"/>
      <c r="J48" s="3" t="s">
        <v>34</v>
      </c>
      <c r="K48" s="3"/>
      <c r="L48" s="3"/>
      <c r="M48" s="3"/>
      <c r="N48" s="3"/>
      <c r="O48" s="3"/>
      <c r="P48" s="3"/>
      <c r="R48" t="s">
        <v>35</v>
      </c>
      <c r="T48" s="3"/>
      <c r="U48" s="3"/>
      <c r="V48" s="217"/>
      <c r="W48" s="217"/>
      <c r="X48" s="217"/>
      <c r="Y48" s="217"/>
      <c r="Z48" s="217"/>
      <c r="AA48" s="477"/>
      <c r="AC48" s="477"/>
      <c r="AD48" s="2"/>
      <c r="AE48" s="2"/>
      <c r="AF48" s="697" t="s">
        <v>36</v>
      </c>
      <c r="AG48" s="697"/>
      <c r="AH48" s="697"/>
      <c r="AI48" s="697"/>
      <c r="AJ48" s="697"/>
      <c r="AK48" s="697"/>
      <c r="AL48" s="697"/>
      <c r="AM48" s="697"/>
      <c r="AN48" s="697"/>
      <c r="AP48" s="67"/>
    </row>
    <row r="49" spans="1:42" ht="6" customHeight="1" x14ac:dyDescent="0.2">
      <c r="A49" s="52"/>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53"/>
    </row>
    <row r="50" spans="1:42" ht="6" customHeight="1" x14ac:dyDescent="0.2">
      <c r="A50" s="54"/>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55"/>
    </row>
    <row r="51" spans="1:42" ht="11.25" customHeight="1" x14ac:dyDescent="0.2">
      <c r="A51" s="68"/>
      <c r="C51" s="4"/>
      <c r="D51" s="4"/>
      <c r="E51" s="4"/>
      <c r="F51" s="4"/>
      <c r="G51" s="5" t="s">
        <v>37</v>
      </c>
      <c r="H51" s="706">
        <v>0</v>
      </c>
      <c r="I51" s="707"/>
      <c r="J51" s="710" t="str">
        <f>RIGHT(INDEX(Language_Translations,3,MATCH(Language_Selected,Language_Options,0)),1)</f>
        <v>1</v>
      </c>
      <c r="K51" s="711"/>
      <c r="O51" s="4"/>
      <c r="P51" s="4"/>
      <c r="Q51" s="5" t="s">
        <v>38</v>
      </c>
      <c r="R51" s="6"/>
      <c r="S51" s="7"/>
      <c r="T51" s="6"/>
      <c r="U51" s="8"/>
      <c r="X51" s="4"/>
      <c r="Y51" s="4"/>
      <c r="Z51" s="4"/>
      <c r="AA51" s="4"/>
      <c r="AB51" s="5"/>
      <c r="AC51" s="5" t="s">
        <v>39</v>
      </c>
      <c r="AD51" s="6"/>
      <c r="AE51" s="8"/>
      <c r="AF51" s="6"/>
      <c r="AG51" s="343"/>
      <c r="AM51" s="30" t="s">
        <v>40</v>
      </c>
      <c r="AN51" s="6"/>
      <c r="AO51" s="8"/>
      <c r="AP51" s="67"/>
    </row>
    <row r="52" spans="1:42" ht="11.25" customHeight="1" x14ac:dyDescent="0.2">
      <c r="A52" s="68"/>
      <c r="D52" s="4"/>
      <c r="E52" s="4"/>
      <c r="F52" s="4"/>
      <c r="G52" s="5" t="s">
        <v>41</v>
      </c>
      <c r="H52" s="708"/>
      <c r="I52" s="709"/>
      <c r="J52" s="712"/>
      <c r="K52" s="713"/>
      <c r="O52" s="4"/>
      <c r="P52" s="4"/>
      <c r="Q52" s="5" t="s">
        <v>42</v>
      </c>
      <c r="R52" s="9"/>
      <c r="S52" s="10"/>
      <c r="T52" s="9"/>
      <c r="U52" s="11"/>
      <c r="Y52" s="4"/>
      <c r="Z52" s="4"/>
      <c r="AA52" s="4"/>
      <c r="AB52" s="5"/>
      <c r="AC52" s="5" t="s">
        <v>43</v>
      </c>
      <c r="AD52" s="9"/>
      <c r="AE52" s="11"/>
      <c r="AF52" s="9"/>
      <c r="AG52" s="111"/>
      <c r="AM52" s="30" t="s">
        <v>44</v>
      </c>
      <c r="AN52" s="9"/>
      <c r="AO52" s="11"/>
      <c r="AP52" s="67"/>
    </row>
    <row r="53" spans="1:42" ht="11.25" customHeight="1" x14ac:dyDescent="0.2">
      <c r="A53" s="68"/>
      <c r="AP53" s="67"/>
    </row>
    <row r="54" spans="1:42" ht="11.25" customHeight="1" x14ac:dyDescent="0.2">
      <c r="A54" s="41"/>
      <c r="C54" s="12"/>
      <c r="D54" s="12"/>
      <c r="E54" s="12"/>
      <c r="F54" s="4"/>
      <c r="G54" s="5" t="s">
        <v>37</v>
      </c>
      <c r="H54" s="714" t="s">
        <v>45</v>
      </c>
      <c r="I54" s="714"/>
      <c r="J54" s="714"/>
      <c r="K54" s="714"/>
      <c r="L54" s="714"/>
      <c r="M54" s="714"/>
      <c r="N54" s="714"/>
      <c r="O54" s="714"/>
      <c r="P54" s="714"/>
      <c r="Q54" s="714"/>
      <c r="R54" s="531"/>
      <c r="S54" s="531"/>
      <c r="T54" s="13" t="s">
        <v>46</v>
      </c>
      <c r="V54" s="531"/>
      <c r="W54" s="531"/>
      <c r="X54" s="14"/>
      <c r="Y54" s="4"/>
      <c r="Z54" s="4"/>
      <c r="AA54" s="4"/>
      <c r="AB54" s="4"/>
      <c r="AC54" s="4"/>
      <c r="AD54" s="217"/>
      <c r="AP54" s="42"/>
    </row>
    <row r="55" spans="1:42" ht="11.25" customHeight="1" x14ac:dyDescent="0.2">
      <c r="A55" s="41"/>
      <c r="C55" s="12"/>
      <c r="D55" s="12"/>
      <c r="E55" s="12"/>
      <c r="F55" s="4"/>
      <c r="G55" s="5" t="s">
        <v>41</v>
      </c>
      <c r="H55" s="715"/>
      <c r="I55" s="715"/>
      <c r="J55" s="715"/>
      <c r="K55" s="715"/>
      <c r="L55" s="715"/>
      <c r="M55" s="715"/>
      <c r="N55" s="715"/>
      <c r="O55" s="715"/>
      <c r="P55" s="715"/>
      <c r="Q55" s="715"/>
      <c r="R55" s="531"/>
      <c r="S55" s="531"/>
      <c r="T55" s="531"/>
      <c r="V55" s="37" t="str">
        <f>translations!C$3&amp;" "&amp;translations!C$1</f>
        <v>01 FRANÇAIS</v>
      </c>
      <c r="AB55" s="15"/>
      <c r="AC55" s="37" t="str">
        <f>translations!E$3&amp;" "&amp;translations!E$1</f>
        <v>03 LANGUAGE 3</v>
      </c>
      <c r="AD55" s="15"/>
      <c r="AE55" s="15"/>
      <c r="AF55" s="15"/>
      <c r="AG55" s="15"/>
      <c r="AH55" s="15"/>
      <c r="AJ55" s="37" t="str">
        <f>translations!G$3&amp;" "&amp;translations!G$1</f>
        <v>05 LANGUAGE 5</v>
      </c>
      <c r="AP55" s="42"/>
    </row>
    <row r="56" spans="1:42" ht="11.25" customHeight="1" x14ac:dyDescent="0.2">
      <c r="A56" s="41"/>
      <c r="B56" s="12"/>
      <c r="C56" s="12"/>
      <c r="D56" s="12"/>
      <c r="E56" s="12"/>
      <c r="F56" s="4"/>
      <c r="G56" s="5"/>
      <c r="H56" s="14"/>
      <c r="I56" s="14"/>
      <c r="J56" s="14"/>
      <c r="K56" s="14"/>
      <c r="L56" s="14"/>
      <c r="M56" s="14"/>
      <c r="N56" s="14"/>
      <c r="O56" s="14"/>
      <c r="P56" s="14"/>
      <c r="Q56" s="14"/>
      <c r="R56" s="531"/>
      <c r="S56" s="531"/>
      <c r="T56" s="531"/>
      <c r="V56" s="37" t="str">
        <f>translations!D$3&amp;" "&amp;translations!D$1</f>
        <v>02 LANGUAGE 2</v>
      </c>
      <c r="W56" s="15"/>
      <c r="X56" s="15"/>
      <c r="Y56" s="15"/>
      <c r="Z56" s="15"/>
      <c r="AA56" s="15"/>
      <c r="AC56" s="37" t="str">
        <f>translations!F$3&amp;" "&amp;translations!F$1</f>
        <v>04 LANGUAGE 4</v>
      </c>
      <c r="AD56" s="15"/>
      <c r="AE56" s="15"/>
      <c r="AF56" s="15"/>
      <c r="AG56" s="15"/>
      <c r="AH56" s="15"/>
      <c r="AJ56" s="37" t="str">
        <f>translations!H$3&amp;" "&amp;translations!H$1</f>
        <v>06 LANGUAGE 6</v>
      </c>
      <c r="AP56" s="42"/>
    </row>
    <row r="57" spans="1:42" ht="6" customHeight="1" thickBot="1" x14ac:dyDescent="0.25">
      <c r="A57" s="43"/>
      <c r="B57" s="44"/>
      <c r="C57" s="69"/>
      <c r="D57" s="44"/>
      <c r="E57" s="44"/>
      <c r="F57" s="44"/>
      <c r="G57" s="44"/>
      <c r="H57" s="44"/>
      <c r="I57" s="44"/>
      <c r="J57" s="44"/>
      <c r="K57" s="44"/>
      <c r="L57" s="44"/>
      <c r="M57" s="44"/>
      <c r="N57" s="44"/>
      <c r="O57" s="44"/>
      <c r="P57" s="44"/>
      <c r="Q57" s="44"/>
      <c r="R57" s="44"/>
      <c r="S57" s="44"/>
      <c r="T57" s="44"/>
      <c r="U57" s="44"/>
      <c r="V57" s="44"/>
      <c r="W57" s="44"/>
      <c r="X57" s="44"/>
      <c r="Y57" s="70"/>
      <c r="Z57" s="70"/>
      <c r="AA57" s="70"/>
      <c r="AB57" s="44"/>
      <c r="AC57" s="44"/>
      <c r="AD57" s="44"/>
      <c r="AE57" s="70"/>
      <c r="AF57" s="70"/>
      <c r="AG57" s="70"/>
      <c r="AH57" s="70"/>
      <c r="AI57" s="70"/>
      <c r="AJ57" s="70"/>
      <c r="AK57" s="70"/>
      <c r="AL57" s="70"/>
      <c r="AM57" s="70"/>
      <c r="AN57" s="70"/>
      <c r="AO57" s="70"/>
      <c r="AP57" s="45"/>
    </row>
    <row r="58" spans="1:42" ht="6" customHeight="1" thickTop="1" x14ac:dyDescent="0.2">
      <c r="A58" s="502"/>
      <c r="B58" s="503"/>
      <c r="C58" s="503"/>
      <c r="D58" s="503"/>
      <c r="E58" s="503"/>
      <c r="F58" s="503"/>
      <c r="G58" s="503"/>
      <c r="H58" s="504"/>
      <c r="I58" s="503"/>
      <c r="J58" s="503"/>
      <c r="K58" s="503"/>
      <c r="L58" s="503"/>
      <c r="M58" s="503"/>
      <c r="N58" s="503"/>
      <c r="Y58" s="65"/>
      <c r="AC58" s="66"/>
      <c r="AD58" s="66"/>
      <c r="AE58" s="66"/>
      <c r="AF58" s="66"/>
      <c r="AG58" s="66"/>
      <c r="AH58" s="66"/>
      <c r="AI58" s="66"/>
      <c r="AJ58" s="66"/>
      <c r="AK58" s="66"/>
      <c r="AL58" s="66"/>
      <c r="AM58" s="66"/>
      <c r="AN58" s="66"/>
      <c r="AO58" s="66"/>
      <c r="AP58" s="65"/>
    </row>
    <row r="59" spans="1:42" x14ac:dyDescent="0.2">
      <c r="A59" s="68"/>
      <c r="C59" s="716" t="s">
        <v>47</v>
      </c>
      <c r="D59" s="716"/>
      <c r="E59" s="716"/>
      <c r="F59" s="716"/>
      <c r="H59" s="67"/>
      <c r="J59" s="718" t="s">
        <v>48</v>
      </c>
      <c r="K59" s="718"/>
      <c r="L59" s="718"/>
      <c r="M59" s="718"/>
      <c r="N59" s="718"/>
      <c r="O59" s="718"/>
      <c r="P59" s="718"/>
      <c r="Q59" s="718"/>
      <c r="R59" s="718"/>
      <c r="S59" s="718"/>
      <c r="T59" s="718"/>
      <c r="U59" s="718"/>
      <c r="V59" s="718"/>
      <c r="W59" s="718"/>
      <c r="X59" s="718"/>
      <c r="Y59" s="505"/>
      <c r="AA59" s="718" t="s">
        <v>49</v>
      </c>
      <c r="AB59" s="718"/>
      <c r="AC59" s="718"/>
      <c r="AD59" s="718"/>
      <c r="AE59" s="718"/>
      <c r="AF59" s="718"/>
      <c r="AG59" s="718"/>
      <c r="AH59" s="718"/>
      <c r="AI59" s="718"/>
      <c r="AJ59" s="718"/>
      <c r="AK59" s="718"/>
      <c r="AL59" s="718"/>
      <c r="AM59" s="718"/>
      <c r="AN59" s="718"/>
      <c r="AO59" s="718"/>
      <c r="AP59" s="67"/>
    </row>
    <row r="60" spans="1:42" ht="6" customHeight="1" x14ac:dyDescent="0.2">
      <c r="A60" s="68"/>
      <c r="H60" s="67"/>
      <c r="M60" s="66"/>
      <c r="Y60" s="67"/>
      <c r="AP60" s="67"/>
    </row>
    <row r="61" spans="1:42" x14ac:dyDescent="0.2">
      <c r="A61" s="68"/>
      <c r="C61" s="506"/>
      <c r="D61" s="7"/>
      <c r="E61" s="506"/>
      <c r="F61" s="7"/>
      <c r="H61" s="67"/>
      <c r="M61" s="66"/>
      <c r="N61" s="66"/>
      <c r="O61" s="66"/>
      <c r="P61" s="66"/>
      <c r="Q61" s="506"/>
      <c r="R61" s="7"/>
      <c r="S61" s="506"/>
      <c r="T61" s="7"/>
      <c r="U61" s="506"/>
      <c r="V61" s="7"/>
      <c r="W61" s="506"/>
      <c r="X61" s="7"/>
      <c r="Y61" s="507"/>
      <c r="AA61" s="66"/>
      <c r="AB61" s="66"/>
      <c r="AC61" s="66"/>
      <c r="AD61" s="66"/>
      <c r="AE61" s="66"/>
      <c r="AF61" s="66"/>
      <c r="AG61" s="66"/>
      <c r="AH61" s="506"/>
      <c r="AI61" s="7"/>
      <c r="AJ61" s="506"/>
      <c r="AK61" s="7"/>
      <c r="AL61" s="506"/>
      <c r="AM61" s="7"/>
      <c r="AN61" s="506"/>
      <c r="AO61" s="7"/>
      <c r="AP61" s="67"/>
    </row>
    <row r="62" spans="1:42" x14ac:dyDescent="0.2">
      <c r="A62" s="68"/>
      <c r="C62" s="508"/>
      <c r="D62" s="10"/>
      <c r="E62" s="508"/>
      <c r="F62" s="10"/>
      <c r="H62" s="67"/>
      <c r="J62" s="79"/>
      <c r="K62" s="79"/>
      <c r="L62" s="79"/>
      <c r="M62" s="509"/>
      <c r="N62" s="509"/>
      <c r="O62" s="66"/>
      <c r="P62" s="510"/>
      <c r="Q62" s="508"/>
      <c r="R62" s="10"/>
      <c r="S62" s="508"/>
      <c r="T62" s="10"/>
      <c r="U62" s="508"/>
      <c r="V62" s="10"/>
      <c r="W62" s="508"/>
      <c r="X62" s="10"/>
      <c r="Y62" s="507"/>
      <c r="AA62" s="66"/>
      <c r="AB62" s="66"/>
      <c r="AC62" s="66"/>
      <c r="AD62" s="66"/>
      <c r="AE62" s="66"/>
      <c r="AF62" s="66"/>
      <c r="AG62" s="510"/>
      <c r="AH62" s="508"/>
      <c r="AI62" s="10"/>
      <c r="AJ62" s="508"/>
      <c r="AK62" s="10"/>
      <c r="AL62" s="508"/>
      <c r="AM62" s="10"/>
      <c r="AN62" s="508"/>
      <c r="AO62" s="10"/>
      <c r="AP62" s="67"/>
    </row>
    <row r="63" spans="1:42" x14ac:dyDescent="0.2">
      <c r="A63" s="68"/>
      <c r="C63" s="719" t="s">
        <v>50</v>
      </c>
      <c r="D63" s="719"/>
      <c r="E63" s="719"/>
      <c r="F63" s="719"/>
      <c r="H63" s="67"/>
      <c r="J63" s="720" t="s">
        <v>51</v>
      </c>
      <c r="K63" s="720"/>
      <c r="L63" s="720"/>
      <c r="M63" s="720"/>
      <c r="N63" s="720"/>
      <c r="O63" s="720"/>
      <c r="Q63" s="721" t="s">
        <v>50</v>
      </c>
      <c r="R63" s="721"/>
      <c r="S63" s="721"/>
      <c r="T63" s="721"/>
      <c r="U63" s="721"/>
      <c r="V63" s="721"/>
      <c r="W63" s="721"/>
      <c r="X63" s="721"/>
      <c r="Y63" s="511"/>
      <c r="AA63" s="720" t="s">
        <v>51</v>
      </c>
      <c r="AB63" s="720"/>
      <c r="AC63" s="720"/>
      <c r="AD63" s="720"/>
      <c r="AE63" s="720"/>
      <c r="AF63" s="720"/>
      <c r="AH63" s="721" t="s">
        <v>50</v>
      </c>
      <c r="AI63" s="721"/>
      <c r="AJ63" s="721"/>
      <c r="AK63" s="721"/>
      <c r="AL63" s="721"/>
      <c r="AM63" s="721"/>
      <c r="AN63" s="721"/>
      <c r="AO63" s="721"/>
      <c r="AP63" s="67"/>
    </row>
    <row r="64" spans="1:42" ht="6" customHeight="1" thickBot="1" x14ac:dyDescent="0.25">
      <c r="A64" s="512"/>
      <c r="B64" s="513"/>
      <c r="C64" s="513"/>
      <c r="D64" s="513"/>
      <c r="E64" s="513"/>
      <c r="F64" s="513"/>
      <c r="G64" s="513"/>
      <c r="H64" s="514"/>
      <c r="I64" s="513"/>
      <c r="J64" s="513"/>
      <c r="K64" s="513"/>
      <c r="L64" s="513"/>
      <c r="M64" s="513"/>
      <c r="N64" s="513"/>
      <c r="O64" s="70"/>
      <c r="P64" s="70"/>
      <c r="Q64" s="70"/>
      <c r="R64" s="70"/>
      <c r="S64" s="70"/>
      <c r="T64" s="70"/>
      <c r="U64" s="70"/>
      <c r="V64" s="70"/>
      <c r="W64" s="70"/>
      <c r="X64" s="70"/>
      <c r="Y64" s="515"/>
      <c r="Z64" s="70"/>
      <c r="AA64" s="70"/>
      <c r="AB64" s="70"/>
      <c r="AC64" s="513"/>
      <c r="AD64" s="513"/>
      <c r="AE64" s="513"/>
      <c r="AF64" s="513"/>
      <c r="AG64" s="513"/>
      <c r="AH64" s="513"/>
      <c r="AI64" s="513"/>
      <c r="AJ64" s="513"/>
      <c r="AK64" s="513"/>
      <c r="AL64" s="513"/>
      <c r="AM64" s="513"/>
      <c r="AN64" s="513"/>
      <c r="AO64" s="513"/>
      <c r="AP64" s="45"/>
    </row>
    <row r="65" spans="1:54" ht="6" customHeight="1" thickTop="1" x14ac:dyDescent="0.2">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1:54" ht="11.25" customHeight="1" x14ac:dyDescent="0.2">
      <c r="B66" s="705" t="s">
        <v>52</v>
      </c>
      <c r="C66" s="705"/>
      <c r="D66" s="705"/>
      <c r="E66" s="705"/>
      <c r="F66" s="705"/>
      <c r="G66" s="705"/>
      <c r="H66" s="705"/>
      <c r="I66" s="705"/>
      <c r="J66" s="705"/>
      <c r="K66" s="705"/>
      <c r="L66" s="705"/>
      <c r="M66" s="705"/>
      <c r="N66" s="705"/>
      <c r="O66" s="705"/>
      <c r="P66" s="705"/>
      <c r="Q66" s="705"/>
      <c r="R66" s="705"/>
      <c r="S66" s="705"/>
      <c r="T66" s="705"/>
      <c r="U66" s="705"/>
      <c r="V66" s="705"/>
      <c r="W66" s="705"/>
      <c r="X66" s="705"/>
      <c r="Y66" s="705"/>
      <c r="Z66" s="705"/>
      <c r="AA66" s="705"/>
      <c r="AB66" s="705"/>
      <c r="AC66" s="705"/>
      <c r="AD66" s="705"/>
      <c r="AE66" s="705"/>
      <c r="AF66" s="705"/>
      <c r="AG66" s="705"/>
      <c r="AH66" s="705"/>
      <c r="AI66" s="705"/>
      <c r="AJ66" s="705"/>
      <c r="AK66" s="705"/>
      <c r="AL66" s="705"/>
      <c r="AM66" s="705"/>
      <c r="AN66" s="705"/>
      <c r="AO66" s="705"/>
      <c r="AP66" s="705"/>
      <c r="AQ66" s="217"/>
      <c r="AR66" s="217"/>
      <c r="AS66" s="217"/>
      <c r="AT66" s="217"/>
      <c r="AU66" s="217"/>
      <c r="AV66" s="217"/>
      <c r="AW66" s="217"/>
      <c r="AX66" s="217"/>
      <c r="AY66" s="217"/>
      <c r="AZ66" s="217"/>
      <c r="BA66" s="217"/>
      <c r="BB66" s="217"/>
    </row>
    <row r="67" spans="1:54" ht="11.25" customHeight="1" x14ac:dyDescent="0.2">
      <c r="B67" s="717" t="s">
        <v>53</v>
      </c>
      <c r="C67" s="717"/>
      <c r="D67" s="717"/>
      <c r="E67" s="717"/>
      <c r="F67" s="717"/>
      <c r="G67" s="717"/>
      <c r="H67" s="717"/>
      <c r="I67" s="717"/>
      <c r="J67" s="717"/>
      <c r="K67" s="717"/>
      <c r="L67" s="717"/>
      <c r="M67" s="717"/>
      <c r="N67" s="717"/>
      <c r="O67" s="717"/>
      <c r="P67" s="717"/>
      <c r="Q67" s="717"/>
      <c r="R67" s="717"/>
      <c r="S67" s="717"/>
      <c r="T67" s="717"/>
      <c r="U67" s="717"/>
      <c r="V67" s="717"/>
      <c r="W67" s="717"/>
      <c r="X67" s="717"/>
      <c r="Y67" s="717"/>
      <c r="Z67" s="717"/>
      <c r="AA67" s="717"/>
      <c r="AB67" s="717"/>
      <c r="AC67" s="717"/>
      <c r="AD67" s="717"/>
      <c r="AE67" s="717"/>
      <c r="AF67" s="717"/>
      <c r="AG67" s="717"/>
      <c r="AH67" s="717"/>
      <c r="AI67" s="717"/>
      <c r="AJ67" s="717"/>
      <c r="AK67" s="717"/>
      <c r="AL67" s="717"/>
      <c r="AM67" s="717"/>
      <c r="AN67" s="717"/>
      <c r="AO67" s="717"/>
      <c r="AP67" s="315"/>
      <c r="AQ67" s="217"/>
      <c r="AR67" s="217"/>
      <c r="AS67" s="217"/>
      <c r="AT67" s="217"/>
      <c r="AU67" s="217"/>
      <c r="AV67" s="217"/>
      <c r="AW67" s="217"/>
      <c r="AX67" s="217"/>
      <c r="AY67" s="217"/>
      <c r="AZ67" s="217"/>
      <c r="BA67" s="217"/>
      <c r="BB67" s="217"/>
    </row>
    <row r="68" spans="1:54" ht="11.25" customHeight="1" x14ac:dyDescent="0.2">
      <c r="B68" s="717"/>
      <c r="C68" s="717"/>
      <c r="D68" s="717"/>
      <c r="E68" s="717"/>
      <c r="F68" s="717"/>
      <c r="G68" s="717"/>
      <c r="H68" s="717"/>
      <c r="I68" s="717"/>
      <c r="J68" s="717"/>
      <c r="K68" s="717"/>
      <c r="L68" s="717"/>
      <c r="M68" s="717"/>
      <c r="N68" s="717"/>
      <c r="O68" s="717"/>
      <c r="P68" s="717"/>
      <c r="Q68" s="717"/>
      <c r="R68" s="717"/>
      <c r="S68" s="717"/>
      <c r="T68" s="717"/>
      <c r="U68" s="717"/>
      <c r="V68" s="717"/>
      <c r="W68" s="717"/>
      <c r="X68" s="717"/>
      <c r="Y68" s="717"/>
      <c r="Z68" s="717"/>
      <c r="AA68" s="717"/>
      <c r="AB68" s="717"/>
      <c r="AC68" s="717"/>
      <c r="AD68" s="717"/>
      <c r="AE68" s="717"/>
      <c r="AF68" s="717"/>
      <c r="AG68" s="717"/>
      <c r="AH68" s="717"/>
      <c r="AI68" s="717"/>
      <c r="AJ68" s="717"/>
      <c r="AK68" s="717"/>
      <c r="AL68" s="717"/>
      <c r="AM68" s="717"/>
      <c r="AN68" s="717"/>
      <c r="AO68" s="717"/>
      <c r="AP68" s="315"/>
      <c r="AQ68" s="217"/>
      <c r="AR68" s="217"/>
      <c r="AS68" s="217"/>
      <c r="AT68" s="217"/>
      <c r="AU68" s="217"/>
      <c r="AV68" s="217"/>
      <c r="AW68" s="217"/>
      <c r="AX68" s="217"/>
      <c r="AY68" s="217"/>
      <c r="AZ68" s="217"/>
      <c r="BA68" s="217"/>
      <c r="BB68" s="217"/>
    </row>
    <row r="69" spans="1:54" ht="11.25" customHeight="1" x14ac:dyDescent="0.2">
      <c r="B69" s="704" t="s">
        <v>54</v>
      </c>
      <c r="C69" s="704"/>
      <c r="D69" s="704"/>
      <c r="E69" s="704"/>
      <c r="F69" s="704"/>
      <c r="G69" s="704"/>
      <c r="H69" s="704"/>
      <c r="I69" s="704"/>
      <c r="J69" s="704"/>
      <c r="K69" s="704"/>
      <c r="L69" s="704"/>
      <c r="M69" s="704"/>
      <c r="N69" s="704"/>
      <c r="O69" s="704"/>
      <c r="P69" s="704"/>
      <c r="Q69" s="704"/>
      <c r="R69" s="704"/>
      <c r="S69" s="704"/>
      <c r="T69" s="704"/>
      <c r="U69" s="704"/>
      <c r="V69" s="704"/>
      <c r="W69" s="704"/>
      <c r="X69" s="704"/>
      <c r="Y69" s="704"/>
      <c r="Z69" s="704"/>
      <c r="AA69" s="704"/>
      <c r="AB69" s="704"/>
      <c r="AC69" s="704"/>
      <c r="AD69" s="704"/>
      <c r="AE69" s="704"/>
      <c r="AF69" s="704"/>
      <c r="AG69" s="704"/>
      <c r="AH69" s="704"/>
      <c r="AI69" s="704"/>
      <c r="AJ69" s="704"/>
      <c r="AK69" s="704"/>
      <c r="AL69" s="704"/>
      <c r="AM69" s="704"/>
      <c r="AN69" s="704"/>
      <c r="AO69" s="704"/>
      <c r="AP69" s="704"/>
      <c r="AQ69" s="217"/>
      <c r="AR69" s="217"/>
      <c r="AS69" s="217"/>
      <c r="AT69" s="217"/>
      <c r="AU69" s="217"/>
      <c r="AV69" s="217"/>
      <c r="AW69" s="217"/>
      <c r="AX69" s="217"/>
      <c r="AY69" s="217"/>
      <c r="AZ69" s="217"/>
      <c r="BA69" s="217"/>
      <c r="BB69" s="217"/>
    </row>
    <row r="70" spans="1:54" ht="11.25" customHeight="1" x14ac:dyDescent="0.2">
      <c r="B70" s="704"/>
      <c r="C70" s="704"/>
      <c r="D70" s="704"/>
      <c r="E70" s="704"/>
      <c r="F70" s="704"/>
      <c r="G70" s="704"/>
      <c r="H70" s="704"/>
      <c r="I70" s="704"/>
      <c r="J70" s="704"/>
      <c r="K70" s="704"/>
      <c r="L70" s="704"/>
      <c r="M70" s="704"/>
      <c r="N70" s="704"/>
      <c r="O70" s="704"/>
      <c r="P70" s="704"/>
      <c r="Q70" s="704"/>
      <c r="R70" s="704"/>
      <c r="S70" s="704"/>
      <c r="T70" s="704"/>
      <c r="U70" s="704"/>
      <c r="V70" s="704"/>
      <c r="W70" s="704"/>
      <c r="X70" s="704"/>
      <c r="Y70" s="704"/>
      <c r="Z70" s="704"/>
      <c r="AA70" s="704"/>
      <c r="AB70" s="704"/>
      <c r="AC70" s="704"/>
      <c r="AD70" s="704"/>
      <c r="AE70" s="704"/>
      <c r="AF70" s="704"/>
      <c r="AG70" s="704"/>
      <c r="AH70" s="704"/>
      <c r="AI70" s="704"/>
      <c r="AJ70" s="704"/>
      <c r="AK70" s="704"/>
      <c r="AL70" s="704"/>
      <c r="AM70" s="704"/>
      <c r="AN70" s="704"/>
      <c r="AO70" s="704"/>
      <c r="AP70" s="704"/>
      <c r="AQ70" s="217"/>
      <c r="AR70" s="217"/>
      <c r="AS70" s="217"/>
      <c r="AT70" s="217"/>
      <c r="AU70" s="217"/>
      <c r="AV70" s="217"/>
      <c r="AW70" s="217"/>
      <c r="AX70" s="217"/>
      <c r="AY70" s="217"/>
      <c r="AZ70" s="217"/>
      <c r="BA70" s="217"/>
      <c r="BB70" s="217"/>
    </row>
    <row r="71" spans="1:54" ht="6" customHeight="1" x14ac:dyDescent="0.2"/>
    <row r="254" spans="23:23" x14ac:dyDescent="0.2">
      <c r="W254" t="s">
        <v>55</v>
      </c>
    </row>
  </sheetData>
  <sheetProtection formatCells="0" formatRows="0" insertRows="0" deleteRows="0"/>
  <mergeCells count="25">
    <mergeCell ref="B69:AP70"/>
    <mergeCell ref="B66:AP66"/>
    <mergeCell ref="H51:I52"/>
    <mergeCell ref="J51:K52"/>
    <mergeCell ref="H54:Q55"/>
    <mergeCell ref="C59:F59"/>
    <mergeCell ref="B67:AO68"/>
    <mergeCell ref="J59:X59"/>
    <mergeCell ref="AA59:AO59"/>
    <mergeCell ref="C63:F63"/>
    <mergeCell ref="J63:O63"/>
    <mergeCell ref="Q63:X63"/>
    <mergeCell ref="AA63:AF63"/>
    <mergeCell ref="AH63:AO63"/>
    <mergeCell ref="AL1:AP1"/>
    <mergeCell ref="AL2:AP2"/>
    <mergeCell ref="A3:AP3"/>
    <mergeCell ref="A4:AP4"/>
    <mergeCell ref="B9:AO9"/>
    <mergeCell ref="AF48:AN48"/>
    <mergeCell ref="B23:AO23"/>
    <mergeCell ref="J26:N26"/>
    <mergeCell ref="Q26:U26"/>
    <mergeCell ref="X26:AB26"/>
    <mergeCell ref="AE26:AO26"/>
  </mergeCells>
  <dataValidations count="1">
    <dataValidation type="list" allowBlank="1" showInputMessage="1" showErrorMessage="1" errorTitle="Error" error="Please select a language listed below." sqref="V54:W54 H54" xr:uid="{00000000-0002-0000-0000-000000000000}">
      <formula1>Language_Options</formula1>
    </dataValidation>
  </dataValidations>
  <printOptions horizontalCentered="1"/>
  <pageMargins left="0.5" right="0.5" top="0.5" bottom="0.5" header="0.3" footer="0.3"/>
  <pageSetup paperSize="9" scale="99" orientation="portrait" r:id="rId1"/>
  <headerFooter>
    <oddFooter>&amp;CW-&amp;P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8">
    <tabColor theme="9"/>
  </sheetPr>
  <dimension ref="A1:BH248"/>
  <sheetViews>
    <sheetView view="pageBreakPreview" zoomScaleNormal="100" zoomScaleSheetLayoutView="100" workbookViewId="0">
      <selection activeCell="B5" sqref="B5"/>
    </sheetView>
  </sheetViews>
  <sheetFormatPr defaultColWidth="2.6640625" defaultRowHeight="10" x14ac:dyDescent="0.2"/>
  <cols>
    <col min="1" max="1" width="1.6640625" customWidth="1"/>
    <col min="2" max="2" width="4.6640625" style="112" customWidth="1"/>
    <col min="3" max="4" width="1.6640625" customWidth="1"/>
    <col min="21" max="22" width="1.6640625" customWidth="1"/>
    <col min="38" max="38" width="2.6640625" style="25"/>
    <col min="39" max="41" width="1.6640625" customWidth="1"/>
    <col min="42" max="42" width="4.6640625" customWidth="1"/>
    <col min="43" max="43" width="1.6640625" customWidth="1"/>
  </cols>
  <sheetData>
    <row r="1" spans="1:43" x14ac:dyDescent="0.2">
      <c r="A1" s="724" t="s">
        <v>268</v>
      </c>
      <c r="B1" s="724"/>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c r="AK1" s="724"/>
      <c r="AL1" s="724"/>
      <c r="AM1" s="724"/>
      <c r="AN1" s="724"/>
      <c r="AO1" s="724"/>
      <c r="AP1" s="724"/>
      <c r="AQ1" s="724"/>
    </row>
    <row r="2" spans="1:43" ht="6" customHeight="1" x14ac:dyDescent="0.2">
      <c r="A2" s="217"/>
      <c r="B2" s="477"/>
      <c r="C2" s="217"/>
      <c r="D2" s="217"/>
      <c r="E2" s="217"/>
      <c r="F2" s="217"/>
      <c r="G2" s="217"/>
      <c r="H2" s="217"/>
      <c r="I2" s="217"/>
      <c r="J2" s="217"/>
      <c r="K2" s="217"/>
      <c r="L2" s="217"/>
      <c r="M2" s="217"/>
      <c r="N2" s="217"/>
      <c r="O2" s="217"/>
      <c r="P2" s="217"/>
      <c r="Q2" s="217"/>
      <c r="R2" s="217"/>
      <c r="S2" s="217"/>
      <c r="T2" s="217"/>
      <c r="U2" s="217"/>
      <c r="V2" s="217"/>
      <c r="X2" s="217"/>
      <c r="Y2" s="217"/>
      <c r="Z2" s="217"/>
      <c r="AA2" s="217"/>
      <c r="AB2" s="217"/>
      <c r="AC2" s="217"/>
      <c r="AD2" s="217"/>
      <c r="AE2" s="217"/>
      <c r="AF2" s="217"/>
      <c r="AG2" s="217"/>
    </row>
    <row r="3" spans="1:43" ht="10.5" thickBot="1" x14ac:dyDescent="0.25">
      <c r="A3" s="124"/>
      <c r="B3" s="521" t="s">
        <v>154</v>
      </c>
      <c r="C3" s="125"/>
      <c r="D3" s="126"/>
      <c r="E3" s="766" t="s">
        <v>65</v>
      </c>
      <c r="F3" s="766"/>
      <c r="G3" s="766"/>
      <c r="H3" s="766"/>
      <c r="I3" s="766"/>
      <c r="J3" s="766"/>
      <c r="K3" s="766"/>
      <c r="L3" s="766"/>
      <c r="M3" s="766"/>
      <c r="N3" s="766"/>
      <c r="O3" s="766"/>
      <c r="P3" s="766"/>
      <c r="Q3" s="766"/>
      <c r="R3" s="766"/>
      <c r="S3" s="766"/>
      <c r="T3" s="766"/>
      <c r="U3" s="125"/>
      <c r="V3" s="126"/>
      <c r="W3" s="766" t="s">
        <v>66</v>
      </c>
      <c r="X3" s="766"/>
      <c r="Y3" s="766"/>
      <c r="Z3" s="766"/>
      <c r="AA3" s="766"/>
      <c r="AB3" s="766"/>
      <c r="AC3" s="766"/>
      <c r="AD3" s="766"/>
      <c r="AE3" s="766"/>
      <c r="AF3" s="766"/>
      <c r="AG3" s="766"/>
      <c r="AH3" s="766"/>
      <c r="AI3" s="766"/>
      <c r="AJ3" s="766"/>
      <c r="AK3" s="766"/>
      <c r="AL3" s="766"/>
      <c r="AM3" s="125"/>
      <c r="AN3" s="767" t="s">
        <v>67</v>
      </c>
      <c r="AO3" s="766"/>
      <c r="AP3" s="766"/>
      <c r="AQ3" s="766"/>
    </row>
    <row r="4" spans="1:43" ht="6" customHeight="1" x14ac:dyDescent="0.2">
      <c r="A4" s="1"/>
      <c r="B4" s="83"/>
      <c r="C4" s="84"/>
      <c r="D4" s="85"/>
      <c r="E4" s="1"/>
      <c r="F4" s="1"/>
      <c r="G4" s="1"/>
      <c r="H4" s="1"/>
      <c r="I4" s="1"/>
      <c r="J4" s="1"/>
      <c r="K4" s="1"/>
      <c r="L4" s="1"/>
      <c r="M4" s="1"/>
      <c r="N4" s="1"/>
      <c r="O4" s="1"/>
      <c r="P4" s="1"/>
      <c r="Q4" s="1"/>
      <c r="R4" s="1"/>
      <c r="S4" s="1"/>
      <c r="T4" s="1"/>
      <c r="U4" s="84"/>
      <c r="V4" s="85"/>
      <c r="W4" s="1"/>
      <c r="X4" s="1"/>
      <c r="Y4" s="1"/>
      <c r="Z4" s="1"/>
      <c r="AA4" s="1"/>
      <c r="AB4" s="1"/>
      <c r="AC4" s="1"/>
      <c r="AD4" s="1"/>
      <c r="AE4" s="1"/>
      <c r="AF4" s="1"/>
      <c r="AG4" s="1"/>
      <c r="AH4" s="1"/>
      <c r="AI4" s="1"/>
      <c r="AJ4" s="1"/>
      <c r="AK4" s="1"/>
      <c r="AL4" s="86"/>
      <c r="AM4" s="84"/>
      <c r="AN4" s="85"/>
      <c r="AO4" s="1"/>
      <c r="AP4" s="1"/>
      <c r="AQ4" s="1"/>
    </row>
    <row r="5" spans="1:43" ht="11.25" customHeight="1" x14ac:dyDescent="0.2">
      <c r="A5" s="217"/>
      <c r="B5" s="112">
        <v>318</v>
      </c>
      <c r="C5" s="476"/>
      <c r="D5" s="51"/>
      <c r="E5" s="722" t="str">
        <f ca="1">VLOOKUP(INDIRECT(ADDRESS(ROW(),COLUMN()-3)),Language_Translations,MATCH(Language_Selected,Language_Options,0),FALSE)</f>
        <v>Au cours des 12 derniers mois, avez-vous utilisé la contraception d'urgence ? Je veux dire est-ce que vous avez pris des pilules spéciales dans les 3 jours qui ont suivi des rapports sexuels non protégés pour éviter une grossesse ?</v>
      </c>
      <c r="F5" s="722"/>
      <c r="G5" s="722"/>
      <c r="H5" s="722"/>
      <c r="I5" s="722"/>
      <c r="J5" s="722"/>
      <c r="K5" s="722"/>
      <c r="L5" s="722"/>
      <c r="M5" s="722"/>
      <c r="N5" s="722"/>
      <c r="O5" s="722"/>
      <c r="P5" s="722"/>
      <c r="Q5" s="722"/>
      <c r="R5" s="722"/>
      <c r="S5" s="722"/>
      <c r="T5" s="722"/>
      <c r="U5" s="476"/>
      <c r="V5" s="51"/>
      <c r="AL5"/>
      <c r="AM5" s="476"/>
      <c r="AN5" s="51"/>
      <c r="AO5" s="217"/>
      <c r="AP5" s="318"/>
      <c r="AQ5" s="217"/>
    </row>
    <row r="6" spans="1:43" ht="11.25" customHeight="1" x14ac:dyDescent="0.2">
      <c r="A6" s="217"/>
      <c r="B6" s="81" t="s">
        <v>57</v>
      </c>
      <c r="C6" s="476"/>
      <c r="D6" s="51"/>
      <c r="E6" s="722"/>
      <c r="F6" s="722"/>
      <c r="G6" s="722"/>
      <c r="H6" s="722"/>
      <c r="I6" s="722"/>
      <c r="J6" s="722"/>
      <c r="K6" s="722"/>
      <c r="L6" s="722"/>
      <c r="M6" s="722"/>
      <c r="N6" s="722"/>
      <c r="O6" s="722"/>
      <c r="P6" s="722"/>
      <c r="Q6" s="722"/>
      <c r="R6" s="722"/>
      <c r="S6" s="722"/>
      <c r="T6" s="722"/>
      <c r="U6" s="476"/>
      <c r="V6" s="51"/>
      <c r="W6" s="217"/>
      <c r="X6" s="217"/>
      <c r="Y6" s="47"/>
      <c r="Z6" s="47"/>
      <c r="AA6" s="47"/>
      <c r="AB6" s="47"/>
      <c r="AC6" s="47"/>
      <c r="AD6" s="47"/>
      <c r="AE6" s="47"/>
      <c r="AF6" s="47"/>
      <c r="AG6" s="47"/>
      <c r="AH6" s="47"/>
      <c r="AI6" s="47"/>
      <c r="AJ6" s="47"/>
      <c r="AK6" s="47"/>
      <c r="AL6" s="75"/>
      <c r="AM6" s="476"/>
      <c r="AN6" s="51"/>
      <c r="AO6" s="217"/>
      <c r="AP6" s="318"/>
      <c r="AQ6" s="217"/>
    </row>
    <row r="7" spans="1:43" ht="11.25" customHeight="1" x14ac:dyDescent="0.2">
      <c r="A7" s="217"/>
      <c r="B7" s="81"/>
      <c r="C7" s="476"/>
      <c r="D7" s="51"/>
      <c r="E7" s="722"/>
      <c r="F7" s="722"/>
      <c r="G7" s="722"/>
      <c r="H7" s="722"/>
      <c r="I7" s="722"/>
      <c r="J7" s="722"/>
      <c r="K7" s="722"/>
      <c r="L7" s="722"/>
      <c r="M7" s="722"/>
      <c r="N7" s="722"/>
      <c r="O7" s="722"/>
      <c r="P7" s="722"/>
      <c r="Q7" s="722"/>
      <c r="R7" s="722"/>
      <c r="S7" s="722"/>
      <c r="T7" s="722"/>
      <c r="U7" s="476"/>
      <c r="V7" s="51"/>
      <c r="W7" s="217"/>
      <c r="X7" s="217"/>
      <c r="Y7" s="47"/>
      <c r="Z7" s="47"/>
      <c r="AA7" s="47"/>
      <c r="AB7" s="47"/>
      <c r="AC7" s="47"/>
      <c r="AD7" s="47"/>
      <c r="AE7" s="47"/>
      <c r="AF7" s="47"/>
      <c r="AG7" s="47"/>
      <c r="AH7" s="47"/>
      <c r="AI7" s="47"/>
      <c r="AJ7" s="47"/>
      <c r="AK7" s="47"/>
      <c r="AL7" s="75"/>
      <c r="AM7" s="476"/>
      <c r="AN7" s="51"/>
      <c r="AO7" s="217"/>
      <c r="AP7" s="318"/>
      <c r="AQ7" s="217"/>
    </row>
    <row r="8" spans="1:43" ht="11.25" customHeight="1" x14ac:dyDescent="0.2">
      <c r="A8" s="217"/>
      <c r="B8" s="477"/>
      <c r="C8" s="476"/>
      <c r="D8" s="51"/>
      <c r="E8" s="722"/>
      <c r="F8" s="722"/>
      <c r="G8" s="722"/>
      <c r="H8" s="722"/>
      <c r="I8" s="722"/>
      <c r="J8" s="722"/>
      <c r="K8" s="722"/>
      <c r="L8" s="722"/>
      <c r="M8" s="722"/>
      <c r="N8" s="722"/>
      <c r="O8" s="722"/>
      <c r="P8" s="722"/>
      <c r="Q8" s="722"/>
      <c r="R8" s="722"/>
      <c r="S8" s="722"/>
      <c r="T8" s="722"/>
      <c r="U8" s="476"/>
      <c r="V8" s="51"/>
      <c r="W8" s="217" t="s">
        <v>117</v>
      </c>
      <c r="X8" s="217"/>
      <c r="Y8" s="47" t="s">
        <v>9</v>
      </c>
      <c r="Z8" s="47"/>
      <c r="AA8" s="47"/>
      <c r="AB8" s="47"/>
      <c r="AC8" s="47"/>
      <c r="AD8" s="47"/>
      <c r="AE8" s="47"/>
      <c r="AF8" s="47"/>
      <c r="AG8" s="47"/>
      <c r="AH8" s="47"/>
      <c r="AI8" s="47"/>
      <c r="AJ8" s="47"/>
      <c r="AK8" s="47"/>
      <c r="AL8" s="75" t="s">
        <v>93</v>
      </c>
      <c r="AM8" s="476"/>
      <c r="AN8" s="51"/>
      <c r="AO8" s="217"/>
      <c r="AP8" s="318"/>
      <c r="AQ8" s="217"/>
    </row>
    <row r="9" spans="1:43" x14ac:dyDescent="0.2">
      <c r="A9" s="217"/>
      <c r="B9" s="477"/>
      <c r="C9" s="476"/>
      <c r="D9" s="51"/>
      <c r="E9" s="722"/>
      <c r="F9" s="722"/>
      <c r="G9" s="722"/>
      <c r="H9" s="722"/>
      <c r="I9" s="722"/>
      <c r="J9" s="722"/>
      <c r="K9" s="722"/>
      <c r="L9" s="722"/>
      <c r="M9" s="722"/>
      <c r="N9" s="722"/>
      <c r="O9" s="722"/>
      <c r="P9" s="722"/>
      <c r="Q9" s="722"/>
      <c r="R9" s="722"/>
      <c r="S9" s="722"/>
      <c r="T9" s="722"/>
      <c r="U9" s="476"/>
      <c r="V9" s="51"/>
      <c r="W9" s="217" t="s">
        <v>118</v>
      </c>
      <c r="X9" s="217"/>
      <c r="Y9" s="47" t="s">
        <v>9</v>
      </c>
      <c r="Z9" s="47"/>
      <c r="AA9" s="47"/>
      <c r="AB9" s="47"/>
      <c r="AC9" s="47"/>
      <c r="AD9" s="47"/>
      <c r="AE9" s="47"/>
      <c r="AF9" s="47"/>
      <c r="AG9" s="47"/>
      <c r="AH9" s="47"/>
      <c r="AI9" s="47"/>
      <c r="AJ9" s="47"/>
      <c r="AK9" s="47"/>
      <c r="AL9" s="75" t="s">
        <v>95</v>
      </c>
      <c r="AM9" s="476"/>
      <c r="AN9" s="51"/>
      <c r="AO9" s="217"/>
      <c r="AP9" s="318"/>
      <c r="AQ9" s="217"/>
    </row>
    <row r="10" spans="1:43" ht="6" customHeight="1" thickBot="1" x14ac:dyDescent="0.25">
      <c r="A10" s="71"/>
      <c r="B10" s="319"/>
      <c r="C10" s="72"/>
      <c r="D10" s="73"/>
      <c r="E10" s="71"/>
      <c r="F10" s="71"/>
      <c r="G10" s="71"/>
      <c r="H10" s="71"/>
      <c r="I10" s="71"/>
      <c r="J10" s="71"/>
      <c r="K10" s="71"/>
      <c r="L10" s="71"/>
      <c r="M10" s="71"/>
      <c r="N10" s="71"/>
      <c r="O10" s="71"/>
      <c r="P10" s="71"/>
      <c r="Q10" s="71"/>
      <c r="R10" s="71"/>
      <c r="S10" s="71"/>
      <c r="T10" s="71"/>
      <c r="U10" s="72"/>
      <c r="V10" s="73"/>
      <c r="W10" s="71"/>
      <c r="X10" s="71"/>
      <c r="Y10" s="71"/>
      <c r="Z10" s="71"/>
      <c r="AA10" s="71"/>
      <c r="AB10" s="71"/>
      <c r="AC10" s="71"/>
      <c r="AD10" s="71"/>
      <c r="AE10" s="71"/>
      <c r="AF10" s="71"/>
      <c r="AG10" s="71"/>
      <c r="AH10" s="71"/>
      <c r="AI10" s="71"/>
      <c r="AJ10" s="71"/>
      <c r="AK10" s="71"/>
      <c r="AL10" s="91"/>
      <c r="AM10" s="72"/>
      <c r="AN10" s="73"/>
      <c r="AO10" s="71"/>
      <c r="AP10" s="71"/>
      <c r="AQ10" s="71"/>
    </row>
    <row r="11" spans="1:43" ht="6" customHeight="1" x14ac:dyDescent="0.2">
      <c r="A11" s="88"/>
      <c r="B11" s="477"/>
      <c r="C11" s="476"/>
      <c r="D11" s="51"/>
      <c r="E11" s="217"/>
      <c r="F11" s="217"/>
      <c r="G11" s="217"/>
      <c r="H11" s="217"/>
      <c r="I11" s="217"/>
      <c r="J11" s="217"/>
      <c r="K11" s="217"/>
      <c r="L11" s="217"/>
      <c r="M11" s="217"/>
      <c r="N11" s="217"/>
      <c r="O11" s="217"/>
      <c r="P11" s="217"/>
      <c r="Q11" s="217"/>
      <c r="R11" s="217"/>
      <c r="S11" s="217"/>
      <c r="T11" s="217"/>
      <c r="U11" s="1"/>
      <c r="V11" s="1"/>
      <c r="W11" s="217"/>
      <c r="X11" s="217"/>
      <c r="Y11" s="217"/>
      <c r="Z11" s="217"/>
      <c r="AA11" s="217"/>
      <c r="AB11" s="217"/>
      <c r="AC11" s="217"/>
      <c r="AD11" s="217"/>
      <c r="AE11" s="217"/>
      <c r="AF11" s="217"/>
      <c r="AG11" s="217"/>
      <c r="AH11" s="217"/>
      <c r="AI11" s="217"/>
      <c r="AJ11" s="217"/>
      <c r="AK11" s="217"/>
      <c r="AL11" s="74"/>
      <c r="AM11" s="476"/>
      <c r="AN11" s="51"/>
      <c r="AO11" s="217"/>
      <c r="AP11" s="217"/>
      <c r="AQ11" s="89"/>
    </row>
    <row r="12" spans="1:43" ht="11.25" customHeight="1" x14ac:dyDescent="0.2">
      <c r="A12" s="88"/>
      <c r="B12" s="112">
        <v>319</v>
      </c>
      <c r="C12" s="476"/>
      <c r="D12" s="51"/>
      <c r="E12" s="723" t="s">
        <v>397</v>
      </c>
      <c r="F12" s="723"/>
      <c r="G12" s="723"/>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3"/>
      <c r="AK12" s="723"/>
      <c r="AL12" s="723"/>
      <c r="AM12" s="476"/>
      <c r="AN12" s="51"/>
      <c r="AO12" s="217"/>
      <c r="AP12" s="217"/>
      <c r="AQ12" s="89"/>
    </row>
    <row r="13" spans="1:43" ht="11.25" customHeight="1" x14ac:dyDescent="0.2">
      <c r="A13" s="88"/>
      <c r="C13" s="476"/>
      <c r="D13" s="51"/>
      <c r="E13" s="723"/>
      <c r="F13" s="723"/>
      <c r="G13" s="723"/>
      <c r="H13" s="723"/>
      <c r="I13" s="723"/>
      <c r="J13" s="723"/>
      <c r="K13" s="723"/>
      <c r="L13" s="723"/>
      <c r="M13" s="723"/>
      <c r="N13" s="723"/>
      <c r="O13" s="723"/>
      <c r="P13" s="723"/>
      <c r="Q13" s="723"/>
      <c r="R13" s="723"/>
      <c r="S13" s="723"/>
      <c r="T13" s="723"/>
      <c r="U13" s="723"/>
      <c r="V13" s="723"/>
      <c r="W13" s="723"/>
      <c r="X13" s="723"/>
      <c r="Y13" s="723"/>
      <c r="Z13" s="723"/>
      <c r="AA13" s="723"/>
      <c r="AB13" s="723"/>
      <c r="AC13" s="723"/>
      <c r="AD13" s="723"/>
      <c r="AE13" s="723"/>
      <c r="AF13" s="723"/>
      <c r="AG13" s="723"/>
      <c r="AH13" s="723"/>
      <c r="AI13" s="723"/>
      <c r="AJ13" s="723"/>
      <c r="AK13" s="723"/>
      <c r="AL13" s="723"/>
      <c r="AM13" s="476"/>
      <c r="AN13" s="51"/>
      <c r="AO13" s="217"/>
      <c r="AP13" s="217"/>
      <c r="AQ13" s="89"/>
    </row>
    <row r="14" spans="1:43" ht="6" customHeight="1" x14ac:dyDescent="0.2">
      <c r="A14" s="88"/>
      <c r="B14" s="477"/>
      <c r="C14" s="476"/>
      <c r="D14" s="51"/>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74"/>
      <c r="AM14" s="476"/>
      <c r="AN14" s="51"/>
      <c r="AO14" s="217"/>
      <c r="AP14" s="217"/>
      <c r="AQ14" s="89"/>
    </row>
    <row r="15" spans="1:43" x14ac:dyDescent="0.2">
      <c r="A15" s="88"/>
      <c r="B15" s="477"/>
      <c r="C15" s="476"/>
      <c r="D15" s="51"/>
      <c r="F15" s="217"/>
      <c r="G15" s="217"/>
      <c r="H15" s="217"/>
      <c r="I15" s="217"/>
      <c r="J15" s="217"/>
      <c r="K15" s="217"/>
      <c r="L15" s="217"/>
      <c r="N15" s="217"/>
      <c r="O15" s="217"/>
      <c r="P15" s="74" t="s">
        <v>398</v>
      </c>
      <c r="Q15" s="217"/>
      <c r="R15" s="217"/>
      <c r="S15" s="217"/>
      <c r="T15" s="217"/>
      <c r="U15" s="217"/>
      <c r="V15" s="217"/>
      <c r="X15" s="217"/>
      <c r="Y15" s="217"/>
      <c r="Z15" s="217"/>
      <c r="AB15" s="217"/>
      <c r="AC15" s="74" t="s">
        <v>399</v>
      </c>
      <c r="AD15" s="217"/>
      <c r="AE15" s="217"/>
      <c r="AF15" s="217"/>
      <c r="AG15" s="217"/>
      <c r="AH15" s="217"/>
      <c r="AI15" s="217"/>
      <c r="AJ15" s="217"/>
      <c r="AK15" s="217"/>
      <c r="AL15" s="74"/>
      <c r="AM15" s="476"/>
      <c r="AN15" s="51"/>
      <c r="AO15" s="217"/>
      <c r="AP15" s="729">
        <v>321</v>
      </c>
      <c r="AQ15" s="89"/>
    </row>
    <row r="16" spans="1:43" x14ac:dyDescent="0.2">
      <c r="A16" s="88"/>
      <c r="B16" s="477"/>
      <c r="C16" s="476"/>
      <c r="D16" s="51"/>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74"/>
      <c r="AM16" s="476"/>
      <c r="AN16" s="51"/>
      <c r="AO16" s="217"/>
      <c r="AP16" s="729"/>
      <c r="AQ16" s="89"/>
    </row>
    <row r="17" spans="1:43" ht="6" customHeight="1" thickBot="1" x14ac:dyDescent="0.25">
      <c r="A17" s="90"/>
      <c r="B17" s="319"/>
      <c r="C17" s="72"/>
      <c r="D17" s="73"/>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91"/>
      <c r="AM17" s="72"/>
      <c r="AN17" s="73"/>
      <c r="AO17" s="71"/>
      <c r="AP17" s="71"/>
      <c r="AQ17" s="92"/>
    </row>
    <row r="18" spans="1:43" ht="6" customHeight="1" x14ac:dyDescent="0.2">
      <c r="A18" s="1"/>
      <c r="B18" s="83"/>
      <c r="C18" s="84"/>
      <c r="D18" s="85"/>
      <c r="E18" s="1"/>
      <c r="F18" s="1"/>
      <c r="G18" s="1"/>
      <c r="H18" s="1"/>
      <c r="I18" s="1"/>
      <c r="J18" s="1"/>
      <c r="K18" s="1"/>
      <c r="L18" s="1"/>
      <c r="M18" s="1"/>
      <c r="N18" s="1"/>
      <c r="O18" s="1"/>
      <c r="P18" s="1"/>
      <c r="Q18" s="1"/>
      <c r="R18" s="1"/>
      <c r="S18" s="1"/>
      <c r="T18" s="1"/>
      <c r="U18" s="84"/>
      <c r="V18" s="85"/>
      <c r="W18" s="1"/>
      <c r="X18" s="1"/>
      <c r="Y18" s="1"/>
      <c r="Z18" s="1"/>
      <c r="AA18" s="1"/>
      <c r="AB18" s="1"/>
      <c r="AC18" s="1"/>
      <c r="AD18" s="1"/>
      <c r="AE18" s="1"/>
      <c r="AF18" s="1"/>
      <c r="AG18" s="1"/>
      <c r="AH18" s="1"/>
      <c r="AI18" s="1"/>
      <c r="AJ18" s="1"/>
      <c r="AK18" s="1"/>
      <c r="AL18" s="86"/>
      <c r="AM18" s="84"/>
      <c r="AN18" s="85"/>
      <c r="AO18" s="1"/>
      <c r="AP18" s="1"/>
      <c r="AQ18" s="1"/>
    </row>
    <row r="19" spans="1:43" ht="11.25" customHeight="1" x14ac:dyDescent="0.2">
      <c r="A19" s="217"/>
      <c r="B19" s="112">
        <v>320</v>
      </c>
      <c r="C19" s="476"/>
      <c r="D19" s="51"/>
      <c r="E19" s="722" t="str">
        <f ca="1">VLOOKUP(INDIRECT(ADDRESS(ROW(),COLUMN()-3)),Language_Translations,MATCH(Language_Selected,Language_Options,0),FALSE)</f>
        <v>Avez-vous déjà utilisé quelque chose ou essayé par divers moyens de retarder ou d'éviter une grossesse ?</v>
      </c>
      <c r="F19" s="722"/>
      <c r="G19" s="722"/>
      <c r="H19" s="722"/>
      <c r="I19" s="722"/>
      <c r="J19" s="722"/>
      <c r="K19" s="722"/>
      <c r="L19" s="722"/>
      <c r="M19" s="722"/>
      <c r="N19" s="722"/>
      <c r="O19" s="722"/>
      <c r="P19" s="722"/>
      <c r="Q19" s="722"/>
      <c r="R19" s="722"/>
      <c r="S19" s="722"/>
      <c r="T19" s="722"/>
      <c r="U19" s="476"/>
      <c r="V19" s="51"/>
      <c r="W19" s="217" t="s">
        <v>117</v>
      </c>
      <c r="X19" s="217"/>
      <c r="Y19" s="47" t="s">
        <v>9</v>
      </c>
      <c r="Z19" s="47"/>
      <c r="AA19" s="47"/>
      <c r="AB19" s="47"/>
      <c r="AC19" s="47"/>
      <c r="AD19" s="47"/>
      <c r="AE19" s="47"/>
      <c r="AF19" s="47"/>
      <c r="AG19" s="47"/>
      <c r="AH19" s="47"/>
      <c r="AI19" s="47"/>
      <c r="AJ19" s="47"/>
      <c r="AK19" s="47"/>
      <c r="AL19" s="75" t="s">
        <v>93</v>
      </c>
      <c r="AM19" s="476"/>
      <c r="AN19" s="51"/>
      <c r="AO19" s="217"/>
      <c r="AP19" s="729">
        <v>331</v>
      </c>
      <c r="AQ19" s="217"/>
    </row>
    <row r="20" spans="1:43" x14ac:dyDescent="0.2">
      <c r="A20" s="217"/>
      <c r="B20" s="477"/>
      <c r="C20" s="476"/>
      <c r="D20" s="51"/>
      <c r="E20" s="722"/>
      <c r="F20" s="722"/>
      <c r="G20" s="722"/>
      <c r="H20" s="722"/>
      <c r="I20" s="722"/>
      <c r="J20" s="722"/>
      <c r="K20" s="722"/>
      <c r="L20" s="722"/>
      <c r="M20" s="722"/>
      <c r="N20" s="722"/>
      <c r="O20" s="722"/>
      <c r="P20" s="722"/>
      <c r="Q20" s="722"/>
      <c r="R20" s="722"/>
      <c r="S20" s="722"/>
      <c r="T20" s="722"/>
      <c r="U20" s="476"/>
      <c r="V20" s="51"/>
      <c r="W20" s="217" t="s">
        <v>118</v>
      </c>
      <c r="X20" s="217"/>
      <c r="Y20" s="47" t="s">
        <v>9</v>
      </c>
      <c r="Z20" s="47"/>
      <c r="AA20" s="47"/>
      <c r="AB20" s="47"/>
      <c r="AC20" s="47"/>
      <c r="AD20" s="47"/>
      <c r="AE20" s="47"/>
      <c r="AF20" s="47"/>
      <c r="AG20" s="47"/>
      <c r="AH20" s="47"/>
      <c r="AI20" s="47"/>
      <c r="AJ20" s="47"/>
      <c r="AK20" s="47"/>
      <c r="AL20" s="75" t="s">
        <v>95</v>
      </c>
      <c r="AM20" s="476"/>
      <c r="AN20" s="51"/>
      <c r="AO20" s="217"/>
      <c r="AP20" s="729"/>
      <c r="AQ20" s="217"/>
    </row>
    <row r="21" spans="1:43" x14ac:dyDescent="0.2">
      <c r="A21" s="217"/>
      <c r="B21" s="477"/>
      <c r="C21" s="476"/>
      <c r="D21" s="51"/>
      <c r="E21" s="722"/>
      <c r="F21" s="722"/>
      <c r="G21" s="722"/>
      <c r="H21" s="722"/>
      <c r="I21" s="722"/>
      <c r="J21" s="722"/>
      <c r="K21" s="722"/>
      <c r="L21" s="722"/>
      <c r="M21" s="722"/>
      <c r="N21" s="722"/>
      <c r="O21" s="722"/>
      <c r="P21" s="722"/>
      <c r="Q21" s="722"/>
      <c r="R21" s="722"/>
      <c r="S21" s="722"/>
      <c r="T21" s="722"/>
      <c r="U21" s="476"/>
      <c r="V21" s="51"/>
      <c r="W21" s="217"/>
      <c r="X21" s="217"/>
      <c r="Y21" s="47"/>
      <c r="Z21" s="47"/>
      <c r="AA21" s="47"/>
      <c r="AB21" s="47"/>
      <c r="AC21" s="47"/>
      <c r="AD21" s="47"/>
      <c r="AE21" s="47"/>
      <c r="AF21" s="47"/>
      <c r="AG21" s="47"/>
      <c r="AH21" s="47"/>
      <c r="AI21" s="47"/>
      <c r="AJ21" s="47"/>
      <c r="AK21" s="47"/>
      <c r="AL21" s="75"/>
      <c r="AM21" s="476"/>
      <c r="AN21" s="51"/>
      <c r="AO21" s="217"/>
      <c r="AP21" s="318"/>
      <c r="AQ21" s="217"/>
    </row>
    <row r="22" spans="1:43" ht="6" customHeight="1" thickBot="1" x14ac:dyDescent="0.25">
      <c r="A22" s="71"/>
      <c r="B22" s="319"/>
      <c r="C22" s="72"/>
      <c r="D22" s="73"/>
      <c r="E22" s="71"/>
      <c r="F22" s="71"/>
      <c r="G22" s="71"/>
      <c r="H22" s="71"/>
      <c r="I22" s="71"/>
      <c r="J22" s="71"/>
      <c r="K22" s="71"/>
      <c r="L22" s="71"/>
      <c r="M22" s="71"/>
      <c r="N22" s="71"/>
      <c r="O22" s="71"/>
      <c r="P22" s="71"/>
      <c r="Q22" s="71"/>
      <c r="R22" s="71"/>
      <c r="S22" s="71"/>
      <c r="T22" s="71"/>
      <c r="U22" s="72"/>
      <c r="V22" s="73"/>
      <c r="W22" s="71"/>
      <c r="X22" s="71"/>
      <c r="Y22" s="71"/>
      <c r="Z22" s="71"/>
      <c r="AA22" s="71"/>
      <c r="AB22" s="71"/>
      <c r="AC22" s="71"/>
      <c r="AD22" s="71"/>
      <c r="AE22" s="71"/>
      <c r="AF22" s="71"/>
      <c r="AG22" s="71"/>
      <c r="AH22" s="71"/>
      <c r="AI22" s="71"/>
      <c r="AJ22" s="71"/>
      <c r="AK22" s="71"/>
      <c r="AL22" s="91"/>
      <c r="AM22" s="72"/>
      <c r="AN22" s="73"/>
      <c r="AO22" s="71"/>
      <c r="AP22" s="71"/>
      <c r="AQ22" s="71"/>
    </row>
    <row r="23" spans="1:43" ht="6" customHeight="1" x14ac:dyDescent="0.2">
      <c r="A23" s="82"/>
      <c r="B23" s="83"/>
      <c r="C23" s="84"/>
      <c r="D23" s="85"/>
      <c r="E23" s="1"/>
      <c r="F23" s="1"/>
      <c r="G23" s="1"/>
      <c r="H23" s="1"/>
      <c r="I23" s="1"/>
      <c r="J23" s="1"/>
      <c r="K23" s="1"/>
      <c r="L23" s="1"/>
      <c r="M23" s="1"/>
      <c r="N23" s="1"/>
      <c r="O23" s="1"/>
      <c r="P23" s="1"/>
      <c r="Q23" s="1"/>
      <c r="R23" s="1"/>
      <c r="S23" s="1"/>
      <c r="T23" s="1"/>
      <c r="U23" s="84"/>
      <c r="V23" s="85"/>
      <c r="W23" s="1"/>
      <c r="X23" s="1"/>
      <c r="Y23" s="1"/>
      <c r="Z23" s="1"/>
      <c r="AA23" s="1"/>
      <c r="AB23" s="1"/>
      <c r="AC23" s="1"/>
      <c r="AD23" s="1"/>
      <c r="AE23" s="1"/>
      <c r="AF23" s="1"/>
      <c r="AG23" s="1"/>
      <c r="AH23" s="1"/>
      <c r="AI23" s="1"/>
      <c r="AJ23" s="1"/>
      <c r="AK23" s="1"/>
      <c r="AL23" s="86"/>
      <c r="AM23" s="84"/>
      <c r="AN23" s="85"/>
      <c r="AO23" s="1"/>
      <c r="AP23" s="1"/>
      <c r="AQ23" s="87"/>
    </row>
    <row r="24" spans="1:43" x14ac:dyDescent="0.2">
      <c r="A24" s="88"/>
      <c r="B24" s="112">
        <v>321</v>
      </c>
      <c r="C24" s="476"/>
      <c r="D24" s="51"/>
      <c r="E24" s="723" t="s">
        <v>400</v>
      </c>
      <c r="F24" s="723"/>
      <c r="G24" s="723"/>
      <c r="H24" s="723"/>
      <c r="I24" s="723"/>
      <c r="J24" s="723"/>
      <c r="K24" s="723"/>
      <c r="L24" s="723"/>
      <c r="M24" s="723"/>
      <c r="N24" s="723"/>
      <c r="O24" s="723"/>
      <c r="P24" s="723"/>
      <c r="Q24" s="723"/>
      <c r="R24" s="723"/>
      <c r="S24" s="723"/>
      <c r="T24" s="723"/>
      <c r="U24" s="476"/>
      <c r="V24" s="51"/>
      <c r="W24" s="217" t="s">
        <v>401</v>
      </c>
      <c r="X24" s="217"/>
      <c r="Y24" s="217"/>
      <c r="Z24" s="217"/>
      <c r="AA24" s="217"/>
      <c r="AB24" s="217"/>
      <c r="AD24" s="47"/>
      <c r="AE24" s="47"/>
      <c r="AF24" s="97" t="s">
        <v>9</v>
      </c>
      <c r="AG24" s="97"/>
      <c r="AH24" s="97"/>
      <c r="AI24" s="47"/>
      <c r="AJ24" s="47"/>
      <c r="AK24" s="47"/>
      <c r="AL24" s="74" t="s">
        <v>385</v>
      </c>
      <c r="AM24" s="476"/>
      <c r="AN24" s="51"/>
      <c r="AO24" s="217"/>
      <c r="AP24" s="127">
        <v>331</v>
      </c>
      <c r="AQ24" s="89"/>
    </row>
    <row r="25" spans="1:43" x14ac:dyDescent="0.2">
      <c r="A25" s="88"/>
      <c r="B25" s="477"/>
      <c r="C25" s="476"/>
      <c r="D25" s="51"/>
      <c r="E25" s="723"/>
      <c r="F25" s="723"/>
      <c r="G25" s="723"/>
      <c r="H25" s="723"/>
      <c r="I25" s="723"/>
      <c r="J25" s="723"/>
      <c r="K25" s="723"/>
      <c r="L25" s="723"/>
      <c r="M25" s="723"/>
      <c r="N25" s="723"/>
      <c r="O25" s="723"/>
      <c r="P25" s="723"/>
      <c r="Q25" s="723"/>
      <c r="R25" s="723"/>
      <c r="S25" s="723"/>
      <c r="T25" s="723"/>
      <c r="U25" s="476"/>
      <c r="V25" s="51"/>
      <c r="W25" s="217" t="s">
        <v>298</v>
      </c>
      <c r="X25" s="217"/>
      <c r="Y25" s="217"/>
      <c r="Z25" s="217"/>
      <c r="AA25" s="217"/>
      <c r="AB25" s="217"/>
      <c r="AC25" s="217"/>
      <c r="AD25" s="217"/>
      <c r="AE25" s="47"/>
      <c r="AF25" s="47" t="s">
        <v>9</v>
      </c>
      <c r="AG25" s="97"/>
      <c r="AH25" s="97"/>
      <c r="AI25" s="47"/>
      <c r="AJ25" s="47"/>
      <c r="AK25" s="47"/>
      <c r="AL25" s="74" t="s">
        <v>72</v>
      </c>
      <c r="AM25" s="476"/>
      <c r="AN25" s="51"/>
      <c r="AO25" s="217"/>
      <c r="AP25" s="127">
        <v>324</v>
      </c>
      <c r="AQ25" s="89"/>
    </row>
    <row r="26" spans="1:43" x14ac:dyDescent="0.2">
      <c r="A26" s="88"/>
      <c r="B26" s="477"/>
      <c r="C26" s="476"/>
      <c r="D26" s="51"/>
      <c r="E26" s="723"/>
      <c r="F26" s="723"/>
      <c r="G26" s="723"/>
      <c r="H26" s="723"/>
      <c r="I26" s="723"/>
      <c r="J26" s="723"/>
      <c r="K26" s="723"/>
      <c r="L26" s="723"/>
      <c r="M26" s="723"/>
      <c r="N26" s="723"/>
      <c r="O26" s="723"/>
      <c r="P26" s="723"/>
      <c r="Q26" s="723"/>
      <c r="R26" s="723"/>
      <c r="S26" s="723"/>
      <c r="T26" s="723"/>
      <c r="U26" s="476"/>
      <c r="V26" s="51"/>
      <c r="W26" s="217" t="s">
        <v>300</v>
      </c>
      <c r="X26" s="217"/>
      <c r="Y26" s="217"/>
      <c r="Z26" s="217"/>
      <c r="AA26" s="217"/>
      <c r="AB26" s="217"/>
      <c r="AC26" s="217"/>
      <c r="AD26" s="47"/>
      <c r="AE26" s="47"/>
      <c r="AF26" s="47"/>
      <c r="AG26" s="47" t="s">
        <v>9</v>
      </c>
      <c r="AH26" s="97"/>
      <c r="AI26" s="47"/>
      <c r="AJ26" s="47"/>
      <c r="AK26" s="47"/>
      <c r="AL26" s="74" t="s">
        <v>73</v>
      </c>
      <c r="AM26" s="476"/>
      <c r="AN26" s="51"/>
      <c r="AO26" s="217"/>
      <c r="AP26" s="127">
        <v>332</v>
      </c>
      <c r="AQ26" s="89"/>
    </row>
    <row r="27" spans="1:43" x14ac:dyDescent="0.2">
      <c r="A27" s="88"/>
      <c r="B27" s="477"/>
      <c r="C27" s="476"/>
      <c r="D27" s="51"/>
      <c r="E27" s="723"/>
      <c r="F27" s="723"/>
      <c r="G27" s="723"/>
      <c r="H27" s="723"/>
      <c r="I27" s="723"/>
      <c r="J27" s="723"/>
      <c r="K27" s="723"/>
      <c r="L27" s="723"/>
      <c r="M27" s="723"/>
      <c r="N27" s="723"/>
      <c r="O27" s="723"/>
      <c r="P27" s="723"/>
      <c r="Q27" s="723"/>
      <c r="R27" s="723"/>
      <c r="S27" s="723"/>
      <c r="T27" s="723"/>
      <c r="U27" s="476"/>
      <c r="V27" s="51"/>
      <c r="W27" s="217" t="s">
        <v>301</v>
      </c>
      <c r="X27" s="217"/>
      <c r="Y27" s="47" t="s">
        <v>9</v>
      </c>
      <c r="Z27" s="47"/>
      <c r="AA27" s="47"/>
      <c r="AB27" s="47"/>
      <c r="AC27" s="47"/>
      <c r="AD27" s="47"/>
      <c r="AE27" s="47"/>
      <c r="AF27" s="47"/>
      <c r="AG27" s="47"/>
      <c r="AH27" s="47"/>
      <c r="AI27" s="47"/>
      <c r="AJ27" s="47"/>
      <c r="AK27" s="47"/>
      <c r="AL27" s="74" t="s">
        <v>74</v>
      </c>
      <c r="AM27" s="476"/>
      <c r="AN27" s="51"/>
      <c r="AO27" s="217"/>
      <c r="AP27" s="217"/>
      <c r="AQ27" s="89"/>
    </row>
    <row r="28" spans="1:43" x14ac:dyDescent="0.2">
      <c r="A28" s="88"/>
      <c r="B28" s="477"/>
      <c r="C28" s="476"/>
      <c r="D28" s="51"/>
      <c r="E28" s="723"/>
      <c r="F28" s="723"/>
      <c r="G28" s="723"/>
      <c r="H28" s="723"/>
      <c r="I28" s="723"/>
      <c r="J28" s="723"/>
      <c r="K28" s="723"/>
      <c r="L28" s="723"/>
      <c r="M28" s="723"/>
      <c r="N28" s="723"/>
      <c r="O28" s="723"/>
      <c r="P28" s="723"/>
      <c r="Q28" s="723"/>
      <c r="R28" s="723"/>
      <c r="S28" s="723"/>
      <c r="T28" s="723"/>
      <c r="U28" s="476"/>
      <c r="V28" s="51"/>
      <c r="W28" s="217" t="s">
        <v>303</v>
      </c>
      <c r="X28" s="217"/>
      <c r="Y28" s="217"/>
      <c r="Z28" s="217"/>
      <c r="AA28" s="217"/>
      <c r="AB28" s="47" t="s">
        <v>9</v>
      </c>
      <c r="AC28" s="47"/>
      <c r="AD28" s="97"/>
      <c r="AE28" s="47"/>
      <c r="AF28" s="47"/>
      <c r="AG28" s="47"/>
      <c r="AH28" s="47"/>
      <c r="AI28" s="47"/>
      <c r="AJ28" s="47"/>
      <c r="AK28" s="47"/>
      <c r="AL28" s="74" t="s">
        <v>103</v>
      </c>
      <c r="AM28" s="476"/>
      <c r="AN28" s="51"/>
      <c r="AO28" s="217"/>
      <c r="AP28" s="318"/>
      <c r="AQ28" s="89"/>
    </row>
    <row r="29" spans="1:43" x14ac:dyDescent="0.2">
      <c r="A29" s="88"/>
      <c r="B29" s="477"/>
      <c r="C29" s="476"/>
      <c r="D29" s="51"/>
      <c r="E29" s="723"/>
      <c r="F29" s="723"/>
      <c r="G29" s="723"/>
      <c r="H29" s="723"/>
      <c r="I29" s="723"/>
      <c r="J29" s="723"/>
      <c r="K29" s="723"/>
      <c r="L29" s="723"/>
      <c r="M29" s="723"/>
      <c r="N29" s="723"/>
      <c r="O29" s="723"/>
      <c r="P29" s="723"/>
      <c r="Q29" s="723"/>
      <c r="R29" s="723"/>
      <c r="S29" s="723"/>
      <c r="T29" s="723"/>
      <c r="U29" s="476"/>
      <c r="V29" s="51"/>
      <c r="W29" s="217" t="s">
        <v>304</v>
      </c>
      <c r="X29" s="217"/>
      <c r="Y29" s="217"/>
      <c r="Z29" s="217"/>
      <c r="AA29" s="47" t="s">
        <v>9</v>
      </c>
      <c r="AB29" s="97"/>
      <c r="AC29" s="47"/>
      <c r="AD29" s="47"/>
      <c r="AE29" s="47"/>
      <c r="AF29" s="47"/>
      <c r="AG29" s="47"/>
      <c r="AH29" s="47"/>
      <c r="AI29" s="47"/>
      <c r="AJ29" s="47"/>
      <c r="AK29" s="47"/>
      <c r="AL29" s="74" t="s">
        <v>105</v>
      </c>
      <c r="AM29" s="476"/>
      <c r="AN29" s="51"/>
      <c r="AO29" s="217"/>
      <c r="AP29" s="217"/>
      <c r="AQ29" s="89"/>
    </row>
    <row r="30" spans="1:43" x14ac:dyDescent="0.2">
      <c r="A30" s="88"/>
      <c r="B30" s="477"/>
      <c r="C30" s="476"/>
      <c r="D30" s="51"/>
      <c r="E30" s="723"/>
      <c r="F30" s="723"/>
      <c r="G30" s="723"/>
      <c r="H30" s="723"/>
      <c r="I30" s="723"/>
      <c r="J30" s="723"/>
      <c r="K30" s="723"/>
      <c r="L30" s="723"/>
      <c r="M30" s="723"/>
      <c r="N30" s="723"/>
      <c r="O30" s="723"/>
      <c r="P30" s="723"/>
      <c r="Q30" s="723"/>
      <c r="R30" s="723"/>
      <c r="S30" s="723"/>
      <c r="T30" s="723"/>
      <c r="U30" s="476"/>
      <c r="V30" s="51"/>
      <c r="W30" s="217" t="s">
        <v>305</v>
      </c>
      <c r="X30" s="217"/>
      <c r="Y30" s="47"/>
      <c r="Z30" s="47" t="s">
        <v>9</v>
      </c>
      <c r="AA30" s="47"/>
      <c r="AB30" s="47"/>
      <c r="AC30" s="47"/>
      <c r="AD30" s="47"/>
      <c r="AE30" s="47"/>
      <c r="AF30" s="47"/>
      <c r="AG30" s="47"/>
      <c r="AH30" s="47"/>
      <c r="AI30" s="47"/>
      <c r="AJ30" s="47"/>
      <c r="AK30" s="47"/>
      <c r="AL30" s="74" t="s">
        <v>269</v>
      </c>
      <c r="AM30" s="476"/>
      <c r="AN30" s="51"/>
      <c r="AO30" s="217"/>
      <c r="AP30" s="217"/>
      <c r="AQ30" s="89"/>
    </row>
    <row r="31" spans="1:43" x14ac:dyDescent="0.2">
      <c r="A31" s="88"/>
      <c r="B31" s="477"/>
      <c r="C31" s="476"/>
      <c r="D31" s="51"/>
      <c r="E31" s="723"/>
      <c r="F31" s="723"/>
      <c r="G31" s="723"/>
      <c r="H31" s="723"/>
      <c r="I31" s="723"/>
      <c r="J31" s="723"/>
      <c r="K31" s="723"/>
      <c r="L31" s="723"/>
      <c r="M31" s="723"/>
      <c r="N31" s="723"/>
      <c r="O31" s="723"/>
      <c r="P31" s="723"/>
      <c r="Q31" s="723"/>
      <c r="R31" s="723"/>
      <c r="S31" s="723"/>
      <c r="T31" s="723"/>
      <c r="U31" s="476"/>
      <c r="V31" s="51"/>
      <c r="W31" s="217" t="s">
        <v>306</v>
      </c>
      <c r="X31" s="217"/>
      <c r="Y31" s="217"/>
      <c r="Z31" s="217"/>
      <c r="AA31" s="47" t="s">
        <v>9</v>
      </c>
      <c r="AB31" s="97"/>
      <c r="AC31" s="47"/>
      <c r="AD31" s="47"/>
      <c r="AE31" s="47"/>
      <c r="AF31" s="47"/>
      <c r="AG31" s="47"/>
      <c r="AH31" s="47"/>
      <c r="AI31" s="47"/>
      <c r="AJ31" s="47"/>
      <c r="AK31" s="47"/>
      <c r="AL31" s="74" t="s">
        <v>270</v>
      </c>
      <c r="AM31" s="476"/>
      <c r="AN31" s="51"/>
      <c r="AO31" s="217"/>
      <c r="AP31" s="217"/>
      <c r="AQ31" s="89"/>
    </row>
    <row r="32" spans="1:43" x14ac:dyDescent="0.2">
      <c r="A32" s="88"/>
      <c r="B32" s="477"/>
      <c r="C32" s="476"/>
      <c r="D32" s="51"/>
      <c r="E32" s="723"/>
      <c r="F32" s="723"/>
      <c r="G32" s="723"/>
      <c r="H32" s="723"/>
      <c r="I32" s="723"/>
      <c r="J32" s="723"/>
      <c r="K32" s="723"/>
      <c r="L32" s="723"/>
      <c r="M32" s="723"/>
      <c r="N32" s="723"/>
      <c r="O32" s="723"/>
      <c r="P32" s="723"/>
      <c r="Q32" s="723"/>
      <c r="R32" s="723"/>
      <c r="S32" s="723"/>
      <c r="T32" s="723"/>
      <c r="U32" s="476"/>
      <c r="V32" s="51"/>
      <c r="W32" s="217" t="s">
        <v>307</v>
      </c>
      <c r="X32" s="217"/>
      <c r="Y32" s="217"/>
      <c r="Z32" s="217"/>
      <c r="AA32" s="217"/>
      <c r="AB32" s="217"/>
      <c r="AC32" s="47"/>
      <c r="AD32" s="47" t="s">
        <v>9</v>
      </c>
      <c r="AE32" s="47"/>
      <c r="AF32" s="97"/>
      <c r="AG32" s="47"/>
      <c r="AH32" s="47"/>
      <c r="AI32" s="47"/>
      <c r="AJ32" s="47"/>
      <c r="AK32" s="47"/>
      <c r="AL32" s="74" t="s">
        <v>271</v>
      </c>
      <c r="AM32" s="476"/>
      <c r="AN32" s="51"/>
      <c r="AO32" s="217"/>
      <c r="AP32" s="217"/>
      <c r="AQ32" s="89"/>
    </row>
    <row r="33" spans="1:43" x14ac:dyDescent="0.2">
      <c r="A33" s="88"/>
      <c r="B33" s="477"/>
      <c r="C33" s="476"/>
      <c r="D33" s="51"/>
      <c r="E33" s="723"/>
      <c r="F33" s="723"/>
      <c r="G33" s="723"/>
      <c r="H33" s="723"/>
      <c r="I33" s="723"/>
      <c r="J33" s="723"/>
      <c r="K33" s="723"/>
      <c r="L33" s="723"/>
      <c r="M33" s="723"/>
      <c r="N33" s="723"/>
      <c r="O33" s="723"/>
      <c r="P33" s="723"/>
      <c r="Q33" s="723"/>
      <c r="R33" s="723"/>
      <c r="S33" s="723"/>
      <c r="T33" s="723"/>
      <c r="U33" s="476"/>
      <c r="V33" s="51"/>
      <c r="W33" s="217" t="s">
        <v>308</v>
      </c>
      <c r="X33" s="217"/>
      <c r="Y33" s="217"/>
      <c r="Z33" s="217"/>
      <c r="AB33" s="47"/>
      <c r="AC33" s="97"/>
      <c r="AD33" s="47"/>
      <c r="AF33" s="97"/>
      <c r="AH33" s="47" t="s">
        <v>9</v>
      </c>
      <c r="AI33" s="47"/>
      <c r="AJ33" s="47"/>
      <c r="AK33" s="47"/>
      <c r="AL33" s="74" t="s">
        <v>272</v>
      </c>
      <c r="AM33" s="476"/>
      <c r="AN33" s="51"/>
      <c r="AO33" s="217"/>
      <c r="AP33" s="318"/>
      <c r="AQ33" s="89"/>
    </row>
    <row r="34" spans="1:43" x14ac:dyDescent="0.2">
      <c r="A34" s="88"/>
      <c r="B34" s="477"/>
      <c r="C34" s="476"/>
      <c r="D34" s="51"/>
      <c r="E34" s="723"/>
      <c r="F34" s="723"/>
      <c r="G34" s="723"/>
      <c r="H34" s="723"/>
      <c r="I34" s="723"/>
      <c r="J34" s="723"/>
      <c r="K34" s="723"/>
      <c r="L34" s="723"/>
      <c r="M34" s="723"/>
      <c r="N34" s="723"/>
      <c r="O34" s="723"/>
      <c r="P34" s="723"/>
      <c r="Q34" s="723"/>
      <c r="R34" s="723"/>
      <c r="S34" s="723"/>
      <c r="T34" s="723"/>
      <c r="U34" s="476"/>
      <c r="V34" s="51"/>
      <c r="W34" s="217" t="s">
        <v>310</v>
      </c>
      <c r="X34" s="217"/>
      <c r="Y34" s="217"/>
      <c r="Z34" s="217"/>
      <c r="AC34" s="97"/>
      <c r="AE34" s="47"/>
      <c r="AF34" s="47"/>
      <c r="AG34" s="47" t="s">
        <v>9</v>
      </c>
      <c r="AH34" s="47"/>
      <c r="AI34" s="47"/>
      <c r="AJ34" s="47"/>
      <c r="AK34" s="47"/>
      <c r="AL34" s="74" t="s">
        <v>273</v>
      </c>
      <c r="AM34" s="476"/>
      <c r="AN34" s="51"/>
      <c r="AO34" s="217"/>
      <c r="AP34" s="318"/>
      <c r="AQ34" s="89"/>
    </row>
    <row r="35" spans="1:43" x14ac:dyDescent="0.2">
      <c r="A35" s="88"/>
      <c r="B35" s="477"/>
      <c r="C35" s="476"/>
      <c r="D35" s="51"/>
      <c r="E35" s="723"/>
      <c r="F35" s="723"/>
      <c r="G35" s="723"/>
      <c r="H35" s="723"/>
      <c r="I35" s="723"/>
      <c r="J35" s="723"/>
      <c r="K35" s="723"/>
      <c r="L35" s="723"/>
      <c r="M35" s="723"/>
      <c r="N35" s="723"/>
      <c r="O35" s="723"/>
      <c r="P35" s="723"/>
      <c r="Q35" s="723"/>
      <c r="R35" s="723"/>
      <c r="S35" s="723"/>
      <c r="T35" s="723"/>
      <c r="U35" s="476"/>
      <c r="V35" s="51"/>
      <c r="W35" s="217" t="s">
        <v>312</v>
      </c>
      <c r="X35" s="217"/>
      <c r="Y35" s="217"/>
      <c r="Z35" s="47" t="s">
        <v>9</v>
      </c>
      <c r="AA35" s="47"/>
      <c r="AB35" s="47"/>
      <c r="AC35" s="47"/>
      <c r="AD35" s="47"/>
      <c r="AE35" s="47"/>
      <c r="AF35" s="47"/>
      <c r="AG35" s="97"/>
      <c r="AH35" s="47"/>
      <c r="AI35" s="97"/>
      <c r="AJ35" s="47"/>
      <c r="AK35" s="47"/>
      <c r="AL35" s="74" t="s">
        <v>274</v>
      </c>
      <c r="AM35" s="476"/>
      <c r="AN35" s="51"/>
      <c r="AO35" s="217"/>
      <c r="AP35" s="217"/>
      <c r="AQ35" s="89"/>
    </row>
    <row r="36" spans="1:43" x14ac:dyDescent="0.2">
      <c r="A36" s="88"/>
      <c r="B36" s="477"/>
      <c r="C36" s="476"/>
      <c r="D36" s="51"/>
      <c r="E36" s="723"/>
      <c r="F36" s="723"/>
      <c r="G36" s="723"/>
      <c r="H36" s="723"/>
      <c r="I36" s="723"/>
      <c r="J36" s="723"/>
      <c r="K36" s="723"/>
      <c r="L36" s="723"/>
      <c r="M36" s="723"/>
      <c r="N36" s="723"/>
      <c r="O36" s="723"/>
      <c r="P36" s="723"/>
      <c r="Q36" s="723"/>
      <c r="R36" s="723"/>
      <c r="S36" s="723"/>
      <c r="T36" s="723"/>
      <c r="U36" s="476"/>
      <c r="V36" s="51"/>
      <c r="W36" s="217" t="s">
        <v>314</v>
      </c>
      <c r="X36" s="217"/>
      <c r="Y36" s="217"/>
      <c r="Z36" s="217"/>
      <c r="AA36" s="217"/>
      <c r="AB36" s="217"/>
      <c r="AC36" s="47"/>
      <c r="AD36" s="47"/>
      <c r="AE36" s="47" t="s">
        <v>9</v>
      </c>
      <c r="AF36" s="47"/>
      <c r="AG36" s="47"/>
      <c r="AH36" s="47"/>
      <c r="AI36" s="47"/>
      <c r="AJ36" s="47"/>
      <c r="AK36" s="47"/>
      <c r="AL36" s="74" t="s">
        <v>275</v>
      </c>
      <c r="AM36" s="476"/>
      <c r="AN36" s="51"/>
      <c r="AO36" s="217"/>
      <c r="AP36" s="127">
        <v>332</v>
      </c>
      <c r="AQ36" s="89"/>
    </row>
    <row r="37" spans="1:43" x14ac:dyDescent="0.2">
      <c r="A37" s="88"/>
      <c r="B37" s="477"/>
      <c r="C37" s="476"/>
      <c r="D37" s="51"/>
      <c r="E37" s="723"/>
      <c r="F37" s="723"/>
      <c r="G37" s="723"/>
      <c r="H37" s="723"/>
      <c r="I37" s="723"/>
      <c r="J37" s="723"/>
      <c r="K37" s="723"/>
      <c r="L37" s="723"/>
      <c r="M37" s="723"/>
      <c r="N37" s="723"/>
      <c r="O37" s="723"/>
      <c r="P37" s="723"/>
      <c r="Q37" s="723"/>
      <c r="R37" s="723"/>
      <c r="S37" s="723"/>
      <c r="T37" s="723"/>
      <c r="U37" s="476"/>
      <c r="V37" s="51"/>
      <c r="W37" s="217" t="s">
        <v>316</v>
      </c>
      <c r="X37" s="217"/>
      <c r="Y37" s="217"/>
      <c r="Z37" s="47" t="s">
        <v>9</v>
      </c>
      <c r="AA37" s="47"/>
      <c r="AB37" s="47"/>
      <c r="AC37" s="47"/>
      <c r="AD37" s="97"/>
      <c r="AE37" s="47"/>
      <c r="AF37" s="47"/>
      <c r="AG37" s="47"/>
      <c r="AH37" s="47"/>
      <c r="AI37" s="47"/>
      <c r="AJ37" s="47"/>
      <c r="AK37" s="47"/>
      <c r="AL37" s="74" t="s">
        <v>276</v>
      </c>
      <c r="AM37" s="476"/>
      <c r="AN37" s="51"/>
      <c r="AO37" s="217"/>
      <c r="AP37" s="318"/>
      <c r="AQ37" s="89"/>
    </row>
    <row r="38" spans="1:43" x14ac:dyDescent="0.2">
      <c r="A38" s="88"/>
      <c r="B38" s="477"/>
      <c r="C38" s="476"/>
      <c r="D38" s="51"/>
      <c r="E38" s="723"/>
      <c r="F38" s="723"/>
      <c r="G38" s="723"/>
      <c r="H38" s="723"/>
      <c r="I38" s="723"/>
      <c r="J38" s="723"/>
      <c r="K38" s="723"/>
      <c r="L38" s="723"/>
      <c r="M38" s="723"/>
      <c r="N38" s="723"/>
      <c r="O38" s="723"/>
      <c r="P38" s="723"/>
      <c r="Q38" s="723"/>
      <c r="R38" s="723"/>
      <c r="S38" s="723"/>
      <c r="T38" s="723"/>
      <c r="U38" s="476"/>
      <c r="V38" s="51"/>
      <c r="W38" s="217" t="s">
        <v>318</v>
      </c>
      <c r="X38" s="217"/>
      <c r="Y38" s="217"/>
      <c r="Z38" s="217"/>
      <c r="AA38" s="217"/>
      <c r="AB38" s="217"/>
      <c r="AC38" s="217"/>
      <c r="AD38" s="217"/>
      <c r="AF38" s="47"/>
      <c r="AG38" s="47" t="s">
        <v>9</v>
      </c>
      <c r="AH38" s="47"/>
      <c r="AI38" s="47"/>
      <c r="AJ38" s="47"/>
      <c r="AK38" s="47"/>
      <c r="AL38" s="74" t="s">
        <v>80</v>
      </c>
      <c r="AM38" s="476"/>
      <c r="AN38" s="51"/>
      <c r="AO38" s="217"/>
      <c r="AP38" s="318"/>
      <c r="AQ38" s="89"/>
    </row>
    <row r="39" spans="1:43" x14ac:dyDescent="0.2">
      <c r="A39" s="88"/>
      <c r="B39" s="477"/>
      <c r="C39" s="476"/>
      <c r="D39" s="51"/>
      <c r="E39" s="723"/>
      <c r="F39" s="723"/>
      <c r="G39" s="723"/>
      <c r="H39" s="723"/>
      <c r="I39" s="723"/>
      <c r="J39" s="723"/>
      <c r="K39" s="723"/>
      <c r="L39" s="723"/>
      <c r="M39" s="723"/>
      <c r="N39" s="723"/>
      <c r="O39" s="723"/>
      <c r="P39" s="723"/>
      <c r="Q39" s="723"/>
      <c r="R39" s="723"/>
      <c r="S39" s="723"/>
      <c r="T39" s="723"/>
      <c r="U39" s="476"/>
      <c r="V39" s="51"/>
      <c r="W39" s="217" t="s">
        <v>319</v>
      </c>
      <c r="X39" s="217"/>
      <c r="Y39" s="217"/>
      <c r="Z39" s="217"/>
      <c r="AA39" s="217"/>
      <c r="AB39" s="217"/>
      <c r="AC39" s="217"/>
      <c r="AD39" s="217"/>
      <c r="AE39" s="217"/>
      <c r="AF39" s="217"/>
      <c r="AG39" s="47"/>
      <c r="AH39" s="47"/>
      <c r="AI39" s="47" t="s">
        <v>9</v>
      </c>
      <c r="AJ39" s="97"/>
      <c r="AK39" s="47"/>
      <c r="AL39" s="74" t="s">
        <v>76</v>
      </c>
      <c r="AM39" s="476"/>
      <c r="AN39" s="51"/>
      <c r="AO39" s="217"/>
      <c r="AP39" s="127">
        <v>332</v>
      </c>
      <c r="AQ39" s="89"/>
    </row>
    <row r="40" spans="1:43" ht="6" customHeight="1" thickBot="1" x14ac:dyDescent="0.25">
      <c r="A40" s="90"/>
      <c r="B40" s="319"/>
      <c r="C40" s="72"/>
      <c r="D40" s="73"/>
      <c r="E40" s="71"/>
      <c r="F40" s="71"/>
      <c r="G40" s="71"/>
      <c r="H40" s="71"/>
      <c r="I40" s="71"/>
      <c r="J40" s="71"/>
      <c r="K40" s="71"/>
      <c r="L40" s="71"/>
      <c r="M40" s="71"/>
      <c r="N40" s="71"/>
      <c r="O40" s="71"/>
      <c r="P40" s="71"/>
      <c r="Q40" s="71"/>
      <c r="R40" s="71"/>
      <c r="S40" s="71"/>
      <c r="T40" s="71"/>
      <c r="U40" s="72"/>
      <c r="V40" s="73"/>
      <c r="W40" s="71"/>
      <c r="X40" s="71"/>
      <c r="Y40" s="71"/>
      <c r="Z40" s="71"/>
      <c r="AA40" s="71"/>
      <c r="AB40" s="71"/>
      <c r="AC40" s="71"/>
      <c r="AD40" s="71"/>
      <c r="AE40" s="71"/>
      <c r="AF40" s="71"/>
      <c r="AG40" s="71"/>
      <c r="AH40" s="71"/>
      <c r="AI40" s="71"/>
      <c r="AJ40" s="71"/>
      <c r="AK40" s="71"/>
      <c r="AL40" s="91"/>
      <c r="AM40" s="72"/>
      <c r="AN40" s="73"/>
      <c r="AO40" s="71"/>
      <c r="AP40" s="71"/>
      <c r="AQ40" s="92"/>
    </row>
    <row r="41" spans="1:43" ht="6" customHeight="1" x14ac:dyDescent="0.2">
      <c r="A41" s="1"/>
      <c r="B41" s="83"/>
      <c r="C41" s="84"/>
      <c r="D41" s="85"/>
      <c r="E41" s="1"/>
      <c r="F41" s="1"/>
      <c r="G41" s="1"/>
      <c r="H41" s="1"/>
      <c r="I41" s="1"/>
      <c r="J41" s="1"/>
      <c r="K41" s="1"/>
      <c r="L41" s="1"/>
      <c r="M41" s="1"/>
      <c r="N41" s="1"/>
      <c r="O41" s="1"/>
      <c r="P41" s="1"/>
      <c r="Q41" s="1"/>
      <c r="R41" s="1"/>
      <c r="S41" s="1"/>
      <c r="T41" s="1"/>
      <c r="U41" s="84"/>
      <c r="V41" s="85"/>
      <c r="W41" s="1"/>
      <c r="X41" s="1"/>
      <c r="Y41" s="1"/>
      <c r="Z41" s="1"/>
      <c r="AA41" s="1"/>
      <c r="AB41" s="1"/>
      <c r="AC41" s="1"/>
      <c r="AD41" s="1"/>
      <c r="AE41" s="1"/>
      <c r="AF41" s="1"/>
      <c r="AG41" s="1"/>
      <c r="AH41" s="1"/>
      <c r="AI41" s="1"/>
      <c r="AJ41" s="1"/>
      <c r="AK41" s="1"/>
      <c r="AL41" s="86"/>
      <c r="AM41" s="84"/>
      <c r="AN41" s="85"/>
      <c r="AO41" s="1"/>
      <c r="AP41" s="1"/>
      <c r="AQ41" s="1"/>
    </row>
    <row r="42" spans="1:43" ht="11.25" customHeight="1" x14ac:dyDescent="0.2">
      <c r="A42" s="217"/>
      <c r="B42" s="112">
        <v>322</v>
      </c>
      <c r="C42" s="476"/>
      <c r="D42" s="51"/>
      <c r="E42" s="722" t="str">
        <f ca="1">VLOOKUP(INDIRECT(ADDRESS(ROW(),COLUMN()-3)),Language_Translations,MATCH(Language_Selected,Language_Options,0),FALSE)</f>
        <v>Vous avez commencé à utiliser (MÉTHODE ACTUELLE) en (DATE À 314). Où l'avez-vous obtenue à ce moment-là ?</v>
      </c>
      <c r="F42" s="722"/>
      <c r="G42" s="722"/>
      <c r="H42" s="722"/>
      <c r="I42" s="722"/>
      <c r="J42" s="722"/>
      <c r="K42" s="722"/>
      <c r="L42" s="722"/>
      <c r="M42" s="722"/>
      <c r="N42" s="722"/>
      <c r="O42" s="722"/>
      <c r="P42" s="722"/>
      <c r="Q42" s="722"/>
      <c r="R42" s="722"/>
      <c r="S42" s="722"/>
      <c r="T42" s="722"/>
      <c r="U42" s="476"/>
      <c r="V42" s="51"/>
      <c r="W42" s="96" t="s">
        <v>331</v>
      </c>
      <c r="X42" s="217"/>
      <c r="Y42" s="217"/>
      <c r="Z42" s="217"/>
      <c r="AA42" s="217"/>
      <c r="AB42" s="217"/>
      <c r="AC42" s="217"/>
      <c r="AD42" s="217"/>
      <c r="AE42" s="217"/>
      <c r="AF42" s="217"/>
      <c r="AG42" s="217"/>
      <c r="AH42" s="217"/>
      <c r="AI42" s="217"/>
      <c r="AJ42" s="217"/>
      <c r="AK42" s="217"/>
      <c r="AL42" s="74"/>
      <c r="AM42" s="476"/>
      <c r="AN42" s="51"/>
      <c r="AO42" s="217"/>
      <c r="AP42" s="217"/>
      <c r="AQ42" s="217"/>
    </row>
    <row r="43" spans="1:43" ht="11.25" customHeight="1" x14ac:dyDescent="0.2">
      <c r="A43" s="217"/>
      <c r="B43" s="81" t="s">
        <v>332</v>
      </c>
      <c r="C43" s="476"/>
      <c r="D43" s="51"/>
      <c r="E43" s="722"/>
      <c r="F43" s="722"/>
      <c r="G43" s="722"/>
      <c r="H43" s="722"/>
      <c r="I43" s="722"/>
      <c r="J43" s="722"/>
      <c r="K43" s="722"/>
      <c r="L43" s="722"/>
      <c r="M43" s="722"/>
      <c r="N43" s="722"/>
      <c r="O43" s="722"/>
      <c r="P43" s="722"/>
      <c r="Q43" s="722"/>
      <c r="R43" s="722"/>
      <c r="S43" s="722"/>
      <c r="T43" s="722"/>
      <c r="U43" s="476"/>
      <c r="V43" s="51"/>
      <c r="W43" s="217"/>
      <c r="X43" s="217" t="s">
        <v>333</v>
      </c>
      <c r="Y43" s="217"/>
      <c r="Z43" s="217"/>
      <c r="AA43" s="217"/>
      <c r="AB43" s="217"/>
      <c r="AC43" s="217"/>
      <c r="AD43" s="217"/>
      <c r="AE43" s="217"/>
      <c r="AG43" s="47"/>
      <c r="AH43" s="47"/>
      <c r="AI43" s="47" t="s">
        <v>9</v>
      </c>
      <c r="AJ43" s="47"/>
      <c r="AK43" s="47"/>
      <c r="AL43" s="74" t="s">
        <v>274</v>
      </c>
      <c r="AM43" s="476"/>
      <c r="AN43" s="51"/>
      <c r="AO43" s="217"/>
      <c r="AP43" s="217"/>
      <c r="AQ43" s="217"/>
    </row>
    <row r="44" spans="1:43" ht="11.25" customHeight="1" x14ac:dyDescent="0.2">
      <c r="A44" s="217"/>
      <c r="B44" s="477"/>
      <c r="C44" s="476"/>
      <c r="D44" s="51"/>
      <c r="E44" s="722"/>
      <c r="F44" s="722"/>
      <c r="G44" s="722"/>
      <c r="H44" s="722"/>
      <c r="I44" s="722"/>
      <c r="J44" s="722"/>
      <c r="K44" s="722"/>
      <c r="L44" s="722"/>
      <c r="M44" s="722"/>
      <c r="N44" s="722"/>
      <c r="O44" s="722"/>
      <c r="P44" s="722"/>
      <c r="Q44" s="722"/>
      <c r="R44" s="722"/>
      <c r="S44" s="722"/>
      <c r="T44" s="722"/>
      <c r="U44" s="476"/>
      <c r="V44" s="51"/>
      <c r="W44" s="299"/>
      <c r="X44" s="217" t="s">
        <v>334</v>
      </c>
      <c r="Y44" s="217"/>
      <c r="Z44" s="217"/>
      <c r="AA44" s="217"/>
      <c r="AB44" s="217"/>
      <c r="AC44" s="217"/>
      <c r="AD44" s="217"/>
      <c r="AE44" s="217"/>
      <c r="AF44" s="298"/>
      <c r="AG44" s="47"/>
      <c r="AI44" s="47"/>
      <c r="AJ44" s="47"/>
      <c r="AK44" s="47"/>
      <c r="AL44" s="74" t="s">
        <v>275</v>
      </c>
      <c r="AM44" s="476"/>
      <c r="AN44" s="51"/>
      <c r="AO44" s="217"/>
      <c r="AP44" s="217"/>
      <c r="AQ44" s="217"/>
    </row>
    <row r="45" spans="1:43" ht="11.25" customHeight="1" x14ac:dyDescent="0.2">
      <c r="A45" s="217"/>
      <c r="B45" s="477"/>
      <c r="C45" s="476"/>
      <c r="D45" s="51"/>
      <c r="E45" s="722"/>
      <c r="F45" s="722"/>
      <c r="G45" s="722"/>
      <c r="H45" s="722"/>
      <c r="I45" s="722"/>
      <c r="J45" s="722"/>
      <c r="K45" s="722"/>
      <c r="L45" s="722"/>
      <c r="M45" s="722"/>
      <c r="N45" s="722"/>
      <c r="O45" s="722"/>
      <c r="P45" s="722"/>
      <c r="Q45" s="722"/>
      <c r="R45" s="722"/>
      <c r="S45" s="722"/>
      <c r="T45" s="722"/>
      <c r="U45" s="476"/>
      <c r="V45" s="51"/>
      <c r="W45" s="299"/>
      <c r="X45" s="217" t="s">
        <v>336</v>
      </c>
      <c r="Y45" s="217"/>
      <c r="Z45" s="217"/>
      <c r="AA45" s="217"/>
      <c r="AB45" s="217"/>
      <c r="AC45" s="217"/>
      <c r="AD45" s="217"/>
      <c r="AE45" s="217"/>
      <c r="AF45" s="298"/>
      <c r="AG45" s="47"/>
      <c r="AH45" s="47"/>
      <c r="AI45" s="47"/>
      <c r="AJ45" s="47"/>
      <c r="AK45" s="47" t="s">
        <v>9</v>
      </c>
      <c r="AL45" s="74" t="s">
        <v>276</v>
      </c>
      <c r="AM45" s="476"/>
      <c r="AN45" s="51"/>
      <c r="AO45" s="217"/>
      <c r="AP45" s="217"/>
      <c r="AQ45" s="217"/>
    </row>
    <row r="46" spans="1:43" ht="11.25" customHeight="1" x14ac:dyDescent="0.2">
      <c r="A46" s="217"/>
      <c r="B46" s="477"/>
      <c r="C46" s="476"/>
      <c r="D46" s="51"/>
      <c r="E46" s="217"/>
      <c r="F46" s="217"/>
      <c r="G46" s="217"/>
      <c r="H46" s="217"/>
      <c r="I46" s="217"/>
      <c r="J46" s="217"/>
      <c r="K46" s="217"/>
      <c r="L46" s="217"/>
      <c r="M46" s="217"/>
      <c r="N46" s="217"/>
      <c r="O46" s="217"/>
      <c r="P46" s="217"/>
      <c r="Q46" s="217"/>
      <c r="R46" s="217"/>
      <c r="S46" s="217"/>
      <c r="T46" s="217"/>
      <c r="U46" s="476"/>
      <c r="V46" s="51"/>
      <c r="W46" s="217"/>
      <c r="X46" s="217" t="s">
        <v>337</v>
      </c>
      <c r="Y46" s="217"/>
      <c r="Z46" s="217"/>
      <c r="AA46" s="217"/>
      <c r="AB46" s="217"/>
      <c r="AC46" s="47"/>
      <c r="AD46" s="47" t="s">
        <v>9</v>
      </c>
      <c r="AE46" s="297"/>
      <c r="AF46" s="47"/>
      <c r="AG46" s="47"/>
      <c r="AH46" s="47"/>
      <c r="AI46" s="47"/>
      <c r="AJ46" s="47"/>
      <c r="AK46" s="47"/>
      <c r="AL46" s="74" t="s">
        <v>277</v>
      </c>
      <c r="AM46" s="476"/>
      <c r="AN46" s="51"/>
      <c r="AO46" s="217"/>
      <c r="AP46" s="217"/>
      <c r="AQ46" s="217"/>
    </row>
    <row r="47" spans="1:43" ht="11.25" customHeight="1" x14ac:dyDescent="0.2">
      <c r="A47" s="217"/>
      <c r="B47" s="477"/>
      <c r="C47" s="476"/>
      <c r="D47" s="51"/>
      <c r="E47" s="217"/>
      <c r="F47" s="217"/>
      <c r="G47" s="217"/>
      <c r="H47" s="217"/>
      <c r="I47" s="217"/>
      <c r="J47" s="217"/>
      <c r="K47" s="217"/>
      <c r="L47" s="217"/>
      <c r="M47" s="217"/>
      <c r="N47" s="217"/>
      <c r="O47" s="217"/>
      <c r="P47" s="217"/>
      <c r="Q47" s="217"/>
      <c r="R47" s="217"/>
      <c r="S47" s="217"/>
      <c r="T47" s="217"/>
      <c r="U47" s="476"/>
      <c r="V47" s="51"/>
      <c r="W47" s="217"/>
      <c r="X47" s="217" t="s">
        <v>402</v>
      </c>
      <c r="Y47" s="217"/>
      <c r="Z47" s="217"/>
      <c r="AA47" s="217"/>
      <c r="AC47" s="217"/>
      <c r="AD47" s="47"/>
      <c r="AE47" s="47"/>
      <c r="AF47" s="297"/>
      <c r="AG47" s="47"/>
      <c r="AH47" s="47"/>
      <c r="AI47" s="47"/>
      <c r="AJ47" s="47"/>
      <c r="AK47" s="47"/>
      <c r="AL47" s="47"/>
      <c r="AM47" s="476"/>
      <c r="AO47" s="217"/>
      <c r="AP47" s="217"/>
      <c r="AQ47" s="217"/>
    </row>
    <row r="48" spans="1:43" ht="11.25" customHeight="1" x14ac:dyDescent="0.2">
      <c r="A48" s="217"/>
      <c r="B48" s="477"/>
      <c r="C48" s="476"/>
      <c r="D48" s="51"/>
      <c r="E48" s="217"/>
      <c r="F48" s="217"/>
      <c r="G48" s="217"/>
      <c r="H48" s="217"/>
      <c r="I48" s="217"/>
      <c r="J48" s="217"/>
      <c r="K48" s="217"/>
      <c r="L48" s="217"/>
      <c r="M48" s="217"/>
      <c r="N48" s="217"/>
      <c r="O48" s="217"/>
      <c r="P48" s="217"/>
      <c r="Q48" s="217"/>
      <c r="R48" s="217"/>
      <c r="S48" s="217"/>
      <c r="T48" s="217"/>
      <c r="U48" s="476"/>
      <c r="V48" s="51"/>
      <c r="W48" s="217"/>
      <c r="X48" s="217"/>
      <c r="Y48" s="217" t="s">
        <v>403</v>
      </c>
      <c r="Z48" s="217"/>
      <c r="AA48" s="217"/>
      <c r="AC48" s="217"/>
      <c r="AD48" s="47"/>
      <c r="AE48" s="47"/>
      <c r="AF48" s="47" t="s">
        <v>9</v>
      </c>
      <c r="AG48" s="47"/>
      <c r="AH48" s="47"/>
      <c r="AI48" s="47"/>
      <c r="AJ48" s="47"/>
      <c r="AK48" s="47"/>
      <c r="AL48" s="74" t="s">
        <v>404</v>
      </c>
      <c r="AM48" s="476"/>
      <c r="AO48" s="217"/>
      <c r="AP48" s="217"/>
      <c r="AQ48" s="217"/>
    </row>
    <row r="49" spans="1:43" ht="11.25" customHeight="1" x14ac:dyDescent="0.2">
      <c r="A49" s="217"/>
      <c r="B49" s="477"/>
      <c r="C49" s="476"/>
      <c r="D49" s="51"/>
      <c r="E49" s="723" t="s">
        <v>405</v>
      </c>
      <c r="F49" s="723"/>
      <c r="G49" s="723"/>
      <c r="H49" s="723"/>
      <c r="I49" s="723"/>
      <c r="J49" s="723"/>
      <c r="K49" s="723"/>
      <c r="L49" s="723"/>
      <c r="M49" s="723"/>
      <c r="N49" s="723"/>
      <c r="O49" s="723"/>
      <c r="P49" s="723"/>
      <c r="Q49" s="723"/>
      <c r="R49" s="723"/>
      <c r="S49" s="723"/>
      <c r="T49" s="723"/>
      <c r="U49" s="476"/>
      <c r="V49" s="51"/>
      <c r="W49" s="217"/>
      <c r="X49" s="217" t="s">
        <v>338</v>
      </c>
      <c r="Y49" s="217"/>
      <c r="Z49" s="217"/>
      <c r="AA49" s="217"/>
      <c r="AB49" s="47"/>
      <c r="AC49" s="297"/>
      <c r="AD49" s="47"/>
      <c r="AE49" s="47"/>
      <c r="AF49" s="47"/>
      <c r="AG49" s="47"/>
      <c r="AH49" s="47"/>
      <c r="AI49" s="47"/>
      <c r="AJ49" s="47"/>
      <c r="AK49" s="47"/>
      <c r="AL49" s="74"/>
      <c r="AM49" s="476"/>
      <c r="AN49" s="51"/>
      <c r="AO49" s="217"/>
      <c r="AP49" s="217"/>
      <c r="AQ49" s="217"/>
    </row>
    <row r="50" spans="1:43" ht="11.25" customHeight="1" x14ac:dyDescent="0.2">
      <c r="A50" s="217"/>
      <c r="B50" s="477"/>
      <c r="C50" s="476"/>
      <c r="D50" s="51"/>
      <c r="E50" s="723"/>
      <c r="F50" s="723"/>
      <c r="G50" s="723"/>
      <c r="H50" s="723"/>
      <c r="I50" s="723"/>
      <c r="J50" s="723"/>
      <c r="K50" s="723"/>
      <c r="L50" s="723"/>
      <c r="M50" s="723"/>
      <c r="N50" s="723"/>
      <c r="O50" s="723"/>
      <c r="P50" s="723"/>
      <c r="Q50" s="723"/>
      <c r="R50" s="723"/>
      <c r="S50" s="723"/>
      <c r="T50" s="723"/>
      <c r="U50" s="476"/>
      <c r="V50" s="51"/>
      <c r="W50" s="217"/>
      <c r="Y50" s="217" t="s">
        <v>339</v>
      </c>
      <c r="Z50" s="217"/>
      <c r="AA50" s="217"/>
      <c r="AB50" s="77"/>
      <c r="AC50" s="77"/>
      <c r="AD50" s="77"/>
      <c r="AE50" s="77"/>
      <c r="AF50" s="77"/>
      <c r="AG50" s="77"/>
      <c r="AH50" s="77"/>
      <c r="AI50" s="79"/>
      <c r="AJ50" s="79"/>
      <c r="AK50" s="79"/>
      <c r="AL50" s="74" t="s">
        <v>340</v>
      </c>
      <c r="AM50" s="476"/>
      <c r="AN50" s="51"/>
      <c r="AO50" s="217"/>
      <c r="AP50" s="217"/>
      <c r="AQ50" s="217"/>
    </row>
    <row r="51" spans="1:43" ht="11.25" customHeight="1" x14ac:dyDescent="0.2">
      <c r="A51" s="217"/>
      <c r="B51" s="477"/>
      <c r="C51" s="476"/>
      <c r="D51" s="51"/>
      <c r="E51" s="723"/>
      <c r="F51" s="723"/>
      <c r="G51" s="723"/>
      <c r="H51" s="723"/>
      <c r="I51" s="723"/>
      <c r="J51" s="723"/>
      <c r="K51" s="723"/>
      <c r="L51" s="723"/>
      <c r="M51" s="723"/>
      <c r="N51" s="723"/>
      <c r="O51" s="723"/>
      <c r="P51" s="723"/>
      <c r="Q51" s="723"/>
      <c r="R51" s="723"/>
      <c r="S51" s="723"/>
      <c r="T51" s="723"/>
      <c r="U51" s="476"/>
      <c r="V51" s="51"/>
      <c r="W51" s="217"/>
      <c r="X51" s="217"/>
      <c r="Y51" s="217"/>
      <c r="Z51" s="217"/>
      <c r="AA51" s="217"/>
      <c r="AB51" s="300" t="s">
        <v>107</v>
      </c>
      <c r="AC51" s="300"/>
      <c r="AD51" s="300"/>
      <c r="AE51" s="300"/>
      <c r="AF51" s="300"/>
      <c r="AG51" s="300"/>
      <c r="AH51" s="300"/>
      <c r="AI51" s="303"/>
      <c r="AJ51" s="303"/>
      <c r="AK51" s="303"/>
      <c r="AM51" s="476"/>
      <c r="AN51" s="51"/>
      <c r="AO51" s="217"/>
      <c r="AP51" s="217"/>
      <c r="AQ51" s="217"/>
    </row>
    <row r="52" spans="1:43" ht="11.25" customHeight="1" x14ac:dyDescent="0.2">
      <c r="A52" s="217"/>
      <c r="B52" s="477"/>
      <c r="C52" s="476"/>
      <c r="D52" s="51"/>
      <c r="E52" s="723"/>
      <c r="F52" s="723"/>
      <c r="G52" s="723"/>
      <c r="H52" s="723"/>
      <c r="I52" s="723"/>
      <c r="J52" s="723"/>
      <c r="K52" s="723"/>
      <c r="L52" s="723"/>
      <c r="M52" s="723"/>
      <c r="N52" s="723"/>
      <c r="O52" s="723"/>
      <c r="P52" s="723"/>
      <c r="Q52" s="723"/>
      <c r="R52" s="723"/>
      <c r="S52" s="723"/>
      <c r="T52" s="723"/>
      <c r="U52" s="476"/>
      <c r="V52" s="51"/>
      <c r="W52" s="217"/>
      <c r="X52" s="217"/>
      <c r="Y52" s="217"/>
      <c r="Z52" s="217"/>
      <c r="AA52" s="217"/>
      <c r="AB52" s="217"/>
      <c r="AC52" s="217"/>
      <c r="AD52" s="217"/>
      <c r="AE52" s="298"/>
      <c r="AF52" s="217"/>
      <c r="AG52" s="217"/>
      <c r="AH52" s="217"/>
      <c r="AI52" s="217"/>
      <c r="AJ52" s="217"/>
      <c r="AK52" s="217"/>
      <c r="AL52" s="74"/>
      <c r="AM52" s="476"/>
      <c r="AN52" s="51"/>
      <c r="AO52" s="217"/>
      <c r="AP52" s="217"/>
      <c r="AQ52" s="217"/>
    </row>
    <row r="53" spans="1:43" ht="11.25" customHeight="1" x14ac:dyDescent="0.2">
      <c r="A53" s="217"/>
      <c r="B53" s="477"/>
      <c r="C53" s="476"/>
      <c r="D53" s="51"/>
      <c r="E53" s="723"/>
      <c r="F53" s="723"/>
      <c r="G53" s="723"/>
      <c r="H53" s="723"/>
      <c r="I53" s="723"/>
      <c r="J53" s="723"/>
      <c r="K53" s="723"/>
      <c r="L53" s="723"/>
      <c r="M53" s="723"/>
      <c r="N53" s="723"/>
      <c r="O53" s="723"/>
      <c r="P53" s="723"/>
      <c r="Q53" s="723"/>
      <c r="R53" s="723"/>
      <c r="S53" s="723"/>
      <c r="T53" s="723"/>
      <c r="U53" s="476"/>
      <c r="V53" s="51"/>
      <c r="W53" s="96" t="s">
        <v>341</v>
      </c>
      <c r="X53" s="217"/>
      <c r="Y53" s="217"/>
      <c r="Z53" s="217"/>
      <c r="AA53" s="217"/>
      <c r="AB53" s="217"/>
      <c r="AC53" s="217"/>
      <c r="AD53" s="217"/>
      <c r="AE53" s="217"/>
      <c r="AF53" s="217"/>
      <c r="AG53" s="217"/>
      <c r="AH53" s="217"/>
      <c r="AI53" s="217"/>
      <c r="AJ53" s="217"/>
      <c r="AK53" s="217"/>
      <c r="AL53" s="74"/>
      <c r="AM53" s="476"/>
      <c r="AN53" s="51"/>
      <c r="AO53" s="217"/>
      <c r="AP53" s="217"/>
      <c r="AQ53" s="217"/>
    </row>
    <row r="54" spans="1:43" ht="11.25" customHeight="1" x14ac:dyDescent="0.2">
      <c r="A54" s="217"/>
      <c r="B54" s="477"/>
      <c r="C54" s="476"/>
      <c r="D54" s="51"/>
      <c r="E54" s="723"/>
      <c r="F54" s="723"/>
      <c r="G54" s="723"/>
      <c r="H54" s="723"/>
      <c r="I54" s="723"/>
      <c r="J54" s="723"/>
      <c r="K54" s="723"/>
      <c r="L54" s="723"/>
      <c r="M54" s="723"/>
      <c r="N54" s="723"/>
      <c r="O54" s="723"/>
      <c r="P54" s="723"/>
      <c r="Q54" s="723"/>
      <c r="R54" s="723"/>
      <c r="S54" s="723"/>
      <c r="T54" s="723"/>
      <c r="U54" s="476"/>
      <c r="V54" s="51"/>
      <c r="W54" s="217"/>
      <c r="X54" s="217" t="s">
        <v>342</v>
      </c>
      <c r="Y54" s="217"/>
      <c r="Z54" s="217"/>
      <c r="AA54" s="217"/>
      <c r="AB54" s="217"/>
      <c r="AC54" s="47"/>
      <c r="AD54" s="47" t="s">
        <v>9</v>
      </c>
      <c r="AE54" s="47"/>
      <c r="AF54" s="47"/>
      <c r="AG54" s="47"/>
      <c r="AH54" s="47"/>
      <c r="AI54" s="47"/>
      <c r="AJ54" s="47"/>
      <c r="AK54" s="47"/>
      <c r="AL54" s="206" t="s">
        <v>343</v>
      </c>
      <c r="AM54" s="476"/>
      <c r="AN54" s="51"/>
      <c r="AO54" s="217"/>
      <c r="AP54" s="217"/>
      <c r="AQ54" s="217"/>
    </row>
    <row r="55" spans="1:43" ht="11.25" customHeight="1" x14ac:dyDescent="0.2">
      <c r="A55" s="217"/>
      <c r="B55" s="477"/>
      <c r="C55" s="476"/>
      <c r="D55" s="51"/>
      <c r="E55" s="723"/>
      <c r="F55" s="723"/>
      <c r="G55" s="723"/>
      <c r="H55" s="723"/>
      <c r="I55" s="723"/>
      <c r="J55" s="723"/>
      <c r="K55" s="723"/>
      <c r="L55" s="723"/>
      <c r="M55" s="723"/>
      <c r="N55" s="723"/>
      <c r="O55" s="723"/>
      <c r="P55" s="723"/>
      <c r="Q55" s="723"/>
      <c r="R55" s="723"/>
      <c r="S55" s="723"/>
      <c r="T55" s="723"/>
      <c r="U55" s="476"/>
      <c r="V55" s="51"/>
      <c r="W55" s="217"/>
      <c r="X55" s="299" t="s">
        <v>344</v>
      </c>
      <c r="Y55" s="299"/>
      <c r="Z55" s="299"/>
      <c r="AA55" s="299"/>
      <c r="AB55" s="299"/>
      <c r="AD55" s="47" t="s">
        <v>9</v>
      </c>
      <c r="AE55" s="47"/>
      <c r="AF55" s="47"/>
      <c r="AG55" s="47"/>
      <c r="AH55" s="47"/>
      <c r="AI55" s="47"/>
      <c r="AJ55" s="47"/>
      <c r="AK55" s="47"/>
      <c r="AL55" s="208" t="s">
        <v>345</v>
      </c>
      <c r="AM55" s="476"/>
      <c r="AN55" s="51"/>
      <c r="AO55" s="217"/>
      <c r="AP55" s="217"/>
      <c r="AQ55" s="217"/>
    </row>
    <row r="56" spans="1:43" ht="11.25" customHeight="1" x14ac:dyDescent="0.2">
      <c r="A56" s="217"/>
      <c r="B56" s="477"/>
      <c r="C56" s="476"/>
      <c r="D56" s="51"/>
      <c r="E56" s="217"/>
      <c r="F56" s="217"/>
      <c r="G56" s="217"/>
      <c r="H56" s="217"/>
      <c r="I56" s="217"/>
      <c r="J56" s="217"/>
      <c r="K56" s="217"/>
      <c r="L56" s="217"/>
      <c r="M56" s="217"/>
      <c r="N56" s="217"/>
      <c r="O56" s="217"/>
      <c r="P56" s="217"/>
      <c r="Q56" s="217"/>
      <c r="R56" s="217"/>
      <c r="S56" s="217"/>
      <c r="T56" s="217"/>
      <c r="U56" s="476"/>
      <c r="V56" s="51"/>
      <c r="W56" s="217"/>
      <c r="X56" s="217" t="s">
        <v>406</v>
      </c>
      <c r="Y56" s="217"/>
      <c r="Z56" s="217"/>
      <c r="AA56" s="217"/>
      <c r="AB56" s="217"/>
      <c r="AC56" s="47" t="s">
        <v>9</v>
      </c>
      <c r="AD56" s="47"/>
      <c r="AE56" s="47"/>
      <c r="AF56" s="47"/>
      <c r="AG56" s="47"/>
      <c r="AH56" s="47"/>
      <c r="AI56" s="47"/>
      <c r="AJ56" s="47"/>
      <c r="AK56" s="47"/>
      <c r="AL56" s="208" t="s">
        <v>347</v>
      </c>
      <c r="AM56" s="476"/>
      <c r="AN56" s="51"/>
      <c r="AO56" s="217"/>
      <c r="AP56" s="217"/>
      <c r="AQ56" s="217"/>
    </row>
    <row r="57" spans="1:43" ht="11.25" customHeight="1" x14ac:dyDescent="0.2">
      <c r="A57" s="217"/>
      <c r="B57" s="477"/>
      <c r="C57" s="476"/>
      <c r="D57" s="51"/>
      <c r="U57" s="476"/>
      <c r="V57" s="51"/>
      <c r="W57" s="217"/>
      <c r="X57" s="217" t="s">
        <v>407</v>
      </c>
      <c r="Y57" s="217"/>
      <c r="Z57" s="217"/>
      <c r="AA57" s="217"/>
      <c r="AB57" s="217"/>
      <c r="AC57" s="217"/>
      <c r="AD57" s="47" t="s">
        <v>9</v>
      </c>
      <c r="AE57" s="297"/>
      <c r="AF57" s="297"/>
      <c r="AG57" s="47"/>
      <c r="AH57" s="47"/>
      <c r="AI57" s="47"/>
      <c r="AJ57" s="47"/>
      <c r="AK57" s="47"/>
      <c r="AL57" s="75" t="s">
        <v>348</v>
      </c>
      <c r="AM57" s="476"/>
      <c r="AN57" s="51"/>
      <c r="AO57" s="217"/>
      <c r="AP57" s="217"/>
      <c r="AQ57" s="217"/>
    </row>
    <row r="58" spans="1:43" ht="11.25" customHeight="1" x14ac:dyDescent="0.2">
      <c r="A58" s="217"/>
      <c r="B58" s="477"/>
      <c r="C58" s="476"/>
      <c r="D58" s="51"/>
      <c r="U58" s="476"/>
      <c r="V58" s="51"/>
      <c r="W58" s="217"/>
      <c r="X58" s="217" t="s">
        <v>337</v>
      </c>
      <c r="Y58" s="217"/>
      <c r="Z58" s="217"/>
      <c r="AA58" s="217"/>
      <c r="AB58" s="217"/>
      <c r="AC58" s="47"/>
      <c r="AD58" s="47" t="s">
        <v>9</v>
      </c>
      <c r="AE58" s="297"/>
      <c r="AF58" s="47"/>
      <c r="AG58" s="47"/>
      <c r="AH58" s="47"/>
      <c r="AI58" s="47"/>
      <c r="AJ58" s="47"/>
      <c r="AK58" s="47"/>
      <c r="AL58" s="75" t="s">
        <v>408</v>
      </c>
      <c r="AM58" s="476"/>
      <c r="AN58" s="51"/>
      <c r="AO58" s="217"/>
      <c r="AP58" s="217"/>
      <c r="AQ58" s="217"/>
    </row>
    <row r="59" spans="1:43" ht="11.25" customHeight="1" x14ac:dyDescent="0.2">
      <c r="A59" s="217"/>
      <c r="B59" s="477"/>
      <c r="C59" s="476"/>
      <c r="D59" s="51"/>
      <c r="U59" s="476"/>
      <c r="V59" s="51"/>
      <c r="W59" s="217"/>
      <c r="X59" s="217" t="s">
        <v>402</v>
      </c>
      <c r="Y59" s="217"/>
      <c r="Z59" s="217"/>
      <c r="AA59" s="217"/>
      <c r="AB59" s="217"/>
      <c r="AC59" s="47"/>
      <c r="AD59" s="47"/>
      <c r="AE59" s="297"/>
      <c r="AF59" s="47"/>
      <c r="AG59" s="47"/>
      <c r="AH59" s="47"/>
      <c r="AI59" s="47"/>
      <c r="AJ59" s="47"/>
      <c r="AK59" s="47"/>
      <c r="AL59"/>
      <c r="AM59" s="476"/>
      <c r="AN59" s="51"/>
      <c r="AO59" s="217"/>
      <c r="AP59" s="217"/>
      <c r="AQ59" s="217"/>
    </row>
    <row r="60" spans="1:43" ht="11.25" customHeight="1" x14ac:dyDescent="0.2">
      <c r="A60" s="217"/>
      <c r="B60" s="477"/>
      <c r="C60" s="476"/>
      <c r="D60" s="51"/>
      <c r="U60" s="476"/>
      <c r="V60" s="51"/>
      <c r="W60" s="217"/>
      <c r="X60" s="217"/>
      <c r="Y60" s="217" t="s">
        <v>403</v>
      </c>
      <c r="Z60" s="217"/>
      <c r="AA60" s="217"/>
      <c r="AB60" s="217"/>
      <c r="AC60" s="47"/>
      <c r="AD60" s="47"/>
      <c r="AE60" s="47"/>
      <c r="AF60" s="47" t="s">
        <v>9</v>
      </c>
      <c r="AG60" s="47"/>
      <c r="AH60" s="47"/>
      <c r="AI60" s="47"/>
      <c r="AJ60" s="47"/>
      <c r="AK60" s="47"/>
      <c r="AL60" s="75" t="s">
        <v>351</v>
      </c>
      <c r="AM60" s="476"/>
      <c r="AN60" s="51"/>
      <c r="AO60" s="217"/>
      <c r="AP60" s="217"/>
      <c r="AQ60" s="217"/>
    </row>
    <row r="61" spans="1:43" ht="11.25" customHeight="1" x14ac:dyDescent="0.2">
      <c r="A61" s="217"/>
      <c r="B61" s="477"/>
      <c r="C61" s="476"/>
      <c r="D61" s="51"/>
      <c r="U61" s="476"/>
      <c r="V61" s="51"/>
      <c r="W61" s="217"/>
      <c r="X61" s="217" t="s">
        <v>349</v>
      </c>
      <c r="Y61" s="217"/>
      <c r="Z61" s="217"/>
      <c r="AA61" s="217"/>
      <c r="AB61" s="217"/>
      <c r="AC61" s="217"/>
      <c r="AD61" s="217"/>
      <c r="AE61" s="217"/>
      <c r="AF61" s="217"/>
      <c r="AL61" s="74"/>
      <c r="AM61" s="476"/>
      <c r="AN61" s="51"/>
      <c r="AO61" s="217"/>
      <c r="AP61" s="217"/>
      <c r="AQ61" s="217"/>
    </row>
    <row r="62" spans="1:43" ht="11.25" customHeight="1" x14ac:dyDescent="0.2">
      <c r="A62" s="217"/>
      <c r="B62" s="477"/>
      <c r="C62" s="476"/>
      <c r="D62" s="51"/>
      <c r="U62" s="476"/>
      <c r="V62" s="51"/>
      <c r="W62" s="217"/>
      <c r="X62" s="217"/>
      <c r="Y62" s="217" t="s">
        <v>350</v>
      </c>
      <c r="Z62" s="217"/>
      <c r="AA62" s="217"/>
      <c r="AB62" s="77"/>
      <c r="AC62" s="77"/>
      <c r="AD62" s="77"/>
      <c r="AE62" s="77"/>
      <c r="AF62" s="77"/>
      <c r="AG62" s="77"/>
      <c r="AH62" s="77"/>
      <c r="AI62" s="79"/>
      <c r="AJ62" s="79"/>
      <c r="AK62" s="79"/>
      <c r="AL62" s="75" t="s">
        <v>409</v>
      </c>
      <c r="AM62" s="476"/>
      <c r="AN62" s="51"/>
      <c r="AO62" s="217"/>
      <c r="AP62" s="217"/>
      <c r="AQ62" s="217"/>
    </row>
    <row r="63" spans="1:43" ht="11.25" customHeight="1" x14ac:dyDescent="0.2">
      <c r="A63" s="217"/>
      <c r="B63" s="477"/>
      <c r="C63" s="476"/>
      <c r="D63" s="51"/>
      <c r="U63" s="476"/>
      <c r="V63" s="51"/>
      <c r="W63" s="217"/>
      <c r="X63" s="217"/>
      <c r="Y63" s="217"/>
      <c r="Z63" s="217"/>
      <c r="AA63" s="217"/>
      <c r="AB63" s="300" t="s">
        <v>107</v>
      </c>
      <c r="AC63" s="300"/>
      <c r="AD63" s="300"/>
      <c r="AE63" s="300"/>
      <c r="AF63" s="300"/>
      <c r="AG63" s="300"/>
      <c r="AH63" s="300"/>
      <c r="AI63" s="303"/>
      <c r="AJ63" s="303"/>
      <c r="AK63" s="303"/>
      <c r="AM63" s="476"/>
      <c r="AN63" s="51"/>
      <c r="AO63" s="217"/>
      <c r="AP63" s="217"/>
      <c r="AQ63" s="217"/>
    </row>
    <row r="64" spans="1:43" ht="11.25" customHeight="1" x14ac:dyDescent="0.2">
      <c r="A64" s="217"/>
      <c r="B64" s="477"/>
      <c r="C64" s="476"/>
      <c r="D64" s="51"/>
      <c r="U64" s="476"/>
      <c r="V64" s="51"/>
      <c r="W64" s="217"/>
      <c r="X64" s="217"/>
      <c r="Y64" s="217"/>
      <c r="Z64" s="217"/>
      <c r="AA64" s="217"/>
      <c r="AB64" s="217"/>
      <c r="AC64" s="217"/>
      <c r="AD64" s="217"/>
      <c r="AE64" s="217"/>
      <c r="AF64" s="217"/>
      <c r="AG64" s="217"/>
      <c r="AH64" s="217"/>
      <c r="AI64" s="217"/>
      <c r="AJ64" s="217"/>
      <c r="AK64" s="217"/>
      <c r="AL64" s="74"/>
      <c r="AM64" s="476"/>
      <c r="AN64" s="51"/>
      <c r="AO64" s="217"/>
      <c r="AP64" s="217"/>
      <c r="AQ64" s="217"/>
    </row>
    <row r="65" spans="1:60" ht="11.25" customHeight="1" x14ac:dyDescent="0.2">
      <c r="A65" s="217"/>
      <c r="B65" s="477"/>
      <c r="C65" s="476"/>
      <c r="D65" s="51"/>
      <c r="U65" s="476"/>
      <c r="V65" s="51"/>
      <c r="W65" s="96" t="s">
        <v>410</v>
      </c>
      <c r="X65" s="217"/>
      <c r="Y65" s="217"/>
      <c r="Z65" s="217"/>
      <c r="AA65" s="217"/>
      <c r="AB65" s="217"/>
      <c r="AC65" s="217"/>
      <c r="AD65" s="217"/>
      <c r="AE65" s="217"/>
      <c r="AF65" s="217"/>
      <c r="AG65" s="74"/>
      <c r="AH65" s="217"/>
      <c r="AI65" s="217"/>
      <c r="AJ65" s="217"/>
      <c r="AK65" s="217"/>
      <c r="AL65" s="74"/>
      <c r="AM65" s="476"/>
      <c r="AN65" s="51"/>
      <c r="AO65" s="217"/>
      <c r="AP65" s="217"/>
      <c r="AQ65" s="217"/>
    </row>
    <row r="66" spans="1:60" ht="11.25" customHeight="1" x14ac:dyDescent="0.2">
      <c r="A66" s="217"/>
      <c r="B66" s="477"/>
      <c r="C66" s="476"/>
      <c r="D66" s="51"/>
      <c r="E66" s="217"/>
      <c r="F66" s="217"/>
      <c r="G66" s="217"/>
      <c r="H66" s="217"/>
      <c r="I66" s="217"/>
      <c r="J66" s="217"/>
      <c r="K66" s="217"/>
      <c r="L66" s="217"/>
      <c r="M66" s="217"/>
      <c r="N66" s="217"/>
      <c r="O66" s="217"/>
      <c r="P66" s="217"/>
      <c r="Q66" s="217"/>
      <c r="R66" s="217"/>
      <c r="S66" s="217"/>
      <c r="T66" s="217"/>
      <c r="U66" s="476"/>
      <c r="V66" s="51"/>
      <c r="W66" s="217"/>
      <c r="X66" s="217" t="s">
        <v>353</v>
      </c>
      <c r="Y66" s="217"/>
      <c r="Z66" s="217"/>
      <c r="AA66" s="217"/>
      <c r="AB66" s="217"/>
      <c r="AC66" s="47" t="s">
        <v>9</v>
      </c>
      <c r="AD66" s="47"/>
      <c r="AE66" s="47"/>
      <c r="AF66" s="47"/>
      <c r="AG66" s="47"/>
      <c r="AH66" s="47"/>
      <c r="AI66" s="47"/>
      <c r="AJ66" s="47"/>
      <c r="AK66" s="47"/>
      <c r="AL66" s="75" t="s">
        <v>354</v>
      </c>
      <c r="AM66" s="476"/>
      <c r="AN66" s="51"/>
      <c r="AO66" s="217"/>
      <c r="AP66" s="217"/>
      <c r="AQ66" s="217"/>
    </row>
    <row r="67" spans="1:60" ht="11.25" customHeight="1" x14ac:dyDescent="0.2">
      <c r="A67" s="217"/>
      <c r="B67" s="477"/>
      <c r="C67" s="476"/>
      <c r="D67" s="51"/>
      <c r="E67" s="217"/>
      <c r="F67" s="217"/>
      <c r="G67" s="217"/>
      <c r="H67" s="217"/>
      <c r="I67" s="217"/>
      <c r="J67" s="217"/>
      <c r="K67" s="217"/>
      <c r="L67" s="217"/>
      <c r="M67" s="217"/>
      <c r="N67" s="217"/>
      <c r="O67" s="217"/>
      <c r="P67" s="217"/>
      <c r="Q67" s="217"/>
      <c r="R67" s="217"/>
      <c r="S67" s="217"/>
      <c r="T67" s="217"/>
      <c r="U67" s="476"/>
      <c r="V67" s="51"/>
      <c r="W67" s="217"/>
      <c r="X67" s="217" t="s">
        <v>355</v>
      </c>
      <c r="Y67" s="217"/>
      <c r="Z67" s="217"/>
      <c r="AA67" s="217"/>
      <c r="AB67" s="47"/>
      <c r="AC67" s="47"/>
      <c r="AD67" s="47" t="s">
        <v>9</v>
      </c>
      <c r="AE67" s="47"/>
      <c r="AF67" s="47"/>
      <c r="AG67" s="47"/>
      <c r="AH67" s="47"/>
      <c r="AI67" s="47"/>
      <c r="AJ67" s="47"/>
      <c r="AK67" s="47"/>
      <c r="AL67" s="75" t="s">
        <v>356</v>
      </c>
      <c r="AM67" s="476"/>
      <c r="AN67" s="51"/>
      <c r="AO67" s="217"/>
      <c r="AP67" s="217"/>
      <c r="AQ67" s="217"/>
    </row>
    <row r="68" spans="1:60" ht="11.25" customHeight="1" x14ac:dyDescent="0.2">
      <c r="A68" s="217"/>
      <c r="B68" s="477"/>
      <c r="C68" s="476"/>
      <c r="D68" s="51"/>
      <c r="E68" s="217"/>
      <c r="F68" s="217"/>
      <c r="G68" s="217"/>
      <c r="H68" s="217"/>
      <c r="I68" s="217"/>
      <c r="J68" s="217"/>
      <c r="K68" s="217"/>
      <c r="L68" s="217"/>
      <c r="M68" s="217"/>
      <c r="N68" s="217"/>
      <c r="O68" s="217"/>
      <c r="P68" s="217"/>
      <c r="Q68" s="217"/>
      <c r="R68" s="217"/>
      <c r="S68" s="217"/>
      <c r="T68" s="217"/>
      <c r="U68" s="476"/>
      <c r="V68" s="51"/>
      <c r="W68" s="217"/>
      <c r="X68" s="217" t="s">
        <v>349</v>
      </c>
      <c r="Y68" s="217"/>
      <c r="Z68" s="217"/>
      <c r="AA68" s="217"/>
      <c r="AB68" s="217"/>
      <c r="AC68" s="217"/>
      <c r="AD68" s="217"/>
      <c r="AE68" s="217"/>
      <c r="AF68" s="217"/>
      <c r="AL68" s="74"/>
      <c r="AM68" s="476"/>
      <c r="AN68" s="51"/>
      <c r="AO68" s="217"/>
      <c r="AP68" s="217"/>
      <c r="AQ68" s="217"/>
    </row>
    <row r="69" spans="1:60" ht="11.25" customHeight="1" x14ac:dyDescent="0.2">
      <c r="A69" s="217"/>
      <c r="B69" s="477"/>
      <c r="C69" s="476"/>
      <c r="D69" s="51"/>
      <c r="E69" s="217"/>
      <c r="F69" s="217"/>
      <c r="G69" s="217"/>
      <c r="H69" s="217"/>
      <c r="I69" s="217"/>
      <c r="J69" s="217"/>
      <c r="K69" s="217"/>
      <c r="L69" s="217"/>
      <c r="M69" s="217"/>
      <c r="N69" s="217"/>
      <c r="O69" s="217"/>
      <c r="P69" s="217"/>
      <c r="Q69" s="217"/>
      <c r="R69" s="217"/>
      <c r="S69" s="217"/>
      <c r="T69" s="217"/>
      <c r="U69" s="476"/>
      <c r="V69" s="51"/>
      <c r="W69" s="217"/>
      <c r="X69" s="217"/>
      <c r="Y69" s="217" t="s">
        <v>357</v>
      </c>
      <c r="Z69" s="217"/>
      <c r="AA69" s="217"/>
      <c r="AB69" s="77"/>
      <c r="AC69" s="77"/>
      <c r="AD69" s="77"/>
      <c r="AE69" s="77"/>
      <c r="AF69" s="77"/>
      <c r="AG69" s="77"/>
      <c r="AH69" s="77"/>
      <c r="AI69" s="79"/>
      <c r="AJ69" s="79"/>
      <c r="AK69" s="79"/>
      <c r="AL69" s="75" t="s">
        <v>358</v>
      </c>
      <c r="AM69" s="476"/>
      <c r="AN69" s="51"/>
      <c r="AO69" s="217"/>
      <c r="AP69" s="217"/>
      <c r="AQ69" s="217"/>
    </row>
    <row r="70" spans="1:60" ht="11.25" customHeight="1" x14ac:dyDescent="0.2">
      <c r="A70" s="217"/>
      <c r="B70" s="477"/>
      <c r="C70" s="476"/>
      <c r="D70" s="51"/>
      <c r="E70" s="217"/>
      <c r="F70" s="217"/>
      <c r="G70" s="217"/>
      <c r="H70" s="217"/>
      <c r="I70" s="217"/>
      <c r="J70" s="217"/>
      <c r="K70" s="217"/>
      <c r="L70" s="217"/>
      <c r="M70" s="217"/>
      <c r="N70" s="217"/>
      <c r="O70" s="217"/>
      <c r="P70" s="217"/>
      <c r="Q70" s="217"/>
      <c r="R70" s="217"/>
      <c r="S70" s="217"/>
      <c r="T70" s="217"/>
      <c r="U70" s="476"/>
      <c r="V70" s="51"/>
      <c r="W70" s="217"/>
      <c r="X70" s="217"/>
      <c r="Y70" s="217"/>
      <c r="Z70" s="217"/>
      <c r="AA70" s="217"/>
      <c r="AB70" s="300" t="s">
        <v>107</v>
      </c>
      <c r="AC70" s="300"/>
      <c r="AD70" s="300"/>
      <c r="AE70" s="300"/>
      <c r="AF70" s="300"/>
      <c r="AG70" s="300"/>
      <c r="AH70" s="300"/>
      <c r="AI70" s="303"/>
      <c r="AJ70" s="303"/>
      <c r="AK70" s="303"/>
      <c r="AM70" s="476"/>
      <c r="AN70" s="51"/>
      <c r="AO70" s="217"/>
      <c r="AP70" s="217"/>
      <c r="AQ70" s="217"/>
    </row>
    <row r="71" spans="1:60" ht="11.25" customHeight="1" x14ac:dyDescent="0.2">
      <c r="A71" s="217"/>
      <c r="B71" s="477"/>
      <c r="C71" s="476"/>
      <c r="D71" s="51"/>
      <c r="E71" s="217"/>
      <c r="F71" s="217"/>
      <c r="G71" s="217"/>
      <c r="H71" s="217"/>
      <c r="I71" s="217"/>
      <c r="J71" s="217"/>
      <c r="K71" s="217"/>
      <c r="L71" s="217"/>
      <c r="M71" s="217"/>
      <c r="N71" s="217"/>
      <c r="O71" s="217"/>
      <c r="P71" s="217"/>
      <c r="Q71" s="217"/>
      <c r="R71" s="217"/>
      <c r="S71" s="217"/>
      <c r="T71" s="217"/>
      <c r="U71" s="476"/>
      <c r="V71" s="51"/>
      <c r="W71" s="217"/>
      <c r="X71" s="217"/>
      <c r="Y71" s="217"/>
      <c r="Z71" s="217"/>
      <c r="AA71" s="217"/>
      <c r="AB71" s="217"/>
      <c r="AC71" s="217"/>
      <c r="AD71" s="217"/>
      <c r="AE71" s="298"/>
      <c r="AF71" s="217"/>
      <c r="AG71" s="217"/>
      <c r="AH71" s="217"/>
      <c r="AI71" s="217"/>
      <c r="AJ71" s="217"/>
      <c r="AK71" s="217"/>
      <c r="AL71" s="74"/>
      <c r="AM71" s="476"/>
      <c r="AN71" s="51"/>
      <c r="AO71" s="217"/>
      <c r="AP71" s="217"/>
      <c r="AQ71" s="217"/>
      <c r="AS71" s="217"/>
      <c r="AT71" s="217"/>
      <c r="AU71" s="217"/>
      <c r="AV71" s="217"/>
      <c r="AW71" s="217"/>
      <c r="AX71" s="217"/>
      <c r="AY71" s="217"/>
      <c r="AZ71" s="217"/>
      <c r="BA71" s="217"/>
      <c r="BB71" s="217"/>
      <c r="BC71" s="299"/>
      <c r="BD71" s="217"/>
      <c r="BE71" s="217"/>
      <c r="BF71" s="217"/>
      <c r="BG71" s="217"/>
      <c r="BH71" s="299"/>
    </row>
    <row r="72" spans="1:60" ht="11.25" customHeight="1" x14ac:dyDescent="0.2">
      <c r="A72" s="217"/>
      <c r="B72" s="477"/>
      <c r="C72" s="476"/>
      <c r="D72" s="51"/>
      <c r="E72" s="217"/>
      <c r="F72" s="217"/>
      <c r="G72" s="217"/>
      <c r="H72" s="217"/>
      <c r="I72" s="217"/>
      <c r="J72" s="217"/>
      <c r="K72" s="217"/>
      <c r="L72" s="217"/>
      <c r="M72" s="217"/>
      <c r="N72" s="217"/>
      <c r="O72" s="217"/>
      <c r="P72" s="217"/>
      <c r="Q72" s="217"/>
      <c r="R72" s="217"/>
      <c r="S72" s="217"/>
      <c r="T72" s="217"/>
      <c r="U72" s="476"/>
      <c r="V72" s="51"/>
      <c r="W72" s="96" t="s">
        <v>411</v>
      </c>
      <c r="X72" s="217"/>
      <c r="Y72" s="217"/>
      <c r="Z72" s="217"/>
      <c r="AA72" s="217"/>
      <c r="AB72" s="217"/>
      <c r="AC72" s="217"/>
      <c r="AD72" s="217"/>
      <c r="AE72" s="217"/>
      <c r="AF72" s="217"/>
      <c r="AG72" s="217"/>
      <c r="AH72" s="217"/>
      <c r="AI72" s="217"/>
      <c r="AJ72" s="217"/>
      <c r="AK72" s="217"/>
      <c r="AL72" s="74"/>
      <c r="AM72" s="476"/>
      <c r="AN72" s="51"/>
      <c r="AO72" s="217"/>
      <c r="AP72" s="217"/>
      <c r="AQ72" s="217"/>
      <c r="AS72" s="217"/>
      <c r="AT72" s="217"/>
      <c r="AU72" s="217"/>
      <c r="AV72" s="217"/>
      <c r="AW72" s="217"/>
      <c r="AX72" s="217"/>
      <c r="AY72" s="217"/>
      <c r="AZ72" s="217"/>
      <c r="BA72" s="217"/>
      <c r="BB72" s="217"/>
      <c r="BC72" s="299"/>
      <c r="BD72" s="217"/>
      <c r="BE72" s="217"/>
      <c r="BF72" s="217"/>
      <c r="BG72" s="217"/>
      <c r="BH72" s="299"/>
    </row>
    <row r="73" spans="1:60" ht="11.25" customHeight="1" x14ac:dyDescent="0.2">
      <c r="A73" s="217"/>
      <c r="B73" s="477"/>
      <c r="C73" s="476"/>
      <c r="D73" s="51"/>
      <c r="E73" s="217"/>
      <c r="F73" s="217"/>
      <c r="G73" s="217"/>
      <c r="H73" s="217"/>
      <c r="I73" s="217"/>
      <c r="J73" s="217"/>
      <c r="K73" s="217"/>
      <c r="L73" s="217"/>
      <c r="M73" s="217"/>
      <c r="N73" s="217"/>
      <c r="O73" s="217"/>
      <c r="P73" s="217"/>
      <c r="Q73" s="217"/>
      <c r="R73" s="217"/>
      <c r="S73" s="217"/>
      <c r="T73" s="217"/>
      <c r="U73" s="476"/>
      <c r="V73" s="51"/>
      <c r="W73" s="217"/>
      <c r="X73" s="217" t="s">
        <v>412</v>
      </c>
      <c r="Y73" s="217"/>
      <c r="Z73" s="217"/>
      <c r="AA73" s="47"/>
      <c r="AB73" s="47" t="s">
        <v>9</v>
      </c>
      <c r="AC73" s="47"/>
      <c r="AD73" s="47"/>
      <c r="AE73" s="47"/>
      <c r="AF73" s="47"/>
      <c r="AG73" s="47"/>
      <c r="AH73" s="47"/>
      <c r="AI73" s="47"/>
      <c r="AJ73" s="47"/>
      <c r="AK73" s="47"/>
      <c r="AL73" s="75" t="s">
        <v>413</v>
      </c>
      <c r="AM73" s="476"/>
      <c r="AN73" s="51"/>
      <c r="AO73" s="217"/>
      <c r="AP73" s="217"/>
      <c r="AQ73" s="217"/>
      <c r="AS73" s="217"/>
      <c r="AT73" s="217"/>
      <c r="AU73" s="217"/>
      <c r="AV73" s="217"/>
      <c r="AW73" s="217"/>
      <c r="AX73" s="217"/>
      <c r="AY73" s="217"/>
      <c r="AZ73" s="217"/>
      <c r="BA73" s="217"/>
      <c r="BB73" s="217"/>
      <c r="BC73" s="299"/>
      <c r="BD73" s="217"/>
      <c r="BE73" s="217"/>
      <c r="BF73" s="217"/>
      <c r="BG73" s="217"/>
      <c r="BH73" s="299"/>
    </row>
    <row r="74" spans="1:60" ht="11.25" customHeight="1" x14ac:dyDescent="0.2">
      <c r="A74" s="217"/>
      <c r="B74" s="477"/>
      <c r="C74" s="476"/>
      <c r="D74" s="51"/>
      <c r="E74" s="217"/>
      <c r="F74" s="217"/>
      <c r="G74" s="217"/>
      <c r="H74" s="217"/>
      <c r="I74" s="217"/>
      <c r="J74" s="217"/>
      <c r="K74" s="217"/>
      <c r="L74" s="217"/>
      <c r="M74" s="217"/>
      <c r="N74" s="217"/>
      <c r="O74" s="217"/>
      <c r="P74" s="217"/>
      <c r="Q74" s="217"/>
      <c r="R74" s="217"/>
      <c r="S74" s="217"/>
      <c r="T74" s="217"/>
      <c r="U74" s="476"/>
      <c r="V74" s="51"/>
      <c r="W74" s="217"/>
      <c r="X74" s="217" t="s">
        <v>414</v>
      </c>
      <c r="Y74" s="217"/>
      <c r="Z74" s="217"/>
      <c r="AA74" s="217"/>
      <c r="AB74" s="47"/>
      <c r="AC74" s="47"/>
      <c r="AD74" s="47"/>
      <c r="AE74" s="47"/>
      <c r="AF74" s="47"/>
      <c r="AG74" s="47" t="s">
        <v>9</v>
      </c>
      <c r="AH74" s="47"/>
      <c r="AI74" s="47"/>
      <c r="AJ74" s="47"/>
      <c r="AK74" s="47"/>
      <c r="AL74" s="75" t="s">
        <v>415</v>
      </c>
      <c r="AM74" s="476"/>
      <c r="AN74" s="51"/>
      <c r="AO74" s="217"/>
      <c r="AP74" s="217"/>
      <c r="AQ74" s="217"/>
      <c r="AS74" s="217"/>
      <c r="AT74" s="217"/>
      <c r="AU74" s="217"/>
      <c r="AV74" s="217"/>
      <c r="AW74" s="217"/>
      <c r="AX74" s="217"/>
      <c r="AY74" s="217"/>
      <c r="AZ74" s="217"/>
      <c r="BA74" s="217"/>
      <c r="BB74" s="217"/>
      <c r="BC74" s="299"/>
      <c r="BD74" s="217"/>
      <c r="BE74" s="217"/>
      <c r="BF74" s="217"/>
      <c r="BG74" s="217"/>
      <c r="BH74" s="299"/>
    </row>
    <row r="75" spans="1:60" ht="11.25" customHeight="1" x14ac:dyDescent="0.2">
      <c r="A75" s="217"/>
      <c r="B75" s="477"/>
      <c r="C75" s="476"/>
      <c r="D75" s="51"/>
      <c r="E75" s="217"/>
      <c r="F75" s="217"/>
      <c r="G75" s="217"/>
      <c r="H75" s="217"/>
      <c r="I75" s="217"/>
      <c r="J75" s="217"/>
      <c r="K75" s="217"/>
      <c r="L75" s="217"/>
      <c r="M75" s="217"/>
      <c r="N75" s="217"/>
      <c r="O75" s="217"/>
      <c r="P75" s="217"/>
      <c r="Q75" s="217"/>
      <c r="R75" s="217"/>
      <c r="S75" s="217"/>
      <c r="T75" s="217"/>
      <c r="U75" s="476"/>
      <c r="V75" s="51"/>
      <c r="W75" s="217"/>
      <c r="X75" s="217" t="s">
        <v>416</v>
      </c>
      <c r="Y75" s="217"/>
      <c r="Z75" s="217"/>
      <c r="AA75" s="217"/>
      <c r="AB75" s="217"/>
      <c r="AC75" s="217"/>
      <c r="AD75" s="47" t="s">
        <v>9</v>
      </c>
      <c r="AE75" s="47"/>
      <c r="AF75" s="297"/>
      <c r="AG75" s="47"/>
      <c r="AH75" s="47"/>
      <c r="AI75" s="47"/>
      <c r="AJ75" s="47"/>
      <c r="AK75" s="47"/>
      <c r="AL75" s="75" t="s">
        <v>417</v>
      </c>
      <c r="AM75" s="476"/>
      <c r="AN75" s="51"/>
      <c r="AO75" s="217"/>
      <c r="AP75" s="217"/>
      <c r="AQ75" s="217"/>
      <c r="AS75" s="217"/>
      <c r="AT75" s="217"/>
      <c r="AU75" s="217"/>
      <c r="AV75" s="217"/>
      <c r="AW75" s="217"/>
      <c r="AX75" s="217"/>
      <c r="AY75" s="217"/>
      <c r="AZ75" s="217"/>
      <c r="BA75" s="217"/>
      <c r="BB75" s="217"/>
      <c r="BC75" s="299"/>
      <c r="BD75" s="217"/>
      <c r="BE75" s="217"/>
      <c r="BF75" s="217"/>
      <c r="BG75" s="217"/>
      <c r="BH75" s="299"/>
    </row>
    <row r="76" spans="1:60" ht="11.25" customHeight="1" x14ac:dyDescent="0.2">
      <c r="A76" s="217"/>
      <c r="B76" s="477"/>
      <c r="C76" s="476"/>
      <c r="D76" s="51"/>
      <c r="E76" s="217"/>
      <c r="F76" s="217"/>
      <c r="G76" s="217"/>
      <c r="H76" s="217"/>
      <c r="I76" s="217"/>
      <c r="J76" s="217"/>
      <c r="K76" s="217"/>
      <c r="L76" s="217"/>
      <c r="M76" s="217"/>
      <c r="N76" s="217"/>
      <c r="O76" s="217"/>
      <c r="P76" s="217"/>
      <c r="Q76" s="217"/>
      <c r="R76" s="217"/>
      <c r="S76" s="217"/>
      <c r="T76" s="217"/>
      <c r="U76" s="476"/>
      <c r="V76" s="51"/>
      <c r="W76" s="217"/>
      <c r="X76" s="217"/>
      <c r="Y76" s="217"/>
      <c r="Z76" s="217"/>
      <c r="AA76" s="217"/>
      <c r="AB76" s="217"/>
      <c r="AC76" s="217"/>
      <c r="AD76" s="217"/>
      <c r="AE76" s="217"/>
      <c r="AF76" s="217"/>
      <c r="AG76" s="217"/>
      <c r="AH76" s="217"/>
      <c r="AI76" s="217"/>
      <c r="AJ76" s="217"/>
      <c r="AK76" s="217"/>
      <c r="AL76" s="74"/>
      <c r="AM76" s="476"/>
      <c r="AN76" s="51"/>
      <c r="AO76" s="217"/>
      <c r="AP76" s="217"/>
      <c r="AQ76" s="217"/>
      <c r="AS76" s="217"/>
      <c r="AT76" s="217"/>
      <c r="AU76" s="217"/>
      <c r="AV76" s="217"/>
      <c r="AW76" s="217"/>
      <c r="AX76" s="217"/>
      <c r="AY76" s="217"/>
      <c r="AZ76" s="217"/>
      <c r="BA76" s="217"/>
      <c r="BB76" s="217"/>
      <c r="BC76" s="299"/>
      <c r="BD76" s="217"/>
      <c r="BE76" s="217"/>
      <c r="BF76" s="217"/>
      <c r="BG76" s="217"/>
      <c r="BH76" s="299"/>
    </row>
    <row r="77" spans="1:60" ht="11.25" customHeight="1" x14ac:dyDescent="0.2">
      <c r="A77" s="217"/>
      <c r="B77" s="477"/>
      <c r="C77" s="476"/>
      <c r="D77" s="51"/>
      <c r="E77" s="217"/>
      <c r="F77" s="217"/>
      <c r="G77" s="217"/>
      <c r="H77" s="217"/>
      <c r="I77" s="217"/>
      <c r="J77" s="217"/>
      <c r="K77" s="217"/>
      <c r="L77" s="217"/>
      <c r="M77" s="217"/>
      <c r="N77" s="217"/>
      <c r="O77" s="217"/>
      <c r="P77" s="217"/>
      <c r="Q77" s="217"/>
      <c r="R77" s="217"/>
      <c r="S77" s="217"/>
      <c r="T77" s="217"/>
      <c r="U77" s="476"/>
      <c r="V77" s="51"/>
      <c r="W77" s="217" t="s">
        <v>106</v>
      </c>
      <c r="X77" s="217"/>
      <c r="Y77" s="217"/>
      <c r="Z77" s="217"/>
      <c r="AA77" s="217"/>
      <c r="AB77" s="217"/>
      <c r="AC77" s="217"/>
      <c r="AD77" s="217"/>
      <c r="AE77" s="217"/>
      <c r="AF77" s="217"/>
      <c r="AG77" s="217"/>
      <c r="AH77" s="217"/>
      <c r="AI77" s="217"/>
      <c r="AJ77" s="217"/>
      <c r="AK77" s="217"/>
      <c r="AL77" s="75" t="s">
        <v>76</v>
      </c>
      <c r="AM77" s="476"/>
      <c r="AN77" s="51"/>
      <c r="AO77" s="217"/>
      <c r="AP77" s="217"/>
      <c r="AQ77" s="217"/>
      <c r="AS77" s="217"/>
      <c r="AT77" s="217"/>
      <c r="AU77" s="217"/>
      <c r="AV77" s="217"/>
      <c r="AW77" s="217"/>
      <c r="AX77" s="217"/>
      <c r="AY77" s="217"/>
      <c r="AZ77" s="217"/>
      <c r="BA77" s="217"/>
      <c r="BB77" s="217"/>
      <c r="BC77" s="299"/>
      <c r="BD77" s="217"/>
      <c r="BE77" s="217"/>
      <c r="BF77" s="217"/>
      <c r="BG77" s="217"/>
      <c r="BH77" s="299"/>
    </row>
    <row r="78" spans="1:60" ht="11.25" customHeight="1" x14ac:dyDescent="0.2">
      <c r="A78" s="217"/>
      <c r="B78" s="477"/>
      <c r="C78" s="476"/>
      <c r="D78" s="51"/>
      <c r="E78" s="217"/>
      <c r="F78" s="217"/>
      <c r="G78" s="217"/>
      <c r="H78" s="217"/>
      <c r="I78" s="217"/>
      <c r="J78" s="217"/>
      <c r="K78" s="217"/>
      <c r="L78" s="217"/>
      <c r="M78" s="217"/>
      <c r="N78" s="217"/>
      <c r="O78" s="217"/>
      <c r="P78" s="217"/>
      <c r="Q78" s="217"/>
      <c r="R78" s="217"/>
      <c r="S78" s="217"/>
      <c r="T78" s="217"/>
      <c r="U78" s="476"/>
      <c r="V78" s="51"/>
      <c r="W78" s="217"/>
      <c r="X78" s="217"/>
      <c r="Y78" s="217"/>
      <c r="Z78" s="697" t="s">
        <v>107</v>
      </c>
      <c r="AA78" s="697"/>
      <c r="AB78" s="697"/>
      <c r="AC78" s="697"/>
      <c r="AD78" s="697"/>
      <c r="AE78" s="697"/>
      <c r="AF78" s="697"/>
      <c r="AG78" s="697"/>
      <c r="AH78" s="697"/>
      <c r="AI78" s="697"/>
      <c r="AJ78" s="697"/>
      <c r="AK78" s="697"/>
      <c r="AL78" s="74"/>
      <c r="AM78" s="476"/>
      <c r="AN78" s="51"/>
      <c r="AO78" s="217"/>
      <c r="AP78" s="217"/>
      <c r="AQ78" s="217"/>
    </row>
    <row r="79" spans="1:60" ht="6" customHeight="1" x14ac:dyDescent="0.2">
      <c r="A79" s="77"/>
      <c r="B79" s="76"/>
      <c r="C79" s="48"/>
      <c r="D79" s="26"/>
      <c r="E79" s="77"/>
      <c r="F79" s="77"/>
      <c r="G79" s="77"/>
      <c r="H79" s="77"/>
      <c r="I79" s="77"/>
      <c r="J79" s="77"/>
      <c r="K79" s="77"/>
      <c r="L79" s="77"/>
      <c r="M79" s="77"/>
      <c r="N79" s="77"/>
      <c r="O79" s="77"/>
      <c r="P79" s="77"/>
      <c r="Q79" s="77"/>
      <c r="R79" s="77"/>
      <c r="S79" s="77"/>
      <c r="T79" s="77"/>
      <c r="U79" s="48"/>
      <c r="V79" s="26"/>
      <c r="W79" s="77"/>
      <c r="X79" s="77"/>
      <c r="Y79" s="77"/>
      <c r="Z79" s="77"/>
      <c r="AA79" s="77"/>
      <c r="AB79" s="77"/>
      <c r="AC79" s="77"/>
      <c r="AD79" s="77"/>
      <c r="AE79" s="77"/>
      <c r="AF79" s="77"/>
      <c r="AG79" s="77"/>
      <c r="AH79" s="77"/>
      <c r="AI79" s="77"/>
      <c r="AJ79" s="77"/>
      <c r="AK79" s="77"/>
      <c r="AL79" s="78"/>
      <c r="AM79" s="48"/>
      <c r="AN79" s="26"/>
      <c r="AO79" s="77"/>
      <c r="AP79" s="77"/>
      <c r="AQ79" s="77"/>
    </row>
    <row r="80" spans="1:60" ht="6" customHeight="1" x14ac:dyDescent="0.2">
      <c r="A80" s="217"/>
      <c r="B80" s="477"/>
      <c r="C80" s="476"/>
      <c r="D80" s="51"/>
      <c r="E80" s="217"/>
      <c r="F80" s="217"/>
      <c r="G80" s="217"/>
      <c r="H80" s="217"/>
      <c r="I80" s="217"/>
      <c r="J80" s="217"/>
      <c r="K80" s="217"/>
      <c r="L80" s="217"/>
      <c r="M80" s="217"/>
      <c r="N80" s="217"/>
      <c r="O80" s="217"/>
      <c r="P80" s="217"/>
      <c r="Q80" s="217"/>
      <c r="R80" s="217"/>
      <c r="S80" s="217"/>
      <c r="T80" s="217"/>
      <c r="U80" s="476"/>
      <c r="V80" s="51"/>
      <c r="W80" s="217"/>
      <c r="X80" s="217"/>
      <c r="Y80" s="217"/>
      <c r="Z80" s="217"/>
      <c r="AA80" s="217"/>
      <c r="AB80" s="217"/>
      <c r="AC80" s="217"/>
      <c r="AD80" s="217"/>
      <c r="AE80" s="217"/>
      <c r="AF80" s="217"/>
      <c r="AG80" s="217"/>
      <c r="AH80" s="217"/>
      <c r="AI80" s="217"/>
      <c r="AJ80" s="217"/>
      <c r="AK80" s="217"/>
      <c r="AL80" s="74"/>
      <c r="AM80" s="476"/>
      <c r="AN80" s="51"/>
      <c r="AO80" s="217"/>
      <c r="AP80" s="217"/>
      <c r="AQ80" s="217"/>
    </row>
    <row r="81" spans="1:43" ht="11.25" customHeight="1" x14ac:dyDescent="0.2">
      <c r="A81" s="217"/>
      <c r="B81" s="112">
        <v>323</v>
      </c>
      <c r="C81" s="476"/>
      <c r="D81" s="51"/>
      <c r="E81" s="722" t="str">
        <f ca="1">VLOOKUP(INDIRECT(ADDRESS(ROW(),COLUMN()-3)),Language_Translations,MATCH(Language_Selected,Language_Options,0),FALSE)</f>
        <v>À ce moment-là, vous a-t-on parlé d'effets secondaires que vous pourriez avoir en utilisant cette méthode ?</v>
      </c>
      <c r="F81" s="722"/>
      <c r="G81" s="722"/>
      <c r="H81" s="722"/>
      <c r="I81" s="722"/>
      <c r="J81" s="722"/>
      <c r="K81" s="722"/>
      <c r="L81" s="722"/>
      <c r="M81" s="722"/>
      <c r="N81" s="722"/>
      <c r="O81" s="722"/>
      <c r="P81" s="722"/>
      <c r="Q81" s="722"/>
      <c r="R81" s="722"/>
      <c r="S81" s="722"/>
      <c r="T81" s="722"/>
      <c r="U81" s="476"/>
      <c r="V81" s="51"/>
      <c r="W81" s="217" t="s">
        <v>117</v>
      </c>
      <c r="X81" s="217"/>
      <c r="Y81" s="47" t="s">
        <v>9</v>
      </c>
      <c r="Z81" s="47"/>
      <c r="AA81" s="47"/>
      <c r="AB81" s="47"/>
      <c r="AC81" s="47"/>
      <c r="AD81" s="47"/>
      <c r="AE81" s="47"/>
      <c r="AF81" s="47"/>
      <c r="AG81" s="47"/>
      <c r="AH81" s="47"/>
      <c r="AI81" s="47"/>
      <c r="AJ81" s="47"/>
      <c r="AK81" s="47"/>
      <c r="AL81" s="75" t="s">
        <v>93</v>
      </c>
      <c r="AM81" s="476"/>
      <c r="AN81" s="51"/>
      <c r="AO81" s="217"/>
      <c r="AP81" s="729">
        <v>325</v>
      </c>
      <c r="AQ81" s="217"/>
    </row>
    <row r="82" spans="1:43" x14ac:dyDescent="0.2">
      <c r="A82" s="217"/>
      <c r="B82" s="477"/>
      <c r="C82" s="476"/>
      <c r="D82" s="51"/>
      <c r="E82" s="722"/>
      <c r="F82" s="722"/>
      <c r="G82" s="722"/>
      <c r="H82" s="722"/>
      <c r="I82" s="722"/>
      <c r="J82" s="722"/>
      <c r="K82" s="722"/>
      <c r="L82" s="722"/>
      <c r="M82" s="722"/>
      <c r="N82" s="722"/>
      <c r="O82" s="722"/>
      <c r="P82" s="722"/>
      <c r="Q82" s="722"/>
      <c r="R82" s="722"/>
      <c r="S82" s="722"/>
      <c r="T82" s="722"/>
      <c r="U82" s="476"/>
      <c r="V82" s="51"/>
      <c r="W82" s="217" t="s">
        <v>118</v>
      </c>
      <c r="X82" s="217"/>
      <c r="Y82" s="47" t="s">
        <v>9</v>
      </c>
      <c r="Z82" s="47"/>
      <c r="AA82" s="47"/>
      <c r="AB82" s="47"/>
      <c r="AC82" s="47"/>
      <c r="AD82" s="47"/>
      <c r="AE82" s="47"/>
      <c r="AF82" s="47"/>
      <c r="AG82" s="47"/>
      <c r="AH82" s="47"/>
      <c r="AI82" s="47"/>
      <c r="AJ82" s="47"/>
      <c r="AK82" s="47"/>
      <c r="AL82" s="75" t="s">
        <v>95</v>
      </c>
      <c r="AM82" s="476"/>
      <c r="AN82" s="51"/>
      <c r="AO82" s="217"/>
      <c r="AP82" s="729"/>
      <c r="AQ82" s="217"/>
    </row>
    <row r="83" spans="1:43" x14ac:dyDescent="0.2">
      <c r="A83" s="217"/>
      <c r="B83" s="477"/>
      <c r="C83" s="476"/>
      <c r="D83" s="51"/>
      <c r="E83" s="722"/>
      <c r="F83" s="722"/>
      <c r="G83" s="722"/>
      <c r="H83" s="722"/>
      <c r="I83" s="722"/>
      <c r="J83" s="722"/>
      <c r="K83" s="722"/>
      <c r="L83" s="722"/>
      <c r="M83" s="722"/>
      <c r="N83" s="722"/>
      <c r="O83" s="722"/>
      <c r="P83" s="722"/>
      <c r="Q83" s="722"/>
      <c r="R83" s="722"/>
      <c r="S83" s="722"/>
      <c r="T83" s="722"/>
      <c r="U83" s="476"/>
      <c r="V83" s="51"/>
      <c r="W83" s="217"/>
      <c r="X83" s="217"/>
      <c r="Y83" s="47"/>
      <c r="Z83" s="47"/>
      <c r="AA83" s="47"/>
      <c r="AB83" s="47"/>
      <c r="AC83" s="47"/>
      <c r="AD83" s="47"/>
      <c r="AE83" s="47"/>
      <c r="AF83" s="47"/>
      <c r="AG83" s="47"/>
      <c r="AH83" s="47"/>
      <c r="AI83" s="47"/>
      <c r="AJ83" s="47"/>
      <c r="AK83" s="47"/>
      <c r="AL83" s="75"/>
      <c r="AM83" s="476"/>
      <c r="AN83" s="51"/>
      <c r="AO83" s="217"/>
      <c r="AP83" s="318"/>
      <c r="AQ83" s="217"/>
    </row>
    <row r="84" spans="1:43" ht="6" customHeight="1" x14ac:dyDescent="0.2">
      <c r="A84" s="77"/>
      <c r="B84" s="76"/>
      <c r="C84" s="48"/>
      <c r="D84" s="26"/>
      <c r="E84" s="77"/>
      <c r="F84" s="77"/>
      <c r="G84" s="77"/>
      <c r="H84" s="77"/>
      <c r="I84" s="77"/>
      <c r="J84" s="77"/>
      <c r="K84" s="77"/>
      <c r="L84" s="77"/>
      <c r="M84" s="77"/>
      <c r="N84" s="77"/>
      <c r="O84" s="77"/>
      <c r="P84" s="77"/>
      <c r="Q84" s="77"/>
      <c r="R84" s="77"/>
      <c r="S84" s="77"/>
      <c r="T84" s="77"/>
      <c r="U84" s="48"/>
      <c r="V84" s="26"/>
      <c r="W84" s="77"/>
      <c r="X84" s="77"/>
      <c r="Y84" s="77"/>
      <c r="Z84" s="77"/>
      <c r="AA84" s="77"/>
      <c r="AB84" s="77"/>
      <c r="AC84" s="77"/>
      <c r="AD84" s="77"/>
      <c r="AE84" s="77"/>
      <c r="AF84" s="77"/>
      <c r="AG84" s="77"/>
      <c r="AH84" s="77"/>
      <c r="AI84" s="77"/>
      <c r="AJ84" s="77"/>
      <c r="AK84" s="77"/>
      <c r="AL84" s="78"/>
      <c r="AM84" s="48"/>
      <c r="AN84" s="26"/>
      <c r="AO84" s="77"/>
      <c r="AP84" s="77"/>
      <c r="AQ84" s="77"/>
    </row>
    <row r="85" spans="1:43" ht="6" customHeight="1" x14ac:dyDescent="0.2">
      <c r="A85" s="16"/>
      <c r="B85" s="475"/>
      <c r="C85" s="46"/>
      <c r="D85" s="27"/>
      <c r="E85" s="16"/>
      <c r="F85" s="16"/>
      <c r="G85" s="16"/>
      <c r="H85" s="16"/>
      <c r="I85" s="16"/>
      <c r="J85" s="16"/>
      <c r="K85" s="16"/>
      <c r="L85" s="16"/>
      <c r="M85" s="16"/>
      <c r="N85" s="16"/>
      <c r="O85" s="16"/>
      <c r="P85" s="16"/>
      <c r="Q85" s="16"/>
      <c r="R85" s="16"/>
      <c r="S85" s="16"/>
      <c r="T85" s="16"/>
      <c r="U85" s="46"/>
      <c r="V85" s="27"/>
      <c r="W85" s="16"/>
      <c r="X85" s="16"/>
      <c r="Y85" s="16"/>
      <c r="Z85" s="16"/>
      <c r="AA85" s="16"/>
      <c r="AB85" s="16"/>
      <c r="AC85" s="16"/>
      <c r="AD85" s="16"/>
      <c r="AE85" s="16"/>
      <c r="AF85" s="16"/>
      <c r="AG85" s="16"/>
      <c r="AH85" s="16"/>
      <c r="AI85" s="16"/>
      <c r="AJ85" s="16"/>
      <c r="AK85" s="16"/>
      <c r="AL85" s="24"/>
      <c r="AM85" s="46"/>
      <c r="AN85" s="27"/>
      <c r="AO85" s="16"/>
      <c r="AP85" s="16"/>
      <c r="AQ85" s="16"/>
    </row>
    <row r="86" spans="1:43" ht="11.25" customHeight="1" x14ac:dyDescent="0.2">
      <c r="A86" s="217"/>
      <c r="B86" s="112">
        <v>324</v>
      </c>
      <c r="C86" s="476"/>
      <c r="D86" s="51"/>
      <c r="E86" s="730" t="str">
        <f ca="1">VLOOKUP(INDIRECT(ADDRESS(ROW(),COLUMN()-3)),Language_Translations,MATCH(Language_Selected,Language_Options,0),FALSE)</f>
        <v>Quand vous avez été stérilisée, vous a-t-on parlé d'effets secondaires ou de problèmes que vous pourriez avoir à cause de la méthode ?</v>
      </c>
      <c r="F86" s="730"/>
      <c r="G86" s="730"/>
      <c r="H86" s="730"/>
      <c r="I86" s="730"/>
      <c r="J86" s="730"/>
      <c r="K86" s="730"/>
      <c r="L86" s="730"/>
      <c r="M86" s="730"/>
      <c r="N86" s="730"/>
      <c r="O86" s="730"/>
      <c r="P86" s="730"/>
      <c r="Q86" s="730"/>
      <c r="R86" s="730"/>
      <c r="S86" s="730"/>
      <c r="T86" s="730"/>
      <c r="U86" s="476"/>
      <c r="V86" s="51"/>
      <c r="W86" s="217" t="s">
        <v>117</v>
      </c>
      <c r="X86" s="217"/>
      <c r="Y86" s="47" t="s">
        <v>9</v>
      </c>
      <c r="Z86" s="47"/>
      <c r="AA86" s="47"/>
      <c r="AB86" s="47"/>
      <c r="AC86" s="47"/>
      <c r="AD86" s="47"/>
      <c r="AE86" s="47"/>
      <c r="AF86" s="47"/>
      <c r="AG86" s="47"/>
      <c r="AH86" s="47"/>
      <c r="AI86" s="47"/>
      <c r="AJ86" s="47"/>
      <c r="AK86" s="47"/>
      <c r="AL86" s="75" t="s">
        <v>93</v>
      </c>
      <c r="AM86" s="476"/>
      <c r="AN86" s="51"/>
      <c r="AO86" s="217"/>
      <c r="AP86" s="318"/>
      <c r="AQ86" s="217"/>
    </row>
    <row r="87" spans="1:43" x14ac:dyDescent="0.2">
      <c r="A87" s="217"/>
      <c r="B87" s="477"/>
      <c r="C87" s="476"/>
      <c r="D87" s="51"/>
      <c r="E87" s="730"/>
      <c r="F87" s="730"/>
      <c r="G87" s="730"/>
      <c r="H87" s="730"/>
      <c r="I87" s="730"/>
      <c r="J87" s="730"/>
      <c r="K87" s="730"/>
      <c r="L87" s="730"/>
      <c r="M87" s="730"/>
      <c r="N87" s="730"/>
      <c r="O87" s="730"/>
      <c r="P87" s="730"/>
      <c r="Q87" s="730"/>
      <c r="R87" s="730"/>
      <c r="S87" s="730"/>
      <c r="T87" s="730"/>
      <c r="U87" s="476"/>
      <c r="V87" s="51"/>
      <c r="W87" s="217" t="s">
        <v>118</v>
      </c>
      <c r="X87" s="217"/>
      <c r="Y87" s="47" t="s">
        <v>9</v>
      </c>
      <c r="Z87" s="47"/>
      <c r="AA87" s="47"/>
      <c r="AB87" s="47"/>
      <c r="AC87" s="47"/>
      <c r="AD87" s="47"/>
      <c r="AE87" s="47"/>
      <c r="AF87" s="47"/>
      <c r="AG87" s="47"/>
      <c r="AH87" s="47"/>
      <c r="AI87" s="47"/>
      <c r="AJ87" s="47"/>
      <c r="AK87" s="47"/>
      <c r="AL87" s="75" t="s">
        <v>95</v>
      </c>
      <c r="AM87" s="476"/>
      <c r="AN87" s="51"/>
      <c r="AO87" s="217"/>
      <c r="AP87" s="217"/>
      <c r="AQ87" s="217"/>
    </row>
    <row r="88" spans="1:43" x14ac:dyDescent="0.2">
      <c r="A88" s="217"/>
      <c r="B88" s="477"/>
      <c r="C88" s="476"/>
      <c r="D88" s="51"/>
      <c r="E88" s="730"/>
      <c r="F88" s="730"/>
      <c r="G88" s="730"/>
      <c r="H88" s="730"/>
      <c r="I88" s="730"/>
      <c r="J88" s="730"/>
      <c r="K88" s="730"/>
      <c r="L88" s="730"/>
      <c r="M88" s="730"/>
      <c r="N88" s="730"/>
      <c r="O88" s="730"/>
      <c r="P88" s="730"/>
      <c r="Q88" s="730"/>
      <c r="R88" s="730"/>
      <c r="S88" s="730"/>
      <c r="T88" s="730"/>
      <c r="U88" s="476"/>
      <c r="V88" s="51"/>
      <c r="W88" s="217"/>
      <c r="X88" s="217"/>
      <c r="Y88" s="47"/>
      <c r="Z88" s="47"/>
      <c r="AA88" s="47"/>
      <c r="AB88" s="47"/>
      <c r="AC88" s="47"/>
      <c r="AD88" s="47"/>
      <c r="AE88" s="47"/>
      <c r="AF88" s="47"/>
      <c r="AG88" s="47"/>
      <c r="AH88" s="47"/>
      <c r="AI88" s="47"/>
      <c r="AJ88" s="47"/>
      <c r="AK88" s="47"/>
      <c r="AL88" s="75"/>
      <c r="AM88" s="476"/>
      <c r="AN88" s="51"/>
      <c r="AO88" s="217"/>
      <c r="AP88" s="217"/>
      <c r="AQ88" s="217"/>
    </row>
    <row r="89" spans="1:43" ht="6" customHeight="1" x14ac:dyDescent="0.2">
      <c r="A89" s="77"/>
      <c r="B89" s="76"/>
      <c r="C89" s="48"/>
      <c r="D89" s="26"/>
      <c r="E89" s="77"/>
      <c r="F89" s="77"/>
      <c r="G89" s="77"/>
      <c r="H89" s="77"/>
      <c r="I89" s="77"/>
      <c r="J89" s="77"/>
      <c r="K89" s="77"/>
      <c r="L89" s="77"/>
      <c r="M89" s="77"/>
      <c r="N89" s="77"/>
      <c r="O89" s="77"/>
      <c r="P89" s="77"/>
      <c r="Q89" s="77"/>
      <c r="R89" s="77"/>
      <c r="S89" s="77"/>
      <c r="T89" s="77"/>
      <c r="U89" s="48"/>
      <c r="V89" s="26"/>
      <c r="W89" s="77"/>
      <c r="X89" s="77"/>
      <c r="Y89" s="77"/>
      <c r="Z89" s="77"/>
      <c r="AA89" s="77"/>
      <c r="AB89" s="77"/>
      <c r="AC89" s="77"/>
      <c r="AD89" s="77"/>
      <c r="AE89" s="77"/>
      <c r="AF89" s="77"/>
      <c r="AG89" s="77"/>
      <c r="AH89" s="77"/>
      <c r="AI89" s="77"/>
      <c r="AJ89" s="77"/>
      <c r="AK89" s="77"/>
      <c r="AL89" s="78"/>
      <c r="AM89" s="48"/>
      <c r="AN89" s="26"/>
      <c r="AO89" s="77"/>
      <c r="AP89" s="77"/>
      <c r="AQ89" s="77"/>
    </row>
    <row r="90" spans="1:43" ht="6" customHeight="1" x14ac:dyDescent="0.2">
      <c r="A90" s="16"/>
      <c r="B90" s="475"/>
      <c r="C90" s="46"/>
      <c r="D90" s="27"/>
      <c r="E90" s="16"/>
      <c r="F90" s="16"/>
      <c r="G90" s="16"/>
      <c r="H90" s="16"/>
      <c r="I90" s="16"/>
      <c r="J90" s="16"/>
      <c r="K90" s="16"/>
      <c r="L90" s="16"/>
      <c r="M90" s="16"/>
      <c r="N90" s="16"/>
      <c r="O90" s="16"/>
      <c r="P90" s="16"/>
      <c r="Q90" s="16"/>
      <c r="R90" s="16"/>
      <c r="S90" s="16"/>
      <c r="T90" s="16"/>
      <c r="U90" s="46"/>
      <c r="V90" s="27"/>
      <c r="W90" s="16"/>
      <c r="X90" s="16"/>
      <c r="Y90" s="16"/>
      <c r="Z90" s="16"/>
      <c r="AA90" s="16"/>
      <c r="AB90" s="16"/>
      <c r="AC90" s="16"/>
      <c r="AD90" s="16"/>
      <c r="AE90" s="16"/>
      <c r="AF90" s="16"/>
      <c r="AG90" s="16"/>
      <c r="AH90" s="16"/>
      <c r="AI90" s="16"/>
      <c r="AJ90" s="16"/>
      <c r="AK90" s="16"/>
      <c r="AL90" s="24"/>
      <c r="AM90" s="46"/>
      <c r="AN90" s="27"/>
      <c r="AO90" s="16"/>
      <c r="AP90" s="16"/>
      <c r="AQ90" s="16"/>
    </row>
    <row r="91" spans="1:43" ht="11.25" customHeight="1" x14ac:dyDescent="0.2">
      <c r="A91" s="217"/>
      <c r="B91" s="133">
        <v>325</v>
      </c>
      <c r="C91" s="476"/>
      <c r="D91" s="51"/>
      <c r="E91" s="722" t="str">
        <f ca="1">VLOOKUP(INDIRECT(ADDRESS(ROW(),COLUMN()-3)),Language_Translations,MATCH(Language_Selected,Language_Options,0),FALSE)</f>
        <v>Vous a-t-on dit ce qu'il fallait faire si vous ressentiez ces effets secondaires ou ces problèmes ?</v>
      </c>
      <c r="F91" s="722"/>
      <c r="G91" s="722"/>
      <c r="H91" s="722"/>
      <c r="I91" s="722"/>
      <c r="J91" s="722"/>
      <c r="K91" s="722"/>
      <c r="L91" s="722"/>
      <c r="M91" s="722"/>
      <c r="N91" s="722"/>
      <c r="O91" s="722"/>
      <c r="P91" s="722"/>
      <c r="Q91" s="722"/>
      <c r="R91" s="722"/>
      <c r="S91" s="722"/>
      <c r="T91" s="722"/>
      <c r="U91" s="476"/>
      <c r="V91" s="51"/>
      <c r="W91" s="217" t="s">
        <v>117</v>
      </c>
      <c r="X91" s="217"/>
      <c r="Y91" s="47" t="s">
        <v>9</v>
      </c>
      <c r="Z91" s="47"/>
      <c r="AA91" s="47"/>
      <c r="AB91" s="47"/>
      <c r="AC91" s="47"/>
      <c r="AD91" s="47"/>
      <c r="AE91" s="47"/>
      <c r="AF91" s="47"/>
      <c r="AG91" s="47"/>
      <c r="AH91" s="47"/>
      <c r="AI91" s="47"/>
      <c r="AJ91" s="47"/>
      <c r="AK91" s="47"/>
      <c r="AL91" s="75" t="s">
        <v>93</v>
      </c>
      <c r="AM91" s="476"/>
      <c r="AN91" s="51"/>
      <c r="AO91" s="217"/>
      <c r="AP91" s="318"/>
      <c r="AQ91" s="217"/>
    </row>
    <row r="92" spans="1:43" x14ac:dyDescent="0.2">
      <c r="A92" s="217"/>
      <c r="B92" s="477"/>
      <c r="C92" s="476"/>
      <c r="D92" s="51"/>
      <c r="E92" s="722"/>
      <c r="F92" s="722"/>
      <c r="G92" s="722"/>
      <c r="H92" s="722"/>
      <c r="I92" s="722"/>
      <c r="J92" s="722"/>
      <c r="K92" s="722"/>
      <c r="L92" s="722"/>
      <c r="M92" s="722"/>
      <c r="N92" s="722"/>
      <c r="O92" s="722"/>
      <c r="P92" s="722"/>
      <c r="Q92" s="722"/>
      <c r="R92" s="722"/>
      <c r="S92" s="722"/>
      <c r="T92" s="722"/>
      <c r="U92" s="476"/>
      <c r="V92" s="51"/>
      <c r="W92" s="217" t="s">
        <v>118</v>
      </c>
      <c r="X92" s="217"/>
      <c r="Y92" s="47" t="s">
        <v>9</v>
      </c>
      <c r="Z92" s="47"/>
      <c r="AA92" s="47"/>
      <c r="AB92" s="47"/>
      <c r="AC92" s="47"/>
      <c r="AD92" s="47"/>
      <c r="AE92" s="47"/>
      <c r="AF92" s="47"/>
      <c r="AG92" s="47"/>
      <c r="AH92" s="47"/>
      <c r="AI92" s="47"/>
      <c r="AJ92" s="47"/>
      <c r="AK92" s="47"/>
      <c r="AL92" s="75" t="s">
        <v>95</v>
      </c>
      <c r="AM92" s="476"/>
      <c r="AN92" s="51"/>
      <c r="AO92" s="217"/>
      <c r="AP92" s="217"/>
      <c r="AQ92" s="217"/>
    </row>
    <row r="93" spans="1:43" ht="6" customHeight="1" x14ac:dyDescent="0.2">
      <c r="A93" s="77"/>
      <c r="B93" s="76"/>
      <c r="C93" s="48"/>
      <c r="D93" s="26"/>
      <c r="E93" s="77"/>
      <c r="F93" s="77"/>
      <c r="G93" s="77"/>
      <c r="H93" s="77"/>
      <c r="I93" s="77"/>
      <c r="J93" s="77"/>
      <c r="K93" s="77"/>
      <c r="L93" s="77"/>
      <c r="M93" s="77"/>
      <c r="N93" s="77"/>
      <c r="O93" s="77"/>
      <c r="P93" s="77"/>
      <c r="Q93" s="77"/>
      <c r="R93" s="77"/>
      <c r="S93" s="77"/>
      <c r="T93" s="77"/>
      <c r="U93" s="48"/>
      <c r="V93" s="26"/>
      <c r="W93" s="77"/>
      <c r="X93" s="77"/>
      <c r="Y93" s="77"/>
      <c r="Z93" s="77"/>
      <c r="AA93" s="77"/>
      <c r="AB93" s="77"/>
      <c r="AC93" s="77"/>
      <c r="AD93" s="77"/>
      <c r="AE93" s="77"/>
      <c r="AF93" s="77"/>
      <c r="AG93" s="77"/>
      <c r="AH93" s="77"/>
      <c r="AI93" s="77"/>
      <c r="AJ93" s="77"/>
      <c r="AK93" s="77"/>
      <c r="AL93" s="78"/>
      <c r="AM93" s="48"/>
      <c r="AN93" s="26"/>
      <c r="AO93" s="77"/>
      <c r="AP93" s="77"/>
      <c r="AQ93" s="77"/>
    </row>
    <row r="94" spans="1:43" ht="6" customHeight="1" x14ac:dyDescent="0.2">
      <c r="A94" s="16"/>
      <c r="B94" s="475"/>
      <c r="C94" s="46"/>
      <c r="D94" s="27"/>
      <c r="E94" s="16"/>
      <c r="F94" s="16"/>
      <c r="G94" s="16"/>
      <c r="H94" s="16"/>
      <c r="I94" s="16"/>
      <c r="J94" s="16"/>
      <c r="K94" s="16"/>
      <c r="L94" s="16"/>
      <c r="M94" s="16"/>
      <c r="N94" s="16"/>
      <c r="O94" s="16"/>
      <c r="P94" s="16"/>
      <c r="Q94" s="16"/>
      <c r="R94" s="16"/>
      <c r="S94" s="16"/>
      <c r="T94" s="16"/>
      <c r="U94" s="46"/>
      <c r="V94" s="27"/>
      <c r="W94" s="16"/>
      <c r="X94" s="16"/>
      <c r="Y94" s="16"/>
      <c r="Z94" s="16"/>
      <c r="AA94" s="16"/>
      <c r="AB94" s="16"/>
      <c r="AC94" s="16"/>
      <c r="AD94" s="16"/>
      <c r="AE94" s="16"/>
      <c r="AF94" s="16"/>
      <c r="AG94" s="16"/>
      <c r="AH94" s="16"/>
      <c r="AI94" s="16"/>
      <c r="AJ94" s="16"/>
      <c r="AK94" s="16"/>
      <c r="AL94" s="24"/>
      <c r="AM94" s="46"/>
      <c r="AN94" s="27"/>
      <c r="AO94" s="16"/>
      <c r="AP94" s="16"/>
      <c r="AQ94" s="16"/>
    </row>
    <row r="95" spans="1:43" ht="10.4" customHeight="1" x14ac:dyDescent="0.2">
      <c r="A95" s="217"/>
      <c r="B95" s="477">
        <v>326</v>
      </c>
      <c r="C95" s="476"/>
      <c r="D95" s="51"/>
      <c r="E95" s="722" t="str">
        <f ca="1">VLOOKUP(INDIRECT(ADDRESS(ROW(),COLUMN()-3)),Language_Translations,MATCH(Language_Selected,Language_Options,0),FALSE)</f>
        <v>À ce moment-là, vous a-t-on parlé d'autres méthodes de planification familiale que vous pourriez utiliser ?</v>
      </c>
      <c r="F95" s="722"/>
      <c r="G95" s="722"/>
      <c r="H95" s="722"/>
      <c r="I95" s="722"/>
      <c r="J95" s="722"/>
      <c r="K95" s="722"/>
      <c r="L95" s="722"/>
      <c r="M95" s="722"/>
      <c r="N95" s="722"/>
      <c r="O95" s="722"/>
      <c r="P95" s="722"/>
      <c r="Q95" s="722"/>
      <c r="R95" s="722"/>
      <c r="S95" s="722"/>
      <c r="T95" s="722"/>
      <c r="U95" s="476"/>
      <c r="V95" s="51"/>
      <c r="AM95" s="476"/>
      <c r="AN95" s="51"/>
      <c r="AO95" s="217"/>
      <c r="AP95" s="217"/>
      <c r="AQ95" s="217"/>
    </row>
    <row r="96" spans="1:43" x14ac:dyDescent="0.2">
      <c r="A96" s="217"/>
      <c r="B96" s="477"/>
      <c r="C96" s="476"/>
      <c r="D96" s="51"/>
      <c r="E96" s="722"/>
      <c r="F96" s="722"/>
      <c r="G96" s="722"/>
      <c r="H96" s="722"/>
      <c r="I96" s="722"/>
      <c r="J96" s="722"/>
      <c r="K96" s="722"/>
      <c r="L96" s="722"/>
      <c r="M96" s="722"/>
      <c r="N96" s="722"/>
      <c r="O96" s="722"/>
      <c r="P96" s="722"/>
      <c r="Q96" s="722"/>
      <c r="R96" s="722"/>
      <c r="S96" s="722"/>
      <c r="T96" s="722"/>
      <c r="U96" s="476"/>
      <c r="V96" s="51"/>
      <c r="W96" s="217" t="s">
        <v>117</v>
      </c>
      <c r="X96" s="217"/>
      <c r="Y96" s="47" t="s">
        <v>9</v>
      </c>
      <c r="Z96" s="47"/>
      <c r="AA96" s="47"/>
      <c r="AB96" s="47"/>
      <c r="AC96" s="47"/>
      <c r="AD96" s="47"/>
      <c r="AE96" s="47"/>
      <c r="AF96" s="47"/>
      <c r="AG96" s="47"/>
      <c r="AH96" s="47"/>
      <c r="AI96" s="47"/>
      <c r="AJ96" s="47"/>
      <c r="AK96" s="47"/>
      <c r="AL96" s="75" t="s">
        <v>93</v>
      </c>
      <c r="AM96" s="476"/>
      <c r="AN96" s="51"/>
      <c r="AO96" s="217"/>
      <c r="AP96" s="217"/>
      <c r="AQ96" s="217"/>
    </row>
    <row r="97" spans="1:43" x14ac:dyDescent="0.2">
      <c r="A97" s="217"/>
      <c r="B97" s="477"/>
      <c r="C97" s="476"/>
      <c r="D97" s="51"/>
      <c r="E97" s="722"/>
      <c r="F97" s="722"/>
      <c r="G97" s="722"/>
      <c r="H97" s="722"/>
      <c r="I97" s="722"/>
      <c r="J97" s="722"/>
      <c r="K97" s="722"/>
      <c r="L97" s="722"/>
      <c r="M97" s="722"/>
      <c r="N97" s="722"/>
      <c r="O97" s="722"/>
      <c r="P97" s="722"/>
      <c r="Q97" s="722"/>
      <c r="R97" s="722"/>
      <c r="S97" s="722"/>
      <c r="T97" s="722"/>
      <c r="U97" s="476"/>
      <c r="V97" s="51"/>
      <c r="W97" s="217" t="s">
        <v>118</v>
      </c>
      <c r="X97" s="217"/>
      <c r="Y97" s="47" t="s">
        <v>9</v>
      </c>
      <c r="Z97" s="47"/>
      <c r="AA97" s="47"/>
      <c r="AB97" s="47"/>
      <c r="AC97" s="47"/>
      <c r="AD97" s="47"/>
      <c r="AE97" s="47"/>
      <c r="AF97" s="47"/>
      <c r="AG97" s="47"/>
      <c r="AH97" s="47"/>
      <c r="AI97" s="47"/>
      <c r="AJ97" s="47"/>
      <c r="AK97" s="47"/>
      <c r="AL97" s="75" t="s">
        <v>95</v>
      </c>
      <c r="AM97" s="476"/>
      <c r="AN97" s="51"/>
      <c r="AO97" s="217"/>
      <c r="AP97" s="217"/>
      <c r="AQ97" s="217"/>
    </row>
    <row r="98" spans="1:43" ht="6" customHeight="1" thickBot="1" x14ac:dyDescent="0.25">
      <c r="A98" s="77"/>
      <c r="B98" s="76"/>
      <c r="C98" s="48"/>
      <c r="D98" s="26"/>
      <c r="E98" s="77"/>
      <c r="F98" s="77"/>
      <c r="G98" s="77"/>
      <c r="H98" s="77"/>
      <c r="I98" s="77"/>
      <c r="J98" s="77"/>
      <c r="K98" s="77"/>
      <c r="L98" s="77"/>
      <c r="M98" s="77"/>
      <c r="N98" s="77"/>
      <c r="O98" s="77"/>
      <c r="P98" s="77"/>
      <c r="Q98" s="77"/>
      <c r="R98" s="77"/>
      <c r="S98" s="77"/>
      <c r="T98" s="77"/>
      <c r="U98" s="48"/>
      <c r="V98" s="26"/>
      <c r="W98" s="77"/>
      <c r="X98" s="77"/>
      <c r="Y98" s="77"/>
      <c r="Z98" s="77"/>
      <c r="AA98" s="77"/>
      <c r="AB98" s="77"/>
      <c r="AC98" s="77"/>
      <c r="AD98" s="77"/>
      <c r="AE98" s="77"/>
      <c r="AF98" s="77"/>
      <c r="AG98" s="77"/>
      <c r="AH98" s="77"/>
      <c r="AI98" s="77"/>
      <c r="AJ98" s="77"/>
      <c r="AK98" s="77"/>
      <c r="AL98" s="78"/>
      <c r="AM98" s="48"/>
      <c r="AN98" s="26"/>
      <c r="AO98" s="77"/>
      <c r="AP98" s="77"/>
      <c r="AQ98" s="77"/>
    </row>
    <row r="99" spans="1:43" ht="6" customHeight="1" x14ac:dyDescent="0.2">
      <c r="A99" s="82"/>
      <c r="B99" s="83"/>
      <c r="C99" s="84"/>
      <c r="D99" s="85"/>
      <c r="E99" s="1"/>
      <c r="F99" s="1"/>
      <c r="G99" s="1"/>
      <c r="H99" s="1"/>
      <c r="I99" s="1"/>
      <c r="J99" s="1"/>
      <c r="K99" s="1"/>
      <c r="L99" s="1"/>
      <c r="M99" s="1"/>
      <c r="N99" s="1"/>
      <c r="O99" s="1"/>
      <c r="P99" s="1"/>
      <c r="Q99" s="1"/>
      <c r="R99" s="1"/>
      <c r="S99" s="1"/>
      <c r="T99" s="1"/>
      <c r="U99" s="84"/>
      <c r="V99" s="85"/>
      <c r="W99" s="1"/>
      <c r="X99" s="1"/>
      <c r="Y99" s="1"/>
      <c r="Z99" s="1"/>
      <c r="AA99" s="1"/>
      <c r="AB99" s="1"/>
      <c r="AC99" s="1"/>
      <c r="AD99" s="1"/>
      <c r="AE99" s="1"/>
      <c r="AF99" s="1"/>
      <c r="AG99" s="1"/>
      <c r="AH99" s="1"/>
      <c r="AI99" s="1"/>
      <c r="AJ99" s="1"/>
      <c r="AK99" s="1"/>
      <c r="AL99" s="86"/>
      <c r="AM99" s="84"/>
      <c r="AN99" s="85"/>
      <c r="AO99" s="1"/>
      <c r="AP99" s="1"/>
      <c r="AQ99" s="87"/>
    </row>
    <row r="100" spans="1:43" x14ac:dyDescent="0.2">
      <c r="A100" s="88"/>
      <c r="B100" s="112">
        <v>327</v>
      </c>
      <c r="C100" s="476"/>
      <c r="D100" s="51"/>
      <c r="E100" s="723" t="s">
        <v>418</v>
      </c>
      <c r="F100" s="723"/>
      <c r="G100" s="723"/>
      <c r="H100" s="723"/>
      <c r="I100" s="723"/>
      <c r="J100" s="723"/>
      <c r="K100" s="723"/>
      <c r="L100" s="723"/>
      <c r="M100" s="723"/>
      <c r="N100" s="723"/>
      <c r="O100" s="723"/>
      <c r="P100" s="723"/>
      <c r="Q100" s="723"/>
      <c r="R100" s="723"/>
      <c r="S100" s="723"/>
      <c r="T100" s="723"/>
      <c r="U100" s="476"/>
      <c r="V100" s="51"/>
      <c r="W100" s="217" t="s">
        <v>298</v>
      </c>
      <c r="X100" s="217"/>
      <c r="Y100" s="217"/>
      <c r="Z100" s="217"/>
      <c r="AA100" s="217"/>
      <c r="AB100" s="217"/>
      <c r="AC100" s="217"/>
      <c r="AD100" s="217"/>
      <c r="AE100" s="47"/>
      <c r="AF100" s="47" t="s">
        <v>9</v>
      </c>
      <c r="AG100" s="97"/>
      <c r="AH100" s="97"/>
      <c r="AI100" s="47"/>
      <c r="AJ100" s="47"/>
      <c r="AK100" s="47"/>
      <c r="AL100" s="74" t="s">
        <v>72</v>
      </c>
      <c r="AM100" s="476"/>
      <c r="AN100" s="51"/>
      <c r="AO100" s="217"/>
      <c r="AP100" s="127">
        <v>332</v>
      </c>
      <c r="AQ100" s="89"/>
    </row>
    <row r="101" spans="1:43" x14ac:dyDescent="0.2">
      <c r="A101" s="88"/>
      <c r="B101" s="81" t="s">
        <v>99</v>
      </c>
      <c r="C101" s="476"/>
      <c r="D101" s="51"/>
      <c r="E101" s="723"/>
      <c r="F101" s="723"/>
      <c r="G101" s="723"/>
      <c r="H101" s="723"/>
      <c r="I101" s="723"/>
      <c r="J101" s="723"/>
      <c r="K101" s="723"/>
      <c r="L101" s="723"/>
      <c r="M101" s="723"/>
      <c r="N101" s="723"/>
      <c r="O101" s="723"/>
      <c r="P101" s="723"/>
      <c r="Q101" s="723"/>
      <c r="R101" s="723"/>
      <c r="S101" s="723"/>
      <c r="T101" s="723"/>
      <c r="U101" s="476"/>
      <c r="V101" s="51"/>
      <c r="W101" s="217" t="s">
        <v>301</v>
      </c>
      <c r="X101" s="217"/>
      <c r="Y101" s="47" t="s">
        <v>9</v>
      </c>
      <c r="Z101" s="47"/>
      <c r="AA101" s="47"/>
      <c r="AB101" s="47"/>
      <c r="AC101" s="47"/>
      <c r="AD101" s="47"/>
      <c r="AE101" s="47"/>
      <c r="AF101" s="47"/>
      <c r="AG101" s="47"/>
      <c r="AH101" s="47"/>
      <c r="AI101" s="47"/>
      <c r="AJ101" s="47"/>
      <c r="AK101" s="47"/>
      <c r="AL101" s="74" t="s">
        <v>74</v>
      </c>
      <c r="AM101" s="476"/>
      <c r="AN101" s="51"/>
      <c r="AO101" s="217"/>
      <c r="AP101" s="318"/>
      <c r="AQ101" s="89"/>
    </row>
    <row r="102" spans="1:43" x14ac:dyDescent="0.2">
      <c r="A102" s="88"/>
      <c r="B102" s="477"/>
      <c r="C102" s="476"/>
      <c r="D102" s="51"/>
      <c r="E102" s="723"/>
      <c r="F102" s="723"/>
      <c r="G102" s="723"/>
      <c r="H102" s="723"/>
      <c r="I102" s="723"/>
      <c r="J102" s="723"/>
      <c r="K102" s="723"/>
      <c r="L102" s="723"/>
      <c r="M102" s="723"/>
      <c r="N102" s="723"/>
      <c r="O102" s="723"/>
      <c r="P102" s="723"/>
      <c r="Q102" s="723"/>
      <c r="R102" s="723"/>
      <c r="S102" s="723"/>
      <c r="T102" s="723"/>
      <c r="U102" s="476"/>
      <c r="V102" s="51"/>
      <c r="W102" s="217" t="s">
        <v>303</v>
      </c>
      <c r="X102" s="217"/>
      <c r="Y102" s="217"/>
      <c r="Z102" s="217"/>
      <c r="AA102" s="217"/>
      <c r="AB102" s="47" t="s">
        <v>9</v>
      </c>
      <c r="AC102" s="47"/>
      <c r="AD102" s="97"/>
      <c r="AE102" s="47"/>
      <c r="AF102" s="47"/>
      <c r="AG102" s="47"/>
      <c r="AH102" s="47"/>
      <c r="AI102" s="47"/>
      <c r="AJ102" s="47"/>
      <c r="AK102" s="47"/>
      <c r="AL102" s="74" t="s">
        <v>103</v>
      </c>
      <c r="AM102" s="476"/>
      <c r="AN102" s="51"/>
      <c r="AO102" s="217"/>
      <c r="AP102" s="217"/>
      <c r="AQ102" s="89"/>
    </row>
    <row r="103" spans="1:43" x14ac:dyDescent="0.2">
      <c r="A103" s="88"/>
      <c r="B103" s="477"/>
      <c r="C103" s="476"/>
      <c r="D103" s="51"/>
      <c r="E103" s="723"/>
      <c r="F103" s="723"/>
      <c r="G103" s="723"/>
      <c r="H103" s="723"/>
      <c r="I103" s="723"/>
      <c r="J103" s="723"/>
      <c r="K103" s="723"/>
      <c r="L103" s="723"/>
      <c r="M103" s="723"/>
      <c r="N103" s="723"/>
      <c r="O103" s="723"/>
      <c r="P103" s="723"/>
      <c r="Q103" s="723"/>
      <c r="R103" s="723"/>
      <c r="S103" s="723"/>
      <c r="T103" s="723"/>
      <c r="U103" s="476"/>
      <c r="V103" s="51"/>
      <c r="W103" s="217" t="s">
        <v>304</v>
      </c>
      <c r="X103" s="217"/>
      <c r="Y103" s="217"/>
      <c r="Z103" s="217"/>
      <c r="AA103" s="47" t="s">
        <v>9</v>
      </c>
      <c r="AB103" s="97"/>
      <c r="AC103" s="47"/>
      <c r="AD103" s="47"/>
      <c r="AE103" s="47"/>
      <c r="AF103" s="47"/>
      <c r="AG103" s="47"/>
      <c r="AH103" s="47"/>
      <c r="AI103" s="47"/>
      <c r="AJ103" s="47"/>
      <c r="AK103" s="47"/>
      <c r="AL103" s="74" t="s">
        <v>105</v>
      </c>
      <c r="AM103" s="476"/>
      <c r="AN103" s="51"/>
      <c r="AO103" s="217"/>
      <c r="AP103" s="217"/>
      <c r="AQ103" s="89"/>
    </row>
    <row r="104" spans="1:43" x14ac:dyDescent="0.2">
      <c r="A104" s="88"/>
      <c r="B104" s="477"/>
      <c r="C104" s="476"/>
      <c r="D104" s="51"/>
      <c r="E104" s="723"/>
      <c r="F104" s="723"/>
      <c r="G104" s="723"/>
      <c r="H104" s="723"/>
      <c r="I104" s="723"/>
      <c r="J104" s="723"/>
      <c r="K104" s="723"/>
      <c r="L104" s="723"/>
      <c r="M104" s="723"/>
      <c r="N104" s="723"/>
      <c r="O104" s="723"/>
      <c r="P104" s="723"/>
      <c r="Q104" s="723"/>
      <c r="R104" s="723"/>
      <c r="S104" s="723"/>
      <c r="T104" s="723"/>
      <c r="U104" s="476"/>
      <c r="V104" s="51"/>
      <c r="W104" s="217" t="s">
        <v>305</v>
      </c>
      <c r="X104" s="217"/>
      <c r="Y104" s="47"/>
      <c r="Z104" s="47" t="s">
        <v>9</v>
      </c>
      <c r="AA104" s="47"/>
      <c r="AB104" s="47"/>
      <c r="AC104" s="47"/>
      <c r="AD104" s="47"/>
      <c r="AE104" s="47"/>
      <c r="AF104" s="47"/>
      <c r="AG104" s="47"/>
      <c r="AH104" s="47"/>
      <c r="AI104" s="47"/>
      <c r="AJ104" s="47"/>
      <c r="AK104" s="47"/>
      <c r="AL104" s="74" t="s">
        <v>269</v>
      </c>
      <c r="AM104" s="476"/>
      <c r="AN104" s="51"/>
      <c r="AO104" s="217"/>
      <c r="AP104" s="217"/>
      <c r="AQ104" s="89"/>
    </row>
    <row r="105" spans="1:43" x14ac:dyDescent="0.2">
      <c r="A105" s="88"/>
      <c r="B105" s="477"/>
      <c r="C105" s="476"/>
      <c r="D105" s="51"/>
      <c r="E105" s="723"/>
      <c r="F105" s="723"/>
      <c r="G105" s="723"/>
      <c r="H105" s="723"/>
      <c r="I105" s="723"/>
      <c r="J105" s="723"/>
      <c r="K105" s="723"/>
      <c r="L105" s="723"/>
      <c r="M105" s="723"/>
      <c r="N105" s="723"/>
      <c r="O105" s="723"/>
      <c r="P105" s="723"/>
      <c r="Q105" s="723"/>
      <c r="R105" s="723"/>
      <c r="S105" s="723"/>
      <c r="T105" s="723"/>
      <c r="U105" s="476"/>
      <c r="V105" s="51"/>
      <c r="W105" s="217" t="s">
        <v>306</v>
      </c>
      <c r="X105" s="217"/>
      <c r="Y105" s="217"/>
      <c r="Z105" s="217"/>
      <c r="AA105" s="47" t="s">
        <v>9</v>
      </c>
      <c r="AB105" s="97"/>
      <c r="AC105" s="47"/>
      <c r="AD105" s="47"/>
      <c r="AE105" s="47"/>
      <c r="AF105" s="47"/>
      <c r="AG105" s="47"/>
      <c r="AH105" s="47"/>
      <c r="AI105" s="47"/>
      <c r="AJ105" s="47"/>
      <c r="AK105" s="47"/>
      <c r="AL105" s="74" t="s">
        <v>270</v>
      </c>
      <c r="AM105" s="476"/>
      <c r="AN105" s="51"/>
      <c r="AO105" s="217"/>
      <c r="AP105" s="217"/>
      <c r="AQ105" s="89"/>
    </row>
    <row r="106" spans="1:43" x14ac:dyDescent="0.2">
      <c r="A106" s="88"/>
      <c r="B106" s="477"/>
      <c r="C106" s="476"/>
      <c r="D106" s="51"/>
      <c r="E106" s="723"/>
      <c r="F106" s="723"/>
      <c r="G106" s="723"/>
      <c r="H106" s="723"/>
      <c r="I106" s="723"/>
      <c r="J106" s="723"/>
      <c r="K106" s="723"/>
      <c r="L106" s="723"/>
      <c r="M106" s="723"/>
      <c r="N106" s="723"/>
      <c r="O106" s="723"/>
      <c r="P106" s="723"/>
      <c r="Q106" s="723"/>
      <c r="R106" s="723"/>
      <c r="S106" s="723"/>
      <c r="T106" s="723"/>
      <c r="U106" s="476"/>
      <c r="V106" s="51"/>
      <c r="W106" s="217" t="s">
        <v>307</v>
      </c>
      <c r="X106" s="217"/>
      <c r="Y106" s="217"/>
      <c r="Z106" s="217"/>
      <c r="AA106" s="217"/>
      <c r="AB106" s="217"/>
      <c r="AC106" s="47"/>
      <c r="AD106" s="47" t="s">
        <v>9</v>
      </c>
      <c r="AE106" s="47"/>
      <c r="AF106" s="97"/>
      <c r="AG106" s="47"/>
      <c r="AH106" s="47"/>
      <c r="AI106" s="47"/>
      <c r="AJ106" s="47"/>
      <c r="AK106" s="47"/>
      <c r="AL106" s="74" t="s">
        <v>271</v>
      </c>
      <c r="AM106" s="476"/>
      <c r="AN106" s="51"/>
      <c r="AO106" s="217"/>
      <c r="AP106" s="217"/>
      <c r="AQ106" s="89"/>
    </row>
    <row r="107" spans="1:43" x14ac:dyDescent="0.2">
      <c r="A107" s="88"/>
      <c r="B107" s="477"/>
      <c r="C107" s="476"/>
      <c r="D107" s="51"/>
      <c r="E107" s="723"/>
      <c r="F107" s="723"/>
      <c r="G107" s="723"/>
      <c r="H107" s="723"/>
      <c r="I107" s="723"/>
      <c r="J107" s="723"/>
      <c r="K107" s="723"/>
      <c r="L107" s="723"/>
      <c r="M107" s="723"/>
      <c r="N107" s="723"/>
      <c r="O107" s="723"/>
      <c r="P107" s="723"/>
      <c r="Q107" s="723"/>
      <c r="R107" s="723"/>
      <c r="S107" s="723"/>
      <c r="T107" s="723"/>
      <c r="U107" s="476"/>
      <c r="V107" s="51"/>
      <c r="W107" s="217" t="s">
        <v>308</v>
      </c>
      <c r="X107" s="217"/>
      <c r="Y107" s="217"/>
      <c r="Z107" s="217"/>
      <c r="AB107" s="47"/>
      <c r="AC107" s="97"/>
      <c r="AD107" s="47"/>
      <c r="AF107" s="97"/>
      <c r="AH107" s="47" t="s">
        <v>9</v>
      </c>
      <c r="AI107" s="47"/>
      <c r="AJ107" s="47"/>
      <c r="AK107" s="47"/>
      <c r="AL107" s="74" t="s">
        <v>272</v>
      </c>
      <c r="AM107" s="476"/>
      <c r="AN107" s="51"/>
      <c r="AO107" s="217"/>
      <c r="AP107" s="318"/>
      <c r="AQ107" s="89"/>
    </row>
    <row r="108" spans="1:43" x14ac:dyDescent="0.2">
      <c r="A108" s="88"/>
      <c r="B108" s="477"/>
      <c r="C108" s="476"/>
      <c r="D108" s="51"/>
      <c r="E108" s="723"/>
      <c r="F108" s="723"/>
      <c r="G108" s="723"/>
      <c r="H108" s="723"/>
      <c r="I108" s="723"/>
      <c r="J108" s="723"/>
      <c r="K108" s="723"/>
      <c r="L108" s="723"/>
      <c r="M108" s="723"/>
      <c r="N108" s="723"/>
      <c r="O108" s="723"/>
      <c r="P108" s="723"/>
      <c r="Q108" s="723"/>
      <c r="R108" s="723"/>
      <c r="S108" s="723"/>
      <c r="T108" s="723"/>
      <c r="U108" s="476"/>
      <c r="V108" s="51"/>
      <c r="W108" s="217" t="s">
        <v>310</v>
      </c>
      <c r="X108" s="217"/>
      <c r="Y108" s="217"/>
      <c r="Z108" s="217"/>
      <c r="AC108" s="97"/>
      <c r="AE108" s="47"/>
      <c r="AF108" s="47"/>
      <c r="AG108" s="47" t="s">
        <v>9</v>
      </c>
      <c r="AH108" s="47"/>
      <c r="AI108" s="47"/>
      <c r="AJ108" s="47"/>
      <c r="AK108" s="47"/>
      <c r="AL108" s="74" t="s">
        <v>273</v>
      </c>
      <c r="AM108" s="476"/>
      <c r="AN108" s="51"/>
      <c r="AO108" s="217"/>
      <c r="AP108" s="318"/>
      <c r="AQ108" s="89"/>
    </row>
    <row r="109" spans="1:43" x14ac:dyDescent="0.2">
      <c r="A109" s="88"/>
      <c r="B109" s="477"/>
      <c r="C109" s="476"/>
      <c r="D109" s="51"/>
      <c r="E109" s="723"/>
      <c r="F109" s="723"/>
      <c r="G109" s="723"/>
      <c r="H109" s="723"/>
      <c r="I109" s="723"/>
      <c r="J109" s="723"/>
      <c r="K109" s="723"/>
      <c r="L109" s="723"/>
      <c r="M109" s="723"/>
      <c r="N109" s="723"/>
      <c r="O109" s="723"/>
      <c r="P109" s="723"/>
      <c r="Q109" s="723"/>
      <c r="R109" s="723"/>
      <c r="S109" s="723"/>
      <c r="T109" s="723"/>
      <c r="U109" s="476"/>
      <c r="V109" s="51"/>
      <c r="W109" s="217" t="s">
        <v>318</v>
      </c>
      <c r="X109" s="217"/>
      <c r="Y109" s="217"/>
      <c r="Z109" s="217"/>
      <c r="AA109" s="217"/>
      <c r="AB109" s="217"/>
      <c r="AC109" s="217"/>
      <c r="AD109" s="217"/>
      <c r="AF109" s="47"/>
      <c r="AG109" s="47" t="s">
        <v>9</v>
      </c>
      <c r="AH109" s="47"/>
      <c r="AI109" s="97"/>
      <c r="AJ109" s="97"/>
      <c r="AK109" s="47"/>
      <c r="AL109" s="74" t="s">
        <v>80</v>
      </c>
      <c r="AM109" s="476"/>
      <c r="AN109" s="51"/>
      <c r="AO109" s="217"/>
      <c r="AP109" s="318"/>
      <c r="AQ109" s="89"/>
    </row>
    <row r="110" spans="1:43" ht="6" customHeight="1" thickBot="1" x14ac:dyDescent="0.25">
      <c r="A110" s="90"/>
      <c r="B110" s="319"/>
      <c r="C110" s="72"/>
      <c r="D110" s="73"/>
      <c r="E110" s="71"/>
      <c r="F110" s="71"/>
      <c r="G110" s="71"/>
      <c r="H110" s="71"/>
      <c r="I110" s="71"/>
      <c r="J110" s="71"/>
      <c r="K110" s="71"/>
      <c r="L110" s="71"/>
      <c r="M110" s="71"/>
      <c r="N110" s="71"/>
      <c r="O110" s="71"/>
      <c r="P110" s="71"/>
      <c r="Q110" s="71"/>
      <c r="R110" s="71"/>
      <c r="S110" s="71"/>
      <c r="T110" s="71"/>
      <c r="U110" s="72"/>
      <c r="V110" s="73"/>
      <c r="W110" s="71"/>
      <c r="X110" s="71"/>
      <c r="Y110" s="71"/>
      <c r="Z110" s="71"/>
      <c r="AA110" s="71"/>
      <c r="AB110" s="71"/>
      <c r="AC110" s="71"/>
      <c r="AD110" s="71"/>
      <c r="AE110" s="71"/>
      <c r="AF110" s="71"/>
      <c r="AG110" s="71"/>
      <c r="AH110" s="71"/>
      <c r="AI110" s="71"/>
      <c r="AJ110" s="71"/>
      <c r="AK110" s="71"/>
      <c r="AL110" s="91"/>
      <c r="AM110" s="72"/>
      <c r="AN110" s="73"/>
      <c r="AO110" s="71"/>
      <c r="AP110" s="71"/>
      <c r="AQ110" s="92"/>
    </row>
    <row r="111" spans="1:43" ht="6" customHeight="1" x14ac:dyDescent="0.2">
      <c r="A111" s="16"/>
      <c r="B111" s="475"/>
      <c r="C111" s="46"/>
      <c r="D111" s="27"/>
      <c r="E111" s="16"/>
      <c r="F111" s="16"/>
      <c r="G111" s="16"/>
      <c r="H111" s="16"/>
      <c r="I111" s="16"/>
      <c r="J111" s="16"/>
      <c r="K111" s="16"/>
      <c r="L111" s="16"/>
      <c r="M111" s="16"/>
      <c r="N111" s="16"/>
      <c r="O111" s="16"/>
      <c r="P111" s="16"/>
      <c r="Q111" s="16"/>
      <c r="R111" s="16"/>
      <c r="S111" s="16"/>
      <c r="T111" s="16"/>
      <c r="U111" s="46"/>
      <c r="V111" s="27"/>
      <c r="W111" s="16"/>
      <c r="X111" s="16"/>
      <c r="Y111" s="16"/>
      <c r="Z111" s="16"/>
      <c r="AA111" s="16"/>
      <c r="AB111" s="16"/>
      <c r="AC111" s="16"/>
      <c r="AD111" s="16"/>
      <c r="AE111" s="16"/>
      <c r="AF111" s="16"/>
      <c r="AG111" s="16"/>
      <c r="AH111" s="16"/>
      <c r="AI111" s="16"/>
      <c r="AJ111" s="16"/>
      <c r="AK111" s="16"/>
      <c r="AL111" s="24"/>
      <c r="AM111" s="46"/>
      <c r="AN111" s="27"/>
      <c r="AO111" s="16"/>
      <c r="AP111" s="16"/>
      <c r="AQ111" s="16"/>
    </row>
    <row r="112" spans="1:43" ht="11.25" customHeight="1" x14ac:dyDescent="0.2">
      <c r="A112" s="217"/>
      <c r="B112" s="112">
        <v>328</v>
      </c>
      <c r="C112" s="476"/>
      <c r="D112" s="51"/>
      <c r="E112" s="722" t="str">
        <f ca="1">VLOOKUP(INDIRECT(ADDRESS(ROW(),COLUMN()-3)),Language_Translations,MATCH(Language_Selected,Language_Options,0),FALSE)</f>
        <v>À ce moment-là, est-ce qu'on vous a dit que vous pouviez changer pour une autre méthode si vous le souhaitiez ou parce que c'était nécessaire ?</v>
      </c>
      <c r="F112" s="722"/>
      <c r="G112" s="722"/>
      <c r="H112" s="722"/>
      <c r="I112" s="722"/>
      <c r="J112" s="722"/>
      <c r="K112" s="722"/>
      <c r="L112" s="722"/>
      <c r="M112" s="722"/>
      <c r="N112" s="722"/>
      <c r="O112" s="722"/>
      <c r="P112" s="722"/>
      <c r="Q112" s="722"/>
      <c r="R112" s="722"/>
      <c r="S112" s="722"/>
      <c r="T112" s="722"/>
      <c r="U112" s="476"/>
      <c r="V112" s="51"/>
      <c r="W112" s="217" t="s">
        <v>117</v>
      </c>
      <c r="X112" s="217"/>
      <c r="Y112" s="47" t="s">
        <v>9</v>
      </c>
      <c r="Z112" s="47"/>
      <c r="AA112" s="47"/>
      <c r="AB112" s="47"/>
      <c r="AC112" s="47"/>
      <c r="AD112" s="47"/>
      <c r="AE112" s="47"/>
      <c r="AF112" s="47"/>
      <c r="AG112" s="47"/>
      <c r="AH112" s="47"/>
      <c r="AI112" s="47"/>
      <c r="AJ112" s="47"/>
      <c r="AK112" s="47"/>
      <c r="AL112" s="75" t="s">
        <v>93</v>
      </c>
      <c r="AM112" s="476"/>
      <c r="AN112" s="51"/>
      <c r="AO112" s="217"/>
      <c r="AP112" s="771">
        <v>330</v>
      </c>
      <c r="AQ112" s="217"/>
    </row>
    <row r="113" spans="1:43" ht="11.25" customHeight="1" x14ac:dyDescent="0.2">
      <c r="A113" s="217"/>
      <c r="C113" s="476"/>
      <c r="D113" s="51"/>
      <c r="E113" s="722"/>
      <c r="F113" s="722"/>
      <c r="G113" s="722"/>
      <c r="H113" s="722"/>
      <c r="I113" s="722"/>
      <c r="J113" s="722"/>
      <c r="K113" s="722"/>
      <c r="L113" s="722"/>
      <c r="M113" s="722"/>
      <c r="N113" s="722"/>
      <c r="O113" s="722"/>
      <c r="P113" s="722"/>
      <c r="Q113" s="722"/>
      <c r="R113" s="722"/>
      <c r="S113" s="722"/>
      <c r="T113" s="722"/>
      <c r="U113" s="476"/>
      <c r="V113" s="51"/>
      <c r="W113" s="217" t="s">
        <v>118</v>
      </c>
      <c r="X113" s="217"/>
      <c r="Y113" s="47" t="s">
        <v>9</v>
      </c>
      <c r="Z113" s="47"/>
      <c r="AA113" s="47"/>
      <c r="AB113" s="47"/>
      <c r="AC113" s="47"/>
      <c r="AD113" s="47"/>
      <c r="AE113" s="47"/>
      <c r="AF113" s="47"/>
      <c r="AG113" s="47"/>
      <c r="AH113" s="47"/>
      <c r="AI113" s="47"/>
      <c r="AJ113" s="47"/>
      <c r="AK113" s="47"/>
      <c r="AL113" s="75" t="s">
        <v>95</v>
      </c>
      <c r="AM113" s="476"/>
      <c r="AN113" s="51"/>
      <c r="AO113" s="217"/>
      <c r="AP113" s="771"/>
      <c r="AQ113" s="217"/>
    </row>
    <row r="114" spans="1:43" x14ac:dyDescent="0.2">
      <c r="A114" s="217"/>
      <c r="B114" s="477"/>
      <c r="C114" s="476"/>
      <c r="D114" s="51"/>
      <c r="E114" s="722"/>
      <c r="F114" s="722"/>
      <c r="G114" s="722"/>
      <c r="H114" s="722"/>
      <c r="I114" s="722"/>
      <c r="J114" s="722"/>
      <c r="K114" s="722"/>
      <c r="L114" s="722"/>
      <c r="M114" s="722"/>
      <c r="N114" s="722"/>
      <c r="O114" s="722"/>
      <c r="P114" s="722"/>
      <c r="Q114" s="722"/>
      <c r="R114" s="722"/>
      <c r="S114" s="722"/>
      <c r="T114" s="722"/>
      <c r="U114" s="476"/>
      <c r="V114" s="51"/>
      <c r="AL114"/>
      <c r="AM114" s="476"/>
      <c r="AN114" s="51"/>
      <c r="AO114" s="217"/>
      <c r="AP114" s="2"/>
      <c r="AQ114" s="217"/>
    </row>
    <row r="115" spans="1:43" ht="6" customHeight="1" thickBot="1" x14ac:dyDescent="0.25">
      <c r="A115" s="77"/>
      <c r="B115" s="76"/>
      <c r="C115" s="48"/>
      <c r="D115" s="26"/>
      <c r="E115" s="77"/>
      <c r="F115" s="77"/>
      <c r="G115" s="77"/>
      <c r="H115" s="77"/>
      <c r="I115" s="77"/>
      <c r="J115" s="77"/>
      <c r="K115" s="77"/>
      <c r="L115" s="77"/>
      <c r="M115" s="77"/>
      <c r="N115" s="77"/>
      <c r="O115" s="77"/>
      <c r="P115" s="77"/>
      <c r="Q115" s="77"/>
      <c r="R115" s="77"/>
      <c r="S115" s="77"/>
      <c r="T115" s="77"/>
      <c r="U115" s="48"/>
      <c r="V115" s="26"/>
      <c r="W115" s="77"/>
      <c r="X115" s="77"/>
      <c r="Y115" s="77"/>
      <c r="Z115" s="77"/>
      <c r="AA115" s="77"/>
      <c r="AB115" s="77"/>
      <c r="AC115" s="77"/>
      <c r="AD115" s="77"/>
      <c r="AE115" s="77"/>
      <c r="AF115" s="77"/>
      <c r="AG115" s="77"/>
      <c r="AH115" s="77"/>
      <c r="AI115" s="77"/>
      <c r="AJ115" s="77"/>
      <c r="AK115" s="77"/>
      <c r="AL115" s="78"/>
      <c r="AM115" s="48"/>
      <c r="AN115" s="26"/>
      <c r="AO115" s="77"/>
      <c r="AP115" s="77"/>
      <c r="AQ115" s="77"/>
    </row>
    <row r="116" spans="1:43" ht="6" customHeight="1" x14ac:dyDescent="0.2">
      <c r="A116" s="82"/>
      <c r="B116" s="83"/>
      <c r="C116" s="84"/>
      <c r="D116" s="85"/>
      <c r="E116" s="1"/>
      <c r="F116" s="1"/>
      <c r="G116" s="1"/>
      <c r="H116" s="1"/>
      <c r="I116" s="1"/>
      <c r="J116" s="1"/>
      <c r="K116" s="1"/>
      <c r="L116" s="1"/>
      <c r="M116" s="1"/>
      <c r="N116" s="1"/>
      <c r="O116" s="1"/>
      <c r="P116" s="1"/>
      <c r="Q116" s="1"/>
      <c r="R116" s="1"/>
      <c r="S116" s="1"/>
      <c r="T116" s="1"/>
      <c r="U116" s="84"/>
      <c r="V116" s="85"/>
      <c r="W116" s="1"/>
      <c r="X116" s="1"/>
      <c r="Y116" s="1"/>
      <c r="Z116" s="1"/>
      <c r="AA116" s="1"/>
      <c r="AB116" s="1"/>
      <c r="AC116" s="1"/>
      <c r="AD116" s="1"/>
      <c r="AE116" s="1"/>
      <c r="AF116" s="1"/>
      <c r="AG116" s="1"/>
      <c r="AH116" s="1"/>
      <c r="AI116" s="1"/>
      <c r="AJ116" s="1"/>
      <c r="AK116" s="1"/>
      <c r="AL116" s="86"/>
      <c r="AM116" s="84"/>
      <c r="AN116" s="85"/>
      <c r="AO116" s="1"/>
      <c r="AP116" s="1"/>
      <c r="AQ116" s="87"/>
    </row>
    <row r="117" spans="1:43" x14ac:dyDescent="0.2">
      <c r="A117" s="88"/>
      <c r="B117" s="112">
        <v>329</v>
      </c>
      <c r="C117" s="476"/>
      <c r="D117" s="51"/>
      <c r="E117" s="723" t="s">
        <v>419</v>
      </c>
      <c r="F117" s="723"/>
      <c r="G117" s="723"/>
      <c r="H117" s="723"/>
      <c r="I117" s="723"/>
      <c r="J117" s="723"/>
      <c r="K117" s="723"/>
      <c r="L117" s="723"/>
      <c r="M117" s="723"/>
      <c r="N117" s="723"/>
      <c r="O117" s="723"/>
      <c r="P117" s="723"/>
      <c r="Q117" s="723"/>
      <c r="R117" s="723"/>
      <c r="S117" s="723"/>
      <c r="T117" s="723"/>
      <c r="U117" s="476"/>
      <c r="V117" s="51"/>
      <c r="W117" s="217" t="s">
        <v>298</v>
      </c>
      <c r="X117" s="217"/>
      <c r="Y117" s="217"/>
      <c r="Z117" s="217"/>
      <c r="AA117" s="217"/>
      <c r="AB117" s="217"/>
      <c r="AC117" s="217"/>
      <c r="AD117" s="217"/>
      <c r="AE117" s="47"/>
      <c r="AF117" s="47" t="s">
        <v>9</v>
      </c>
      <c r="AG117" s="97"/>
      <c r="AH117" s="97"/>
      <c r="AI117" s="47"/>
      <c r="AJ117" s="47"/>
      <c r="AK117" s="47"/>
      <c r="AL117" s="74" t="s">
        <v>72</v>
      </c>
      <c r="AM117" s="476"/>
      <c r="AN117" s="51"/>
      <c r="AO117" s="217"/>
      <c r="AP117" s="729">
        <v>332</v>
      </c>
      <c r="AQ117" s="89"/>
    </row>
    <row r="118" spans="1:43" x14ac:dyDescent="0.2">
      <c r="A118" s="88"/>
      <c r="B118" s="477"/>
      <c r="C118" s="476"/>
      <c r="D118" s="51"/>
      <c r="E118" s="723"/>
      <c r="F118" s="723"/>
      <c r="G118" s="723"/>
      <c r="H118" s="723"/>
      <c r="I118" s="723"/>
      <c r="J118" s="723"/>
      <c r="K118" s="723"/>
      <c r="L118" s="723"/>
      <c r="M118" s="723"/>
      <c r="N118" s="723"/>
      <c r="O118" s="723"/>
      <c r="P118" s="723"/>
      <c r="Q118" s="723"/>
      <c r="R118" s="723"/>
      <c r="S118" s="723"/>
      <c r="T118" s="723"/>
      <c r="U118" s="476"/>
      <c r="V118" s="51"/>
      <c r="W118" s="217" t="s">
        <v>300</v>
      </c>
      <c r="X118" s="217"/>
      <c r="Y118" s="217"/>
      <c r="Z118" s="217"/>
      <c r="AA118" s="217"/>
      <c r="AB118" s="217"/>
      <c r="AC118" s="217"/>
      <c r="AD118" s="47"/>
      <c r="AE118" s="47"/>
      <c r="AF118" s="47"/>
      <c r="AG118" s="47" t="s">
        <v>9</v>
      </c>
      <c r="AH118" s="97"/>
      <c r="AI118" s="47"/>
      <c r="AJ118" s="47"/>
      <c r="AK118" s="47"/>
      <c r="AL118" s="74" t="s">
        <v>73</v>
      </c>
      <c r="AM118" s="476"/>
      <c r="AN118" s="51"/>
      <c r="AO118" s="217"/>
      <c r="AP118" s="729"/>
      <c r="AQ118" s="89"/>
    </row>
    <row r="119" spans="1:43" x14ac:dyDescent="0.2">
      <c r="A119" s="88"/>
      <c r="B119" s="477"/>
      <c r="C119" s="476"/>
      <c r="D119" s="51"/>
      <c r="E119" s="723"/>
      <c r="F119" s="723"/>
      <c r="G119" s="723"/>
      <c r="H119" s="723"/>
      <c r="I119" s="723"/>
      <c r="J119" s="723"/>
      <c r="K119" s="723"/>
      <c r="L119" s="723"/>
      <c r="M119" s="723"/>
      <c r="N119" s="723"/>
      <c r="O119" s="723"/>
      <c r="P119" s="723"/>
      <c r="Q119" s="723"/>
      <c r="R119" s="723"/>
      <c r="S119" s="723"/>
      <c r="T119" s="723"/>
      <c r="U119" s="476"/>
      <c r="V119" s="51"/>
      <c r="W119" s="217" t="s">
        <v>301</v>
      </c>
      <c r="X119" s="217"/>
      <c r="Y119" s="47" t="s">
        <v>9</v>
      </c>
      <c r="Z119" s="47"/>
      <c r="AA119" s="47"/>
      <c r="AB119" s="47"/>
      <c r="AC119" s="47"/>
      <c r="AD119" s="47"/>
      <c r="AE119" s="47"/>
      <c r="AF119" s="47"/>
      <c r="AG119" s="47"/>
      <c r="AH119" s="47"/>
      <c r="AI119" s="47"/>
      <c r="AJ119" s="47"/>
      <c r="AK119" s="47"/>
      <c r="AL119" s="74" t="s">
        <v>74</v>
      </c>
      <c r="AM119" s="476"/>
      <c r="AN119" s="51"/>
      <c r="AO119" s="217"/>
      <c r="AP119" s="217"/>
      <c r="AQ119" s="89"/>
    </row>
    <row r="120" spans="1:43" ht="10" customHeight="1" x14ac:dyDescent="0.2">
      <c r="A120" s="88"/>
      <c r="B120" s="477"/>
      <c r="C120" s="476"/>
      <c r="D120" s="51"/>
      <c r="E120" s="723"/>
      <c r="F120" s="723"/>
      <c r="G120" s="723"/>
      <c r="H120" s="723"/>
      <c r="I120" s="723"/>
      <c r="J120" s="723"/>
      <c r="K120" s="723"/>
      <c r="L120" s="723"/>
      <c r="M120" s="723"/>
      <c r="N120" s="723"/>
      <c r="O120" s="723"/>
      <c r="P120" s="723"/>
      <c r="Q120" s="723"/>
      <c r="R120" s="723"/>
      <c r="S120" s="723"/>
      <c r="T120" s="723"/>
      <c r="U120" s="476"/>
      <c r="V120" s="51"/>
      <c r="W120" s="217" t="s">
        <v>303</v>
      </c>
      <c r="X120" s="217"/>
      <c r="Y120" s="217"/>
      <c r="Z120" s="217"/>
      <c r="AA120" s="217"/>
      <c r="AB120" s="47" t="s">
        <v>9</v>
      </c>
      <c r="AC120" s="47"/>
      <c r="AD120" s="97"/>
      <c r="AE120" s="47"/>
      <c r="AF120" s="47"/>
      <c r="AG120" s="47"/>
      <c r="AH120" s="47"/>
      <c r="AI120" s="47"/>
      <c r="AJ120" s="47"/>
      <c r="AK120" s="47"/>
      <c r="AL120" s="74" t="s">
        <v>103</v>
      </c>
      <c r="AM120" s="476"/>
      <c r="AN120" s="51"/>
      <c r="AO120" s="217"/>
      <c r="AP120" s="217"/>
      <c r="AQ120" s="89"/>
    </row>
    <row r="121" spans="1:43" x14ac:dyDescent="0.2">
      <c r="A121" s="88"/>
      <c r="B121" s="477"/>
      <c r="C121" s="476"/>
      <c r="D121" s="51"/>
      <c r="E121" s="723"/>
      <c r="F121" s="723"/>
      <c r="G121" s="723"/>
      <c r="H121" s="723"/>
      <c r="I121" s="723"/>
      <c r="J121" s="723"/>
      <c r="K121" s="723"/>
      <c r="L121" s="723"/>
      <c r="M121" s="723"/>
      <c r="N121" s="723"/>
      <c r="O121" s="723"/>
      <c r="P121" s="723"/>
      <c r="Q121" s="723"/>
      <c r="R121" s="723"/>
      <c r="S121" s="723"/>
      <c r="T121" s="723"/>
      <c r="U121" s="476"/>
      <c r="V121" s="51"/>
      <c r="W121" s="217" t="s">
        <v>304</v>
      </c>
      <c r="X121" s="217"/>
      <c r="Y121" s="217"/>
      <c r="Z121" s="217"/>
      <c r="AA121" s="47" t="s">
        <v>9</v>
      </c>
      <c r="AB121" s="97"/>
      <c r="AC121" s="47"/>
      <c r="AD121" s="47"/>
      <c r="AE121" s="47"/>
      <c r="AF121" s="47"/>
      <c r="AG121" s="47"/>
      <c r="AH121" s="47"/>
      <c r="AI121" s="47"/>
      <c r="AJ121" s="47"/>
      <c r="AK121" s="47"/>
      <c r="AL121" s="74" t="s">
        <v>105</v>
      </c>
      <c r="AM121" s="476"/>
      <c r="AN121" s="51"/>
      <c r="AO121" s="217"/>
      <c r="AP121" s="217"/>
      <c r="AQ121" s="89"/>
    </row>
    <row r="122" spans="1:43" x14ac:dyDescent="0.2">
      <c r="A122" s="88"/>
      <c r="B122" s="477"/>
      <c r="C122" s="476"/>
      <c r="D122" s="51"/>
      <c r="E122" s="723"/>
      <c r="F122" s="723"/>
      <c r="G122" s="723"/>
      <c r="H122" s="723"/>
      <c r="I122" s="723"/>
      <c r="J122" s="723"/>
      <c r="K122" s="723"/>
      <c r="L122" s="723"/>
      <c r="M122" s="723"/>
      <c r="N122" s="723"/>
      <c r="O122" s="723"/>
      <c r="P122" s="723"/>
      <c r="Q122" s="723"/>
      <c r="R122" s="723"/>
      <c r="S122" s="723"/>
      <c r="T122" s="723"/>
      <c r="U122" s="476"/>
      <c r="V122" s="51"/>
      <c r="W122" s="217" t="s">
        <v>305</v>
      </c>
      <c r="X122" s="217"/>
      <c r="Y122" s="47"/>
      <c r="Z122" s="47" t="s">
        <v>9</v>
      </c>
      <c r="AA122" s="47"/>
      <c r="AB122" s="47"/>
      <c r="AC122" s="47"/>
      <c r="AD122" s="47"/>
      <c r="AE122" s="47"/>
      <c r="AF122" s="47"/>
      <c r="AG122" s="47"/>
      <c r="AH122" s="47"/>
      <c r="AI122" s="47"/>
      <c r="AJ122" s="47"/>
      <c r="AK122" s="47"/>
      <c r="AL122" s="74" t="s">
        <v>269</v>
      </c>
      <c r="AM122" s="476"/>
      <c r="AN122" s="51"/>
      <c r="AO122" s="217"/>
      <c r="AP122" s="217"/>
      <c r="AQ122" s="89"/>
    </row>
    <row r="123" spans="1:43" x14ac:dyDescent="0.2">
      <c r="A123" s="88"/>
      <c r="B123" s="477"/>
      <c r="C123" s="476"/>
      <c r="D123" s="51"/>
      <c r="E123" s="723"/>
      <c r="F123" s="723"/>
      <c r="G123" s="723"/>
      <c r="H123" s="723"/>
      <c r="I123" s="723"/>
      <c r="J123" s="723"/>
      <c r="K123" s="723"/>
      <c r="L123" s="723"/>
      <c r="M123" s="723"/>
      <c r="N123" s="723"/>
      <c r="O123" s="723"/>
      <c r="P123" s="723"/>
      <c r="Q123" s="723"/>
      <c r="R123" s="723"/>
      <c r="S123" s="723"/>
      <c r="T123" s="723"/>
      <c r="U123" s="476"/>
      <c r="V123" s="51"/>
      <c r="W123" s="217" t="s">
        <v>306</v>
      </c>
      <c r="X123" s="217"/>
      <c r="Y123" s="217"/>
      <c r="Z123" s="217"/>
      <c r="AA123" s="47" t="s">
        <v>9</v>
      </c>
      <c r="AB123" s="97"/>
      <c r="AC123" s="47"/>
      <c r="AD123" s="47"/>
      <c r="AE123" s="47"/>
      <c r="AF123" s="47"/>
      <c r="AG123" s="47"/>
      <c r="AH123" s="47"/>
      <c r="AI123" s="47"/>
      <c r="AJ123" s="47"/>
      <c r="AK123" s="47"/>
      <c r="AL123" s="74" t="s">
        <v>270</v>
      </c>
      <c r="AM123" s="476"/>
      <c r="AN123" s="51"/>
      <c r="AO123" s="217"/>
      <c r="AP123" s="318"/>
      <c r="AQ123" s="89"/>
    </row>
    <row r="124" spans="1:43" x14ac:dyDescent="0.2">
      <c r="A124" s="88"/>
      <c r="B124" s="477"/>
      <c r="C124" s="476"/>
      <c r="D124" s="51"/>
      <c r="E124" s="723"/>
      <c r="F124" s="723"/>
      <c r="G124" s="723"/>
      <c r="H124" s="723"/>
      <c r="I124" s="723"/>
      <c r="J124" s="723"/>
      <c r="K124" s="723"/>
      <c r="L124" s="723"/>
      <c r="M124" s="723"/>
      <c r="N124" s="723"/>
      <c r="O124" s="723"/>
      <c r="P124" s="723"/>
      <c r="Q124" s="723"/>
      <c r="R124" s="723"/>
      <c r="S124" s="723"/>
      <c r="T124" s="723"/>
      <c r="U124" s="476"/>
      <c r="V124" s="51"/>
      <c r="W124" s="217" t="s">
        <v>307</v>
      </c>
      <c r="X124" s="217"/>
      <c r="Y124" s="217"/>
      <c r="Z124" s="217"/>
      <c r="AA124" s="217"/>
      <c r="AB124" s="217"/>
      <c r="AC124" s="47"/>
      <c r="AD124" s="47" t="s">
        <v>9</v>
      </c>
      <c r="AE124" s="47"/>
      <c r="AF124" s="97"/>
      <c r="AG124" s="47"/>
      <c r="AH124" s="47"/>
      <c r="AI124" s="47"/>
      <c r="AJ124" s="47"/>
      <c r="AK124" s="47"/>
      <c r="AL124" s="74" t="s">
        <v>271</v>
      </c>
      <c r="AM124" s="476"/>
      <c r="AN124" s="51"/>
      <c r="AO124" s="217"/>
      <c r="AP124" s="318"/>
      <c r="AQ124" s="89"/>
    </row>
    <row r="125" spans="1:43" x14ac:dyDescent="0.2">
      <c r="A125" s="88"/>
      <c r="B125" s="477"/>
      <c r="C125" s="476"/>
      <c r="D125" s="51"/>
      <c r="E125" s="723"/>
      <c r="F125" s="723"/>
      <c r="G125" s="723"/>
      <c r="H125" s="723"/>
      <c r="I125" s="723"/>
      <c r="J125" s="723"/>
      <c r="K125" s="723"/>
      <c r="L125" s="723"/>
      <c r="M125" s="723"/>
      <c r="N125" s="723"/>
      <c r="O125" s="723"/>
      <c r="P125" s="723"/>
      <c r="Q125" s="723"/>
      <c r="R125" s="723"/>
      <c r="S125" s="723"/>
      <c r="T125" s="723"/>
      <c r="U125" s="476"/>
      <c r="V125" s="51"/>
      <c r="W125" s="217" t="s">
        <v>308</v>
      </c>
      <c r="X125" s="217"/>
      <c r="Y125" s="217"/>
      <c r="Z125" s="217"/>
      <c r="AB125" s="47"/>
      <c r="AC125" s="97"/>
      <c r="AD125" s="47"/>
      <c r="AF125" s="97"/>
      <c r="AH125" s="47" t="s">
        <v>9</v>
      </c>
      <c r="AI125" s="47"/>
      <c r="AJ125" s="47"/>
      <c r="AK125" s="47"/>
      <c r="AL125" s="74" t="s">
        <v>272</v>
      </c>
      <c r="AM125" s="476"/>
      <c r="AN125" s="51"/>
      <c r="AO125" s="217"/>
      <c r="AP125" s="318"/>
      <c r="AQ125" s="89"/>
    </row>
    <row r="126" spans="1:43" x14ac:dyDescent="0.2">
      <c r="A126" s="88"/>
      <c r="B126" s="477"/>
      <c r="C126" s="476"/>
      <c r="D126" s="51"/>
      <c r="E126" s="723"/>
      <c r="F126" s="723"/>
      <c r="G126" s="723"/>
      <c r="H126" s="723"/>
      <c r="I126" s="723"/>
      <c r="J126" s="723"/>
      <c r="K126" s="723"/>
      <c r="L126" s="723"/>
      <c r="M126" s="723"/>
      <c r="N126" s="723"/>
      <c r="O126" s="723"/>
      <c r="P126" s="723"/>
      <c r="Q126" s="723"/>
      <c r="R126" s="723"/>
      <c r="S126" s="723"/>
      <c r="T126" s="723"/>
      <c r="U126" s="476"/>
      <c r="V126" s="51"/>
      <c r="W126" s="217" t="s">
        <v>310</v>
      </c>
      <c r="X126" s="217"/>
      <c r="Y126" s="217"/>
      <c r="Z126" s="217"/>
      <c r="AC126" s="97"/>
      <c r="AE126" s="47"/>
      <c r="AF126" s="47"/>
      <c r="AG126" s="47" t="s">
        <v>9</v>
      </c>
      <c r="AH126" s="47"/>
      <c r="AI126" s="47"/>
      <c r="AJ126" s="47"/>
      <c r="AK126" s="47"/>
      <c r="AL126" s="74" t="s">
        <v>273</v>
      </c>
      <c r="AM126" s="476"/>
      <c r="AN126" s="51"/>
      <c r="AO126" s="217"/>
      <c r="AP126" s="318"/>
      <c r="AQ126" s="89"/>
    </row>
    <row r="127" spans="1:43" x14ac:dyDescent="0.2">
      <c r="A127" s="88"/>
      <c r="B127" s="477"/>
      <c r="C127" s="476"/>
      <c r="D127" s="51"/>
      <c r="E127" s="723"/>
      <c r="F127" s="723"/>
      <c r="G127" s="723"/>
      <c r="H127" s="723"/>
      <c r="I127" s="723"/>
      <c r="J127" s="723"/>
      <c r="K127" s="723"/>
      <c r="L127" s="723"/>
      <c r="M127" s="723"/>
      <c r="N127" s="723"/>
      <c r="O127" s="723"/>
      <c r="P127" s="723"/>
      <c r="Q127" s="723"/>
      <c r="R127" s="723"/>
      <c r="S127" s="723"/>
      <c r="T127" s="723"/>
      <c r="U127" s="476"/>
      <c r="V127" s="51"/>
      <c r="W127" s="217" t="s">
        <v>312</v>
      </c>
      <c r="X127" s="217"/>
      <c r="Y127" s="217"/>
      <c r="Z127" s="47" t="s">
        <v>9</v>
      </c>
      <c r="AA127" s="47"/>
      <c r="AB127" s="47"/>
      <c r="AC127" s="47"/>
      <c r="AD127" s="47"/>
      <c r="AE127" s="47"/>
      <c r="AF127" s="47"/>
      <c r="AG127" s="97"/>
      <c r="AH127" s="47"/>
      <c r="AI127" s="97"/>
      <c r="AJ127" s="47"/>
      <c r="AK127" s="47"/>
      <c r="AL127" s="74" t="s">
        <v>274</v>
      </c>
      <c r="AM127" s="476"/>
      <c r="AN127" s="51"/>
      <c r="AO127" s="217"/>
      <c r="AP127" s="318"/>
      <c r="AQ127" s="89"/>
    </row>
    <row r="128" spans="1:43" x14ac:dyDescent="0.2">
      <c r="A128" s="88"/>
      <c r="B128" s="477"/>
      <c r="C128" s="476"/>
      <c r="D128" s="51"/>
      <c r="E128" s="723"/>
      <c r="F128" s="723"/>
      <c r="G128" s="723"/>
      <c r="H128" s="723"/>
      <c r="I128" s="723"/>
      <c r="J128" s="723"/>
      <c r="K128" s="723"/>
      <c r="L128" s="723"/>
      <c r="M128" s="723"/>
      <c r="N128" s="723"/>
      <c r="O128" s="723"/>
      <c r="P128" s="723"/>
      <c r="Q128" s="723"/>
      <c r="R128" s="723"/>
      <c r="S128" s="723"/>
      <c r="T128" s="723"/>
      <c r="U128" s="476"/>
      <c r="V128" s="51"/>
      <c r="W128" s="217" t="s">
        <v>314</v>
      </c>
      <c r="X128" s="217"/>
      <c r="Y128" s="217"/>
      <c r="Z128" s="217"/>
      <c r="AA128" s="217"/>
      <c r="AB128" s="217"/>
      <c r="AC128" s="47"/>
      <c r="AD128" s="47"/>
      <c r="AE128" s="47" t="s">
        <v>9</v>
      </c>
      <c r="AF128" s="47"/>
      <c r="AG128" s="47"/>
      <c r="AH128" s="47"/>
      <c r="AI128" s="47"/>
      <c r="AJ128" s="47"/>
      <c r="AK128" s="47"/>
      <c r="AL128" s="74" t="s">
        <v>275</v>
      </c>
      <c r="AM128" s="476"/>
      <c r="AN128" s="51"/>
      <c r="AO128" s="217"/>
      <c r="AP128" s="770">
        <v>332</v>
      </c>
      <c r="AQ128" s="89"/>
    </row>
    <row r="129" spans="1:43" x14ac:dyDescent="0.2">
      <c r="A129" s="88"/>
      <c r="B129" s="477"/>
      <c r="C129" s="476"/>
      <c r="D129" s="51"/>
      <c r="E129" s="723"/>
      <c r="F129" s="723"/>
      <c r="G129" s="723"/>
      <c r="H129" s="723"/>
      <c r="I129" s="723"/>
      <c r="J129" s="723"/>
      <c r="K129" s="723"/>
      <c r="L129" s="723"/>
      <c r="M129" s="723"/>
      <c r="N129" s="723"/>
      <c r="O129" s="723"/>
      <c r="P129" s="723"/>
      <c r="Q129" s="723"/>
      <c r="R129" s="723"/>
      <c r="S129" s="723"/>
      <c r="T129" s="723"/>
      <c r="U129" s="476"/>
      <c r="V129" s="51"/>
      <c r="W129" s="217" t="s">
        <v>316</v>
      </c>
      <c r="X129" s="217"/>
      <c r="Y129" s="217"/>
      <c r="Z129" s="47" t="s">
        <v>9</v>
      </c>
      <c r="AA129" s="47"/>
      <c r="AB129" s="47"/>
      <c r="AC129" s="47"/>
      <c r="AD129" s="97"/>
      <c r="AE129" s="47"/>
      <c r="AF129" s="47"/>
      <c r="AG129" s="47"/>
      <c r="AH129" s="47"/>
      <c r="AI129" s="47"/>
      <c r="AJ129" s="47"/>
      <c r="AK129" s="47"/>
      <c r="AL129" s="74" t="s">
        <v>276</v>
      </c>
      <c r="AM129" s="476"/>
      <c r="AN129" s="51"/>
      <c r="AO129" s="217"/>
      <c r="AP129" s="770"/>
      <c r="AQ129" s="89"/>
    </row>
    <row r="130" spans="1:43" x14ac:dyDescent="0.2">
      <c r="A130" s="88"/>
      <c r="B130" s="477"/>
      <c r="C130" s="476"/>
      <c r="D130" s="51"/>
      <c r="E130" s="723"/>
      <c r="F130" s="723"/>
      <c r="G130" s="723"/>
      <c r="H130" s="723"/>
      <c r="I130" s="723"/>
      <c r="J130" s="723"/>
      <c r="K130" s="723"/>
      <c r="L130" s="723"/>
      <c r="M130" s="723"/>
      <c r="N130" s="723"/>
      <c r="O130" s="723"/>
      <c r="P130" s="723"/>
      <c r="Q130" s="723"/>
      <c r="R130" s="723"/>
      <c r="S130" s="723"/>
      <c r="T130" s="723"/>
      <c r="U130" s="476"/>
      <c r="V130" s="51"/>
      <c r="W130" s="217" t="s">
        <v>318</v>
      </c>
      <c r="X130" s="217"/>
      <c r="Y130" s="217"/>
      <c r="Z130" s="217"/>
      <c r="AA130" s="217"/>
      <c r="AB130" s="217"/>
      <c r="AC130" s="217"/>
      <c r="AD130" s="217"/>
      <c r="AF130" s="47"/>
      <c r="AG130" s="47" t="s">
        <v>9</v>
      </c>
      <c r="AH130" s="47"/>
      <c r="AI130" s="47"/>
      <c r="AJ130" s="47"/>
      <c r="AK130" s="47"/>
      <c r="AL130" s="74" t="s">
        <v>80</v>
      </c>
      <c r="AM130" s="476"/>
      <c r="AN130" s="51"/>
      <c r="AO130" s="217"/>
      <c r="AQ130" s="89"/>
    </row>
    <row r="131" spans="1:43" x14ac:dyDescent="0.2">
      <c r="A131" s="88"/>
      <c r="B131" s="477"/>
      <c r="C131" s="476"/>
      <c r="D131" s="51"/>
      <c r="E131" s="723"/>
      <c r="F131" s="723"/>
      <c r="G131" s="723"/>
      <c r="H131" s="723"/>
      <c r="I131" s="723"/>
      <c r="J131" s="723"/>
      <c r="K131" s="723"/>
      <c r="L131" s="723"/>
      <c r="M131" s="723"/>
      <c r="N131" s="723"/>
      <c r="O131" s="723"/>
      <c r="P131" s="723"/>
      <c r="Q131" s="723"/>
      <c r="R131" s="723"/>
      <c r="S131" s="723"/>
      <c r="T131" s="723"/>
      <c r="U131" s="476"/>
      <c r="V131" s="51"/>
      <c r="W131" s="217" t="s">
        <v>319</v>
      </c>
      <c r="X131" s="217"/>
      <c r="Y131" s="217"/>
      <c r="Z131" s="217"/>
      <c r="AA131" s="217"/>
      <c r="AB131" s="217"/>
      <c r="AC131" s="217"/>
      <c r="AD131" s="217"/>
      <c r="AE131" s="217"/>
      <c r="AF131" s="217"/>
      <c r="AG131" s="47"/>
      <c r="AH131" s="47"/>
      <c r="AI131" s="47" t="s">
        <v>9</v>
      </c>
      <c r="AJ131" s="97"/>
      <c r="AK131" s="47"/>
      <c r="AL131" s="74" t="s">
        <v>76</v>
      </c>
      <c r="AM131" s="476"/>
      <c r="AN131" s="51"/>
      <c r="AO131" s="217"/>
      <c r="AP131" s="127">
        <v>332</v>
      </c>
      <c r="AQ131" s="89"/>
    </row>
    <row r="132" spans="1:43" ht="6" customHeight="1" thickBot="1" x14ac:dyDescent="0.25">
      <c r="A132" s="90"/>
      <c r="B132" s="319"/>
      <c r="C132" s="72"/>
      <c r="D132" s="73"/>
      <c r="E132" s="71"/>
      <c r="F132" s="71"/>
      <c r="G132" s="71"/>
      <c r="H132" s="71"/>
      <c r="I132" s="71"/>
      <c r="J132" s="71"/>
      <c r="K132" s="71"/>
      <c r="L132" s="71"/>
      <c r="M132" s="71"/>
      <c r="N132" s="71"/>
      <c r="O132" s="71"/>
      <c r="P132" s="71"/>
      <c r="Q132" s="71"/>
      <c r="R132" s="71"/>
      <c r="S132" s="71"/>
      <c r="T132" s="71"/>
      <c r="U132" s="72"/>
      <c r="V132" s="73"/>
      <c r="W132" s="71"/>
      <c r="X132" s="71"/>
      <c r="Y132" s="71"/>
      <c r="Z132" s="71"/>
      <c r="AA132" s="71"/>
      <c r="AB132" s="71"/>
      <c r="AC132" s="71"/>
      <c r="AD132" s="71"/>
      <c r="AE132" s="71"/>
      <c r="AF132" s="71"/>
      <c r="AG132" s="71"/>
      <c r="AH132" s="71"/>
      <c r="AI132" s="71"/>
      <c r="AJ132" s="71"/>
      <c r="AK132" s="71"/>
      <c r="AL132" s="91"/>
      <c r="AM132" s="72"/>
      <c r="AN132" s="73"/>
      <c r="AO132" s="71"/>
      <c r="AP132" s="71"/>
      <c r="AQ132" s="92"/>
    </row>
    <row r="133" spans="1:43" ht="6" customHeight="1" x14ac:dyDescent="0.2">
      <c r="A133" s="217"/>
      <c r="B133" s="477"/>
      <c r="C133" s="476"/>
      <c r="D133" s="51"/>
      <c r="E133" s="217"/>
      <c r="F133" s="217"/>
      <c r="G133" s="217"/>
      <c r="H133" s="217"/>
      <c r="I133" s="217"/>
      <c r="J133" s="217"/>
      <c r="K133" s="217"/>
      <c r="L133" s="217"/>
      <c r="M133" s="217"/>
      <c r="N133" s="217"/>
      <c r="O133" s="217"/>
      <c r="P133" s="217"/>
      <c r="Q133" s="217"/>
      <c r="R133" s="217"/>
      <c r="S133" s="217"/>
      <c r="T133" s="217"/>
      <c r="U133" s="476"/>
      <c r="V133" s="51"/>
      <c r="W133" s="217"/>
      <c r="X133" s="217"/>
      <c r="Y133" s="217"/>
      <c r="Z133" s="217"/>
      <c r="AA133" s="217"/>
      <c r="AB133" s="217"/>
      <c r="AC133" s="217"/>
      <c r="AD133" s="217"/>
      <c r="AE133" s="217"/>
      <c r="AF133" s="217"/>
      <c r="AG133" s="217"/>
      <c r="AH133" s="217"/>
      <c r="AI133" s="217"/>
      <c r="AJ133" s="217"/>
      <c r="AK133" s="217"/>
      <c r="AL133" s="74"/>
      <c r="AM133" s="476"/>
      <c r="AN133" s="51"/>
      <c r="AO133" s="217"/>
      <c r="AP133" s="217"/>
      <c r="AQ133" s="217"/>
    </row>
    <row r="134" spans="1:43" ht="11.25" customHeight="1" x14ac:dyDescent="0.2">
      <c r="A134" s="217"/>
      <c r="B134" s="112">
        <v>330</v>
      </c>
      <c r="C134" s="476"/>
      <c r="D134" s="51"/>
      <c r="E134" s="722" t="str">
        <f ca="1">VLOOKUP(INDIRECT(ADDRESS(ROW(),COLUMN()-3)),Language_Translations,MATCH(Language_Selected,Language_Options,0),FALSE)</f>
        <v>Où avez-vous obtenu (MÉTHODE ACTUELLE) la dernière fois ?</v>
      </c>
      <c r="F134" s="722"/>
      <c r="G134" s="722"/>
      <c r="H134" s="722"/>
      <c r="I134" s="722"/>
      <c r="J134" s="722"/>
      <c r="K134" s="722"/>
      <c r="L134" s="722"/>
      <c r="M134" s="722"/>
      <c r="N134" s="722"/>
      <c r="O134" s="722"/>
      <c r="P134" s="722"/>
      <c r="Q134" s="722"/>
      <c r="R134" s="722"/>
      <c r="S134" s="722"/>
      <c r="T134" s="722"/>
      <c r="U134" s="476"/>
      <c r="V134" s="51"/>
      <c r="W134" s="96" t="s">
        <v>331</v>
      </c>
      <c r="X134" s="217"/>
      <c r="Y134" s="217"/>
      <c r="Z134" s="217"/>
      <c r="AA134" s="217"/>
      <c r="AB134" s="217"/>
      <c r="AC134" s="217"/>
      <c r="AD134" s="217"/>
      <c r="AE134" s="217"/>
      <c r="AF134" s="217"/>
      <c r="AG134" s="217"/>
      <c r="AH134" s="217"/>
      <c r="AI134" s="217"/>
      <c r="AJ134" s="217"/>
      <c r="AK134" s="217"/>
      <c r="AL134" s="74"/>
      <c r="AM134" s="476"/>
      <c r="AN134" s="51"/>
      <c r="AO134" s="217"/>
      <c r="AP134" s="217"/>
      <c r="AQ134" s="217"/>
    </row>
    <row r="135" spans="1:43" ht="11.15" customHeight="1" x14ac:dyDescent="0.2">
      <c r="A135" s="217"/>
      <c r="B135" s="81" t="s">
        <v>332</v>
      </c>
      <c r="C135" s="476"/>
      <c r="D135" s="51"/>
      <c r="E135" s="722"/>
      <c r="F135" s="722"/>
      <c r="G135" s="722"/>
      <c r="H135" s="722"/>
      <c r="I135" s="722"/>
      <c r="J135" s="722"/>
      <c r="K135" s="722"/>
      <c r="L135" s="722"/>
      <c r="M135" s="722"/>
      <c r="N135" s="722"/>
      <c r="O135" s="722"/>
      <c r="P135" s="722"/>
      <c r="Q135" s="722"/>
      <c r="R135" s="722"/>
      <c r="S135" s="722"/>
      <c r="T135" s="722"/>
      <c r="U135" s="476"/>
      <c r="V135" s="51"/>
      <c r="W135" s="217"/>
      <c r="X135" s="217" t="s">
        <v>333</v>
      </c>
      <c r="Y135" s="217"/>
      <c r="Z135" s="217"/>
      <c r="AA135" s="217"/>
      <c r="AB135" s="217"/>
      <c r="AC135" s="217"/>
      <c r="AD135" s="217"/>
      <c r="AE135" s="217"/>
      <c r="AG135" s="47"/>
      <c r="AH135" s="47"/>
      <c r="AI135" s="47" t="s">
        <v>9</v>
      </c>
      <c r="AJ135" s="47"/>
      <c r="AK135" s="47"/>
      <c r="AL135" s="74" t="s">
        <v>274</v>
      </c>
      <c r="AM135" s="476"/>
      <c r="AN135" s="51"/>
      <c r="AO135" s="217"/>
      <c r="AP135" s="217"/>
      <c r="AQ135" s="217"/>
    </row>
    <row r="136" spans="1:43" ht="11.15" customHeight="1" x14ac:dyDescent="0.2">
      <c r="A136" s="217"/>
      <c r="B136" s="477"/>
      <c r="C136" s="476"/>
      <c r="D136" s="51"/>
      <c r="E136" s="722"/>
      <c r="F136" s="722"/>
      <c r="G136" s="722"/>
      <c r="H136" s="722"/>
      <c r="I136" s="722"/>
      <c r="J136" s="722"/>
      <c r="K136" s="722"/>
      <c r="L136" s="722"/>
      <c r="M136" s="722"/>
      <c r="N136" s="722"/>
      <c r="O136" s="722"/>
      <c r="P136" s="722"/>
      <c r="Q136" s="722"/>
      <c r="R136" s="722"/>
      <c r="S136" s="722"/>
      <c r="T136" s="722"/>
      <c r="U136" s="476"/>
      <c r="V136" s="51"/>
      <c r="W136" s="299"/>
      <c r="X136" s="217" t="s">
        <v>334</v>
      </c>
      <c r="Y136" s="217"/>
      <c r="Z136" s="217"/>
      <c r="AA136" s="217"/>
      <c r="AB136" s="217"/>
      <c r="AC136" s="217"/>
      <c r="AD136" s="217"/>
      <c r="AE136" s="217"/>
      <c r="AF136" s="298"/>
      <c r="AG136" s="47"/>
      <c r="AI136" s="47"/>
      <c r="AJ136" s="47"/>
      <c r="AK136" s="47"/>
      <c r="AL136" s="74" t="s">
        <v>275</v>
      </c>
      <c r="AM136" s="476"/>
      <c r="AN136" s="51"/>
      <c r="AO136" s="217"/>
      <c r="AP136" s="217"/>
      <c r="AQ136" s="217"/>
    </row>
    <row r="137" spans="1:43" ht="11.25" customHeight="1" x14ac:dyDescent="0.2">
      <c r="A137" s="217"/>
      <c r="B137" s="477"/>
      <c r="C137" s="476"/>
      <c r="D137" s="51"/>
      <c r="E137" s="217"/>
      <c r="F137" s="217"/>
      <c r="G137" s="217"/>
      <c r="H137" s="217"/>
      <c r="I137" s="217"/>
      <c r="J137" s="217"/>
      <c r="K137" s="217"/>
      <c r="L137" s="217"/>
      <c r="M137" s="217"/>
      <c r="N137" s="217"/>
      <c r="O137" s="217"/>
      <c r="P137" s="217"/>
      <c r="Q137" s="217"/>
      <c r="R137" s="217"/>
      <c r="S137" s="217"/>
      <c r="T137" s="217"/>
      <c r="U137" s="476"/>
      <c r="V137" s="51"/>
      <c r="W137" s="299"/>
      <c r="X137" s="217" t="s">
        <v>336</v>
      </c>
      <c r="Y137" s="217"/>
      <c r="Z137" s="217"/>
      <c r="AA137" s="217"/>
      <c r="AB137" s="217"/>
      <c r="AC137" s="217"/>
      <c r="AD137" s="217"/>
      <c r="AE137" s="217"/>
      <c r="AF137" s="298"/>
      <c r="AG137" s="47"/>
      <c r="AH137" s="47"/>
      <c r="AI137" s="47"/>
      <c r="AJ137" s="47"/>
      <c r="AK137" s="47" t="s">
        <v>9</v>
      </c>
      <c r="AL137" s="74" t="s">
        <v>276</v>
      </c>
      <c r="AM137" s="476"/>
      <c r="AN137" s="51"/>
      <c r="AO137" s="217"/>
      <c r="AP137" s="217"/>
      <c r="AQ137" s="217"/>
    </row>
    <row r="138" spans="1:43" ht="11.25" customHeight="1" x14ac:dyDescent="0.2">
      <c r="A138" s="217"/>
      <c r="B138" s="477"/>
      <c r="C138" s="476"/>
      <c r="D138" s="51"/>
      <c r="U138" s="476"/>
      <c r="V138" s="51"/>
      <c r="W138" s="217"/>
      <c r="X138" s="217" t="s">
        <v>337</v>
      </c>
      <c r="Y138" s="217"/>
      <c r="Z138" s="217"/>
      <c r="AA138" s="217"/>
      <c r="AB138" s="217"/>
      <c r="AC138" s="47"/>
      <c r="AD138" s="47" t="s">
        <v>9</v>
      </c>
      <c r="AE138" s="297"/>
      <c r="AF138" s="47"/>
      <c r="AG138" s="47"/>
      <c r="AH138" s="47"/>
      <c r="AI138" s="47"/>
      <c r="AJ138" s="47"/>
      <c r="AK138" s="47"/>
      <c r="AL138" s="74" t="s">
        <v>277</v>
      </c>
      <c r="AM138" s="476"/>
      <c r="AN138" s="51"/>
      <c r="AO138" s="217"/>
      <c r="AP138" s="217"/>
      <c r="AQ138" s="217"/>
    </row>
    <row r="139" spans="1:43" ht="11.25" customHeight="1" x14ac:dyDescent="0.2">
      <c r="A139" s="217"/>
      <c r="B139" s="477"/>
      <c r="C139" s="476"/>
      <c r="D139" s="51"/>
      <c r="E139" s="723" t="s">
        <v>405</v>
      </c>
      <c r="F139" s="723"/>
      <c r="G139" s="723"/>
      <c r="H139" s="723"/>
      <c r="I139" s="723"/>
      <c r="J139" s="723"/>
      <c r="K139" s="723"/>
      <c r="L139" s="723"/>
      <c r="M139" s="723"/>
      <c r="N139" s="723"/>
      <c r="O139" s="723"/>
      <c r="P139" s="723"/>
      <c r="Q139" s="723"/>
      <c r="R139" s="723"/>
      <c r="S139" s="723"/>
      <c r="T139" s="723"/>
      <c r="U139" s="476"/>
      <c r="V139" s="51"/>
      <c r="W139" s="217"/>
      <c r="X139" s="217" t="s">
        <v>402</v>
      </c>
      <c r="Y139" s="217"/>
      <c r="Z139" s="217"/>
      <c r="AA139" s="217"/>
      <c r="AC139" s="217"/>
      <c r="AD139" s="47"/>
      <c r="AE139" s="47"/>
      <c r="AF139" s="297"/>
      <c r="AG139" s="47"/>
      <c r="AH139" s="47"/>
      <c r="AI139" s="47"/>
      <c r="AJ139" s="47"/>
      <c r="AK139" s="47"/>
      <c r="AL139" s="47"/>
      <c r="AM139" s="476"/>
      <c r="AN139" s="51"/>
      <c r="AO139" s="217"/>
      <c r="AP139" s="217"/>
      <c r="AQ139" s="217"/>
    </row>
    <row r="140" spans="1:43" ht="11.25" customHeight="1" x14ac:dyDescent="0.2">
      <c r="A140" s="217"/>
      <c r="B140" s="477"/>
      <c r="C140" s="476"/>
      <c r="D140" s="51"/>
      <c r="E140" s="723"/>
      <c r="F140" s="723"/>
      <c r="G140" s="723"/>
      <c r="H140" s="723"/>
      <c r="I140" s="723"/>
      <c r="J140" s="723"/>
      <c r="K140" s="723"/>
      <c r="L140" s="723"/>
      <c r="M140" s="723"/>
      <c r="N140" s="723"/>
      <c r="O140" s="723"/>
      <c r="P140" s="723"/>
      <c r="Q140" s="723"/>
      <c r="R140" s="723"/>
      <c r="S140" s="723"/>
      <c r="T140" s="723"/>
      <c r="U140" s="476"/>
      <c r="V140" s="51"/>
      <c r="W140" s="217"/>
      <c r="X140" s="217"/>
      <c r="Y140" s="217" t="s">
        <v>403</v>
      </c>
      <c r="Z140" s="217"/>
      <c r="AA140" s="217"/>
      <c r="AC140" s="217"/>
      <c r="AD140" s="47"/>
      <c r="AE140" s="47"/>
      <c r="AF140" s="47" t="s">
        <v>9</v>
      </c>
      <c r="AG140" s="47"/>
      <c r="AH140" s="47"/>
      <c r="AI140" s="47"/>
      <c r="AJ140" s="47"/>
      <c r="AK140" s="47"/>
      <c r="AL140" s="74" t="s">
        <v>404</v>
      </c>
      <c r="AM140" s="476"/>
      <c r="AN140" s="51"/>
      <c r="AO140" s="217"/>
      <c r="AP140" s="217"/>
      <c r="AQ140" s="217"/>
    </row>
    <row r="141" spans="1:43" ht="11.25" customHeight="1" x14ac:dyDescent="0.2">
      <c r="A141" s="217"/>
      <c r="B141" s="477"/>
      <c r="C141" s="476"/>
      <c r="D141" s="51"/>
      <c r="E141" s="723"/>
      <c r="F141" s="723"/>
      <c r="G141" s="723"/>
      <c r="H141" s="723"/>
      <c r="I141" s="723"/>
      <c r="J141" s="723"/>
      <c r="K141" s="723"/>
      <c r="L141" s="723"/>
      <c r="M141" s="723"/>
      <c r="N141" s="723"/>
      <c r="O141" s="723"/>
      <c r="P141" s="723"/>
      <c r="Q141" s="723"/>
      <c r="R141" s="723"/>
      <c r="S141" s="723"/>
      <c r="T141" s="723"/>
      <c r="U141" s="476"/>
      <c r="V141" s="51"/>
      <c r="W141" s="217"/>
      <c r="X141" s="217" t="s">
        <v>338</v>
      </c>
      <c r="Y141" s="217"/>
      <c r="Z141" s="217"/>
      <c r="AA141" s="217"/>
      <c r="AB141" s="47"/>
      <c r="AC141" s="297"/>
      <c r="AD141" s="47"/>
      <c r="AE141" s="47"/>
      <c r="AF141" s="47"/>
      <c r="AG141" s="47"/>
      <c r="AH141" s="47"/>
      <c r="AI141" s="47"/>
      <c r="AJ141" s="47"/>
      <c r="AK141" s="47"/>
      <c r="AL141" s="74"/>
      <c r="AM141" s="476"/>
      <c r="AN141" s="51"/>
      <c r="AO141" s="217"/>
      <c r="AP141" s="217"/>
      <c r="AQ141" s="217"/>
    </row>
    <row r="142" spans="1:43" ht="11.25" customHeight="1" x14ac:dyDescent="0.2">
      <c r="A142" s="217"/>
      <c r="B142" s="477"/>
      <c r="C142" s="476"/>
      <c r="D142" s="51"/>
      <c r="E142" s="723"/>
      <c r="F142" s="723"/>
      <c r="G142" s="723"/>
      <c r="H142" s="723"/>
      <c r="I142" s="723"/>
      <c r="J142" s="723"/>
      <c r="K142" s="723"/>
      <c r="L142" s="723"/>
      <c r="M142" s="723"/>
      <c r="N142" s="723"/>
      <c r="O142" s="723"/>
      <c r="P142" s="723"/>
      <c r="Q142" s="723"/>
      <c r="R142" s="723"/>
      <c r="S142" s="723"/>
      <c r="T142" s="723"/>
      <c r="U142" s="476"/>
      <c r="V142" s="51"/>
      <c r="W142" s="217"/>
      <c r="Y142" s="217" t="s">
        <v>339</v>
      </c>
      <c r="Z142" s="217"/>
      <c r="AA142" s="217"/>
      <c r="AB142" s="77"/>
      <c r="AC142" s="77"/>
      <c r="AD142" s="77"/>
      <c r="AE142" s="77"/>
      <c r="AF142" s="77"/>
      <c r="AG142" s="77"/>
      <c r="AH142" s="77"/>
      <c r="AI142" s="79"/>
      <c r="AJ142" s="79"/>
      <c r="AK142" s="79"/>
      <c r="AL142" s="74" t="s">
        <v>340</v>
      </c>
      <c r="AM142" s="476"/>
      <c r="AN142" s="51"/>
      <c r="AO142" s="217"/>
      <c r="AP142" s="217"/>
      <c r="AQ142" s="217"/>
    </row>
    <row r="143" spans="1:43" ht="11.25" customHeight="1" x14ac:dyDescent="0.2">
      <c r="A143" s="217"/>
      <c r="B143" s="477"/>
      <c r="C143" s="476"/>
      <c r="D143" s="51"/>
      <c r="E143" s="723"/>
      <c r="F143" s="723"/>
      <c r="G143" s="723"/>
      <c r="H143" s="723"/>
      <c r="I143" s="723"/>
      <c r="J143" s="723"/>
      <c r="K143" s="723"/>
      <c r="L143" s="723"/>
      <c r="M143" s="723"/>
      <c r="N143" s="723"/>
      <c r="O143" s="723"/>
      <c r="P143" s="723"/>
      <c r="Q143" s="723"/>
      <c r="R143" s="723"/>
      <c r="S143" s="723"/>
      <c r="T143" s="723"/>
      <c r="U143" s="476"/>
      <c r="V143" s="51"/>
      <c r="W143" s="217"/>
      <c r="X143" s="217"/>
      <c r="Y143" s="217"/>
      <c r="Z143" s="217"/>
      <c r="AA143" s="217"/>
      <c r="AB143" s="300" t="s">
        <v>107</v>
      </c>
      <c r="AC143" s="300"/>
      <c r="AD143" s="300"/>
      <c r="AE143" s="300"/>
      <c r="AF143" s="300"/>
      <c r="AG143" s="300"/>
      <c r="AH143" s="300"/>
      <c r="AI143" s="303"/>
      <c r="AJ143" s="303"/>
      <c r="AK143" s="303"/>
      <c r="AM143" s="476"/>
      <c r="AN143" s="51"/>
      <c r="AO143" s="217"/>
      <c r="AP143" s="217"/>
      <c r="AQ143" s="217"/>
    </row>
    <row r="144" spans="1:43" ht="11.25" customHeight="1" x14ac:dyDescent="0.2">
      <c r="A144" s="217"/>
      <c r="B144" s="477"/>
      <c r="C144" s="476"/>
      <c r="D144" s="51"/>
      <c r="E144" s="723"/>
      <c r="F144" s="723"/>
      <c r="G144" s="723"/>
      <c r="H144" s="723"/>
      <c r="I144" s="723"/>
      <c r="J144" s="723"/>
      <c r="K144" s="723"/>
      <c r="L144" s="723"/>
      <c r="M144" s="723"/>
      <c r="N144" s="723"/>
      <c r="O144" s="723"/>
      <c r="P144" s="723"/>
      <c r="Q144" s="723"/>
      <c r="R144" s="723"/>
      <c r="S144" s="723"/>
      <c r="T144" s="723"/>
      <c r="U144" s="476"/>
      <c r="V144" s="51"/>
      <c r="W144" s="217"/>
      <c r="X144" s="217"/>
      <c r="Y144" s="217"/>
      <c r="Z144" s="217"/>
      <c r="AA144" s="217"/>
      <c r="AB144" s="217"/>
      <c r="AC144" s="217"/>
      <c r="AD144" s="217"/>
      <c r="AE144" s="298"/>
      <c r="AF144" s="217"/>
      <c r="AG144" s="217"/>
      <c r="AH144" s="217"/>
      <c r="AI144" s="217"/>
      <c r="AJ144" s="217"/>
      <c r="AK144" s="217"/>
      <c r="AL144" s="74"/>
      <c r="AM144" s="476"/>
      <c r="AN144" s="51"/>
      <c r="AO144" s="217"/>
      <c r="AP144" s="217"/>
      <c r="AQ144" s="217"/>
    </row>
    <row r="145" spans="1:45" ht="11.25" customHeight="1" x14ac:dyDescent="0.2">
      <c r="A145" s="217"/>
      <c r="B145" s="477"/>
      <c r="C145" s="476"/>
      <c r="D145" s="51"/>
      <c r="E145" s="723"/>
      <c r="F145" s="723"/>
      <c r="G145" s="723"/>
      <c r="H145" s="723"/>
      <c r="I145" s="723"/>
      <c r="J145" s="723"/>
      <c r="K145" s="723"/>
      <c r="L145" s="723"/>
      <c r="M145" s="723"/>
      <c r="N145" s="723"/>
      <c r="O145" s="723"/>
      <c r="P145" s="723"/>
      <c r="Q145" s="723"/>
      <c r="R145" s="723"/>
      <c r="S145" s="723"/>
      <c r="T145" s="723"/>
      <c r="U145" s="476"/>
      <c r="V145" s="51"/>
      <c r="W145" s="96" t="s">
        <v>341</v>
      </c>
      <c r="X145" s="217"/>
      <c r="Y145" s="217"/>
      <c r="Z145" s="217"/>
      <c r="AA145" s="217"/>
      <c r="AB145" s="217"/>
      <c r="AC145" s="217"/>
      <c r="AD145" s="217"/>
      <c r="AE145" s="217"/>
      <c r="AF145" s="217"/>
      <c r="AG145" s="217"/>
      <c r="AH145" s="217"/>
      <c r="AI145" s="217"/>
      <c r="AJ145" s="217"/>
      <c r="AK145" s="217"/>
      <c r="AL145" s="74"/>
      <c r="AM145" s="476"/>
      <c r="AN145" s="51"/>
      <c r="AO145" s="217"/>
      <c r="AP145" s="217"/>
      <c r="AQ145" s="217"/>
    </row>
    <row r="146" spans="1:45" ht="11.25" customHeight="1" x14ac:dyDescent="0.2">
      <c r="A146" s="217"/>
      <c r="B146" s="477"/>
      <c r="C146" s="476"/>
      <c r="D146" s="51"/>
      <c r="E146" s="723"/>
      <c r="F146" s="723"/>
      <c r="G146" s="723"/>
      <c r="H146" s="723"/>
      <c r="I146" s="723"/>
      <c r="J146" s="723"/>
      <c r="K146" s="723"/>
      <c r="L146" s="723"/>
      <c r="M146" s="723"/>
      <c r="N146" s="723"/>
      <c r="O146" s="723"/>
      <c r="P146" s="723"/>
      <c r="Q146" s="723"/>
      <c r="R146" s="723"/>
      <c r="S146" s="723"/>
      <c r="T146" s="723"/>
      <c r="U146" s="476"/>
      <c r="V146" s="51"/>
      <c r="W146" s="217"/>
      <c r="X146" s="217" t="s">
        <v>342</v>
      </c>
      <c r="Y146" s="217"/>
      <c r="Z146" s="217"/>
      <c r="AA146" s="217"/>
      <c r="AB146" s="217"/>
      <c r="AC146" s="47"/>
      <c r="AD146" s="47" t="s">
        <v>9</v>
      </c>
      <c r="AE146" s="47"/>
      <c r="AF146" s="47"/>
      <c r="AG146" s="47"/>
      <c r="AH146" s="47"/>
      <c r="AI146" s="47"/>
      <c r="AJ146" s="47"/>
      <c r="AK146" s="47"/>
      <c r="AL146" s="206" t="s">
        <v>343</v>
      </c>
      <c r="AM146" s="476"/>
      <c r="AN146" s="51"/>
      <c r="AO146" s="217"/>
      <c r="AP146" s="217"/>
      <c r="AQ146" s="217"/>
    </row>
    <row r="147" spans="1:45" ht="11.25" customHeight="1" x14ac:dyDescent="0.2">
      <c r="A147" s="217"/>
      <c r="B147" s="477"/>
      <c r="C147" s="476"/>
      <c r="D147" s="51"/>
      <c r="E147" s="217"/>
      <c r="F147" s="217"/>
      <c r="G147" s="217"/>
      <c r="H147" s="217"/>
      <c r="I147" s="217"/>
      <c r="J147" s="217"/>
      <c r="K147" s="217"/>
      <c r="L147" s="217"/>
      <c r="M147" s="217"/>
      <c r="N147" s="217"/>
      <c r="O147" s="217"/>
      <c r="P147" s="217"/>
      <c r="Q147" s="217"/>
      <c r="R147" s="217"/>
      <c r="S147" s="217"/>
      <c r="T147" s="217"/>
      <c r="U147" s="476"/>
      <c r="V147" s="51"/>
      <c r="W147" s="217"/>
      <c r="X147" s="299" t="s">
        <v>344</v>
      </c>
      <c r="Y147" s="299"/>
      <c r="Z147" s="299"/>
      <c r="AA147" s="299"/>
      <c r="AB147" s="299"/>
      <c r="AD147" s="47" t="s">
        <v>9</v>
      </c>
      <c r="AE147" s="47"/>
      <c r="AF147" s="47"/>
      <c r="AG147" s="47"/>
      <c r="AH147" s="47"/>
      <c r="AI147" s="47"/>
      <c r="AJ147" s="47"/>
      <c r="AK147" s="47"/>
      <c r="AL147" s="208" t="s">
        <v>345</v>
      </c>
      <c r="AM147" s="476"/>
      <c r="AN147" s="51"/>
      <c r="AO147" s="217"/>
      <c r="AP147" s="217"/>
      <c r="AQ147" s="217"/>
    </row>
    <row r="148" spans="1:45" ht="11.25" customHeight="1" x14ac:dyDescent="0.2">
      <c r="A148" s="217"/>
      <c r="B148" s="477"/>
      <c r="C148" s="476"/>
      <c r="D148" s="51"/>
      <c r="E148" s="217"/>
      <c r="F148" s="217"/>
      <c r="G148" s="217"/>
      <c r="H148" s="217"/>
      <c r="I148" s="217"/>
      <c r="J148" s="217"/>
      <c r="K148" s="217"/>
      <c r="L148" s="217"/>
      <c r="M148" s="217"/>
      <c r="N148" s="217"/>
      <c r="O148" s="217"/>
      <c r="P148" s="217"/>
      <c r="Q148" s="217"/>
      <c r="R148" s="217"/>
      <c r="S148" s="217"/>
      <c r="T148" s="217"/>
      <c r="U148" s="476"/>
      <c r="V148" s="51"/>
      <c r="W148" s="217"/>
      <c r="X148" s="217" t="s">
        <v>406</v>
      </c>
      <c r="Y148" s="217"/>
      <c r="Z148" s="217"/>
      <c r="AA148" s="217"/>
      <c r="AB148" s="217"/>
      <c r="AC148" s="47" t="s">
        <v>9</v>
      </c>
      <c r="AD148" s="47"/>
      <c r="AE148" s="47"/>
      <c r="AF148" s="47"/>
      <c r="AG148" s="47"/>
      <c r="AH148" s="47"/>
      <c r="AI148" s="47"/>
      <c r="AJ148" s="47"/>
      <c r="AK148" s="47"/>
      <c r="AL148" s="208" t="s">
        <v>347</v>
      </c>
      <c r="AM148" s="476"/>
      <c r="AN148" s="51"/>
      <c r="AO148" s="217"/>
      <c r="AP148" s="217"/>
      <c r="AQ148" s="217"/>
    </row>
    <row r="149" spans="1:45" ht="11.25" customHeight="1" x14ac:dyDescent="0.2">
      <c r="A149" s="217"/>
      <c r="B149" s="477"/>
      <c r="C149" s="476"/>
      <c r="D149" s="51"/>
      <c r="U149" s="476"/>
      <c r="V149" s="51"/>
      <c r="W149" s="217"/>
      <c r="X149" s="217" t="s">
        <v>407</v>
      </c>
      <c r="Y149" s="217"/>
      <c r="Z149" s="217"/>
      <c r="AA149" s="217"/>
      <c r="AB149" s="217"/>
      <c r="AC149" s="217"/>
      <c r="AD149" s="47" t="s">
        <v>9</v>
      </c>
      <c r="AE149" s="297"/>
      <c r="AF149" s="297"/>
      <c r="AG149" s="47"/>
      <c r="AH149" s="47"/>
      <c r="AI149" s="47"/>
      <c r="AJ149" s="47"/>
      <c r="AK149" s="47"/>
      <c r="AL149" s="75" t="s">
        <v>348</v>
      </c>
      <c r="AM149" s="476"/>
      <c r="AN149" s="51"/>
      <c r="AO149" s="217"/>
      <c r="AQ149" s="217"/>
    </row>
    <row r="150" spans="1:45" ht="11.25" customHeight="1" x14ac:dyDescent="0.2">
      <c r="A150" s="217"/>
      <c r="B150" s="477"/>
      <c r="C150" s="476"/>
      <c r="D150" s="51"/>
      <c r="U150" s="476"/>
      <c r="V150" s="51"/>
      <c r="W150" s="217"/>
      <c r="X150" s="217" t="s">
        <v>337</v>
      </c>
      <c r="Y150" s="217"/>
      <c r="Z150" s="217"/>
      <c r="AA150" s="217"/>
      <c r="AB150" s="217"/>
      <c r="AC150" s="47"/>
      <c r="AD150" s="47" t="s">
        <v>9</v>
      </c>
      <c r="AE150" s="297"/>
      <c r="AF150" s="47"/>
      <c r="AG150" s="47"/>
      <c r="AH150" s="47"/>
      <c r="AI150" s="47"/>
      <c r="AJ150" s="47"/>
      <c r="AK150" s="47"/>
      <c r="AL150" s="75" t="s">
        <v>408</v>
      </c>
      <c r="AM150" s="476"/>
      <c r="AN150" s="51"/>
      <c r="AO150" s="217"/>
      <c r="AP150" s="217"/>
      <c r="AQ150" s="217"/>
    </row>
    <row r="151" spans="1:45" ht="11.25" customHeight="1" x14ac:dyDescent="0.2">
      <c r="A151" s="217"/>
      <c r="B151" s="477"/>
      <c r="C151" s="476"/>
      <c r="D151" s="51"/>
      <c r="U151" s="476"/>
      <c r="V151" s="51"/>
      <c r="W151" s="217"/>
      <c r="X151" s="217" t="s">
        <v>402</v>
      </c>
      <c r="Y151" s="217"/>
      <c r="Z151" s="217"/>
      <c r="AA151" s="217"/>
      <c r="AB151" s="217"/>
      <c r="AC151" s="47"/>
      <c r="AD151" s="47"/>
      <c r="AE151" s="297"/>
      <c r="AF151" s="47"/>
      <c r="AG151" s="47"/>
      <c r="AH151" s="47"/>
      <c r="AI151" s="47"/>
      <c r="AJ151" s="47"/>
      <c r="AK151" s="47"/>
      <c r="AL151"/>
      <c r="AM151" s="476"/>
      <c r="AN151" s="51"/>
      <c r="AO151" s="217"/>
      <c r="AP151" s="217"/>
      <c r="AQ151" s="217"/>
    </row>
    <row r="152" spans="1:45" ht="11.25" customHeight="1" x14ac:dyDescent="0.2">
      <c r="A152" s="217"/>
      <c r="B152" s="477"/>
      <c r="C152" s="476"/>
      <c r="D152" s="51"/>
      <c r="U152" s="476"/>
      <c r="V152" s="51"/>
      <c r="W152" s="217"/>
      <c r="X152" s="217"/>
      <c r="Y152" s="217" t="s">
        <v>403</v>
      </c>
      <c r="Z152" s="217"/>
      <c r="AA152" s="217"/>
      <c r="AB152" s="217"/>
      <c r="AC152" s="47"/>
      <c r="AD152" s="47"/>
      <c r="AE152" s="47"/>
      <c r="AF152" s="47" t="s">
        <v>9</v>
      </c>
      <c r="AG152" s="47"/>
      <c r="AH152" s="47"/>
      <c r="AI152" s="47"/>
      <c r="AJ152" s="47"/>
      <c r="AK152" s="47"/>
      <c r="AL152" s="75" t="s">
        <v>351</v>
      </c>
      <c r="AM152" s="476"/>
      <c r="AN152" s="51"/>
      <c r="AO152" s="217"/>
      <c r="AP152">
        <v>332</v>
      </c>
      <c r="AQ152" s="217"/>
    </row>
    <row r="153" spans="1:45" ht="11.25" customHeight="1" x14ac:dyDescent="0.2">
      <c r="A153" s="217"/>
      <c r="B153" s="477"/>
      <c r="C153" s="476"/>
      <c r="D153" s="51"/>
      <c r="U153" s="476"/>
      <c r="V153" s="51"/>
      <c r="W153" s="217"/>
      <c r="X153" s="217" t="s">
        <v>349</v>
      </c>
      <c r="Y153" s="217"/>
      <c r="Z153" s="217"/>
      <c r="AA153" s="217"/>
      <c r="AB153" s="217"/>
      <c r="AC153" s="217"/>
      <c r="AD153" s="217"/>
      <c r="AE153" s="217"/>
      <c r="AF153" s="217"/>
      <c r="AL153" s="74"/>
      <c r="AM153" s="476"/>
      <c r="AN153" s="51"/>
      <c r="AO153" s="217"/>
      <c r="AP153" s="80"/>
      <c r="AQ153" s="217"/>
    </row>
    <row r="154" spans="1:45" ht="11.25" customHeight="1" x14ac:dyDescent="0.2">
      <c r="A154" s="217"/>
      <c r="B154" s="477"/>
      <c r="C154" s="476"/>
      <c r="D154" s="51"/>
      <c r="U154" s="476"/>
      <c r="V154" s="51"/>
      <c r="W154" s="217"/>
      <c r="X154" s="217"/>
      <c r="Y154" s="217" t="s">
        <v>350</v>
      </c>
      <c r="Z154" s="217"/>
      <c r="AA154" s="217"/>
      <c r="AB154" s="77"/>
      <c r="AC154" s="77"/>
      <c r="AD154" s="77"/>
      <c r="AE154" s="77"/>
      <c r="AF154" s="77"/>
      <c r="AG154" s="77"/>
      <c r="AH154" s="77"/>
      <c r="AI154" s="79"/>
      <c r="AJ154" s="79"/>
      <c r="AK154" s="79"/>
      <c r="AL154" s="75" t="s">
        <v>409</v>
      </c>
      <c r="AM154" s="476"/>
      <c r="AN154" s="51"/>
      <c r="AO154" s="217"/>
      <c r="AP154" s="80"/>
      <c r="AQ154" s="217"/>
    </row>
    <row r="155" spans="1:45" ht="11.25" customHeight="1" x14ac:dyDescent="0.2">
      <c r="A155" s="217"/>
      <c r="B155" s="477"/>
      <c r="C155" s="476"/>
      <c r="D155" s="51"/>
      <c r="U155" s="476"/>
      <c r="V155" s="51"/>
      <c r="W155" s="217"/>
      <c r="X155" s="217"/>
      <c r="Y155" s="217"/>
      <c r="Z155" s="217"/>
      <c r="AA155" s="217"/>
      <c r="AB155" s="300" t="s">
        <v>107</v>
      </c>
      <c r="AC155" s="300"/>
      <c r="AD155" s="300"/>
      <c r="AE155" s="300"/>
      <c r="AF155" s="300"/>
      <c r="AG155" s="300"/>
      <c r="AH155" s="300"/>
      <c r="AI155" s="303"/>
      <c r="AJ155" s="303"/>
      <c r="AK155" s="303"/>
      <c r="AM155" s="476"/>
      <c r="AN155" s="51"/>
      <c r="AO155" s="217"/>
      <c r="AP155" s="217"/>
      <c r="AQ155" s="217"/>
    </row>
    <row r="156" spans="1:45" ht="11.25" customHeight="1" x14ac:dyDescent="0.2">
      <c r="A156" s="217"/>
      <c r="B156" s="477"/>
      <c r="C156" s="476"/>
      <c r="D156" s="51"/>
      <c r="U156" s="476"/>
      <c r="V156" s="51"/>
      <c r="W156" s="217"/>
      <c r="X156" s="217"/>
      <c r="Y156" s="217"/>
      <c r="Z156" s="217"/>
      <c r="AA156" s="217"/>
      <c r="AB156" s="217"/>
      <c r="AC156" s="217"/>
      <c r="AD156" s="217"/>
      <c r="AE156" s="217"/>
      <c r="AF156" s="217"/>
      <c r="AG156" s="217"/>
      <c r="AH156" s="217"/>
      <c r="AI156" s="217"/>
      <c r="AJ156" s="217"/>
      <c r="AK156" s="217"/>
      <c r="AL156" s="74"/>
      <c r="AM156" s="476"/>
      <c r="AN156" s="51"/>
      <c r="AO156" s="217"/>
      <c r="AP156" s="217"/>
      <c r="AQ156" s="217"/>
    </row>
    <row r="157" spans="1:45" ht="11.25" customHeight="1" x14ac:dyDescent="0.2">
      <c r="A157" s="217"/>
      <c r="B157" s="477"/>
      <c r="C157" s="476"/>
      <c r="D157" s="51"/>
      <c r="U157" s="476"/>
      <c r="V157" s="51"/>
      <c r="W157" s="96" t="s">
        <v>410</v>
      </c>
      <c r="X157" s="217"/>
      <c r="Y157" s="217"/>
      <c r="Z157" s="217"/>
      <c r="AA157" s="217"/>
      <c r="AB157" s="217"/>
      <c r="AC157" s="217"/>
      <c r="AD157" s="217"/>
      <c r="AE157" s="217"/>
      <c r="AF157" s="217"/>
      <c r="AG157" s="74"/>
      <c r="AH157" s="217"/>
      <c r="AI157" s="217"/>
      <c r="AJ157" s="217"/>
      <c r="AK157" s="217"/>
      <c r="AL157" s="74"/>
      <c r="AM157" s="476"/>
      <c r="AN157" s="51"/>
      <c r="AO157" s="217"/>
      <c r="AP157" s="217"/>
      <c r="AQ157" s="217"/>
    </row>
    <row r="158" spans="1:45" ht="11.25" customHeight="1" x14ac:dyDescent="0.2">
      <c r="A158" s="217"/>
      <c r="B158" s="477"/>
      <c r="C158" s="476"/>
      <c r="D158" s="51"/>
      <c r="E158" s="217"/>
      <c r="F158" s="217"/>
      <c r="G158" s="217"/>
      <c r="H158" s="217"/>
      <c r="I158" s="217"/>
      <c r="J158" s="217"/>
      <c r="K158" s="217"/>
      <c r="L158" s="217"/>
      <c r="M158" s="217"/>
      <c r="N158" s="217"/>
      <c r="O158" s="217"/>
      <c r="P158" s="217"/>
      <c r="Q158" s="217"/>
      <c r="R158" s="217"/>
      <c r="S158" s="217"/>
      <c r="T158" s="217"/>
      <c r="U158" s="476"/>
      <c r="V158" s="51"/>
      <c r="W158" s="217"/>
      <c r="X158" s="217" t="s">
        <v>353</v>
      </c>
      <c r="Y158" s="217"/>
      <c r="Z158" s="217"/>
      <c r="AA158" s="217"/>
      <c r="AB158" s="217"/>
      <c r="AC158" s="47" t="s">
        <v>9</v>
      </c>
      <c r="AD158" s="47"/>
      <c r="AE158" s="47"/>
      <c r="AF158" s="47"/>
      <c r="AG158" s="47"/>
      <c r="AH158" s="47"/>
      <c r="AI158" s="47"/>
      <c r="AJ158" s="47"/>
      <c r="AK158" s="47"/>
      <c r="AL158" s="75" t="s">
        <v>354</v>
      </c>
      <c r="AM158" s="476"/>
      <c r="AN158" s="51"/>
      <c r="AO158" s="217"/>
      <c r="AP158" s="217"/>
      <c r="AQ158" s="217"/>
    </row>
    <row r="159" spans="1:45" ht="11.25" customHeight="1" x14ac:dyDescent="0.2">
      <c r="A159" s="217"/>
      <c r="B159" s="477"/>
      <c r="C159" s="476"/>
      <c r="D159" s="51"/>
      <c r="E159" s="217"/>
      <c r="F159" s="217"/>
      <c r="G159" s="217"/>
      <c r="H159" s="217"/>
      <c r="I159" s="217"/>
      <c r="J159" s="217"/>
      <c r="K159" s="217"/>
      <c r="L159" s="217"/>
      <c r="M159" s="217"/>
      <c r="N159" s="217"/>
      <c r="O159" s="217"/>
      <c r="P159" s="217"/>
      <c r="Q159" s="217"/>
      <c r="R159" s="217"/>
      <c r="S159" s="217"/>
      <c r="T159" s="217"/>
      <c r="U159" s="476"/>
      <c r="V159" s="51"/>
      <c r="W159" s="217"/>
      <c r="X159" s="217" t="s">
        <v>355</v>
      </c>
      <c r="Y159" s="217"/>
      <c r="Z159" s="217"/>
      <c r="AA159" s="217"/>
      <c r="AB159" s="47"/>
      <c r="AC159" s="47"/>
      <c r="AD159" s="47" t="s">
        <v>9</v>
      </c>
      <c r="AE159" s="47"/>
      <c r="AF159" s="47"/>
      <c r="AG159" s="47"/>
      <c r="AH159" s="47"/>
      <c r="AI159" s="47"/>
      <c r="AJ159" s="47"/>
      <c r="AK159" s="47"/>
      <c r="AL159" s="75" t="s">
        <v>356</v>
      </c>
      <c r="AM159" s="476"/>
      <c r="AN159" s="51"/>
      <c r="AO159" s="217"/>
      <c r="AP159" s="217"/>
      <c r="AQ159" s="217"/>
    </row>
    <row r="160" spans="1:45" ht="11.25" customHeight="1" x14ac:dyDescent="0.2">
      <c r="A160" s="217"/>
      <c r="B160" s="477"/>
      <c r="C160" s="476"/>
      <c r="D160" s="51"/>
      <c r="E160" s="217"/>
      <c r="F160" s="217"/>
      <c r="G160" s="217"/>
      <c r="H160" s="217"/>
      <c r="I160" s="217"/>
      <c r="J160" s="217"/>
      <c r="K160" s="217"/>
      <c r="L160" s="217"/>
      <c r="M160" s="217"/>
      <c r="N160" s="217"/>
      <c r="O160" s="217"/>
      <c r="P160" s="217"/>
      <c r="Q160" s="217"/>
      <c r="R160" s="217"/>
      <c r="S160" s="217"/>
      <c r="T160" s="217"/>
      <c r="U160" s="476"/>
      <c r="V160" s="51"/>
      <c r="W160" s="217"/>
      <c r="X160" s="217" t="s">
        <v>349</v>
      </c>
      <c r="Y160" s="217"/>
      <c r="Z160" s="217"/>
      <c r="AA160" s="217"/>
      <c r="AB160" s="217"/>
      <c r="AC160" s="217"/>
      <c r="AD160" s="217"/>
      <c r="AE160" s="217"/>
      <c r="AF160" s="217"/>
      <c r="AL160" s="74"/>
      <c r="AM160" s="476"/>
      <c r="AN160" s="51"/>
      <c r="AO160" s="217"/>
      <c r="AP160" s="217"/>
      <c r="AQ160" s="217"/>
      <c r="AS160" s="217"/>
    </row>
    <row r="161" spans="1:45" ht="11.25" customHeight="1" x14ac:dyDescent="0.2">
      <c r="A161" s="217"/>
      <c r="B161" s="477"/>
      <c r="C161" s="476"/>
      <c r="D161" s="51"/>
      <c r="E161" s="217"/>
      <c r="F161" s="217"/>
      <c r="G161" s="217"/>
      <c r="H161" s="217"/>
      <c r="I161" s="217"/>
      <c r="J161" s="217"/>
      <c r="K161" s="217"/>
      <c r="L161" s="217"/>
      <c r="M161" s="217"/>
      <c r="N161" s="217"/>
      <c r="O161" s="217"/>
      <c r="P161" s="217"/>
      <c r="Q161" s="217"/>
      <c r="R161" s="217"/>
      <c r="S161" s="217"/>
      <c r="T161" s="217"/>
      <c r="U161" s="476"/>
      <c r="V161" s="51"/>
      <c r="W161" s="217"/>
      <c r="X161" s="217"/>
      <c r="Y161" s="217" t="s">
        <v>357</v>
      </c>
      <c r="Z161" s="217"/>
      <c r="AA161" s="217"/>
      <c r="AB161" s="77"/>
      <c r="AC161" s="77"/>
      <c r="AD161" s="77"/>
      <c r="AE161" s="77"/>
      <c r="AF161" s="77"/>
      <c r="AG161" s="77"/>
      <c r="AH161" s="77"/>
      <c r="AI161" s="79"/>
      <c r="AJ161" s="79"/>
      <c r="AK161" s="79"/>
      <c r="AL161" s="75" t="s">
        <v>358</v>
      </c>
      <c r="AM161" s="476"/>
      <c r="AN161" s="51"/>
      <c r="AO161" s="217"/>
      <c r="AP161" s="217"/>
      <c r="AQ161" s="217"/>
      <c r="AS161" s="217"/>
    </row>
    <row r="162" spans="1:45" ht="11.25" customHeight="1" x14ac:dyDescent="0.2">
      <c r="A162" s="217"/>
      <c r="B162" s="477"/>
      <c r="C162" s="476"/>
      <c r="D162" s="51"/>
      <c r="E162" s="217"/>
      <c r="F162" s="217"/>
      <c r="G162" s="217"/>
      <c r="H162" s="217"/>
      <c r="I162" s="217"/>
      <c r="J162" s="217"/>
      <c r="K162" s="217"/>
      <c r="L162" s="217"/>
      <c r="M162" s="217"/>
      <c r="N162" s="217"/>
      <c r="O162" s="217"/>
      <c r="P162" s="217"/>
      <c r="Q162" s="217"/>
      <c r="R162" s="217"/>
      <c r="S162" s="217"/>
      <c r="T162" s="217"/>
      <c r="U162" s="476"/>
      <c r="V162" s="51"/>
      <c r="W162" s="217"/>
      <c r="X162" s="217"/>
      <c r="Y162" s="217"/>
      <c r="Z162" s="217"/>
      <c r="AA162" s="217"/>
      <c r="AB162" s="300" t="s">
        <v>107</v>
      </c>
      <c r="AC162" s="300"/>
      <c r="AD162" s="300"/>
      <c r="AE162" s="300"/>
      <c r="AF162" s="300"/>
      <c r="AG162" s="300"/>
      <c r="AH162" s="300"/>
      <c r="AI162" s="303"/>
      <c r="AJ162" s="303"/>
      <c r="AK162" s="303"/>
      <c r="AM162" s="476"/>
      <c r="AN162" s="51"/>
      <c r="AO162" s="217"/>
      <c r="AP162" s="217"/>
      <c r="AQ162" s="217"/>
      <c r="AS162" s="217"/>
    </row>
    <row r="163" spans="1:45" ht="11.25" customHeight="1" x14ac:dyDescent="0.2">
      <c r="A163" s="217"/>
      <c r="B163" s="477"/>
      <c r="C163" s="476"/>
      <c r="D163" s="51"/>
      <c r="E163" s="217"/>
      <c r="F163" s="217"/>
      <c r="G163" s="217"/>
      <c r="H163" s="217"/>
      <c r="I163" s="217"/>
      <c r="J163" s="217"/>
      <c r="K163" s="217"/>
      <c r="L163" s="217"/>
      <c r="M163" s="217"/>
      <c r="N163" s="217"/>
      <c r="O163" s="217"/>
      <c r="P163" s="217"/>
      <c r="Q163" s="217"/>
      <c r="R163" s="217"/>
      <c r="S163" s="217"/>
      <c r="T163" s="217"/>
      <c r="U163" s="476"/>
      <c r="V163" s="51"/>
      <c r="W163" s="217"/>
      <c r="X163" s="217"/>
      <c r="Y163" s="217"/>
      <c r="Z163" s="217"/>
      <c r="AA163" s="217"/>
      <c r="AB163" s="217"/>
      <c r="AC163" s="217"/>
      <c r="AD163" s="217"/>
      <c r="AE163" s="298"/>
      <c r="AF163" s="217"/>
      <c r="AG163" s="217"/>
      <c r="AH163" s="217"/>
      <c r="AI163" s="217"/>
      <c r="AJ163" s="217"/>
      <c r="AK163" s="217"/>
      <c r="AL163" s="74"/>
      <c r="AM163" s="476"/>
      <c r="AN163" s="51"/>
      <c r="AO163" s="217"/>
      <c r="AP163" s="217"/>
      <c r="AQ163" s="217"/>
      <c r="AS163" s="217"/>
    </row>
    <row r="164" spans="1:45" ht="11.25" customHeight="1" x14ac:dyDescent="0.2">
      <c r="A164" s="217"/>
      <c r="B164" s="477"/>
      <c r="C164" s="476"/>
      <c r="D164" s="51"/>
      <c r="E164" s="217"/>
      <c r="F164" s="217"/>
      <c r="G164" s="217"/>
      <c r="H164" s="217"/>
      <c r="I164" s="217"/>
      <c r="J164" s="217"/>
      <c r="K164" s="217"/>
      <c r="L164" s="217"/>
      <c r="M164" s="217"/>
      <c r="N164" s="217"/>
      <c r="O164" s="217"/>
      <c r="P164" s="217"/>
      <c r="Q164" s="217"/>
      <c r="R164" s="217"/>
      <c r="S164" s="217"/>
      <c r="T164" s="217"/>
      <c r="U164" s="476"/>
      <c r="V164" s="51"/>
      <c r="W164" s="96" t="s">
        <v>411</v>
      </c>
      <c r="X164" s="217"/>
      <c r="Y164" s="217"/>
      <c r="Z164" s="217"/>
      <c r="AA164" s="217"/>
      <c r="AB164" s="217"/>
      <c r="AC164" s="217"/>
      <c r="AD164" s="217"/>
      <c r="AE164" s="217"/>
      <c r="AF164" s="217"/>
      <c r="AG164" s="217"/>
      <c r="AH164" s="217"/>
      <c r="AI164" s="217"/>
      <c r="AJ164" s="217"/>
      <c r="AK164" s="217"/>
      <c r="AL164" s="74"/>
      <c r="AM164" s="476"/>
      <c r="AN164" s="51"/>
      <c r="AO164" s="217"/>
      <c r="AP164" s="217"/>
      <c r="AQ164" s="217"/>
      <c r="AS164" s="217"/>
    </row>
    <row r="165" spans="1:45" ht="11.25" customHeight="1" x14ac:dyDescent="0.2">
      <c r="A165" s="217"/>
      <c r="B165" s="477"/>
      <c r="C165" s="476"/>
      <c r="D165" s="51"/>
      <c r="E165" s="217"/>
      <c r="F165" s="217"/>
      <c r="G165" s="217"/>
      <c r="H165" s="217"/>
      <c r="I165" s="217"/>
      <c r="J165" s="217"/>
      <c r="K165" s="217"/>
      <c r="L165" s="217"/>
      <c r="M165" s="217"/>
      <c r="N165" s="217"/>
      <c r="O165" s="217"/>
      <c r="P165" s="217"/>
      <c r="Q165" s="217"/>
      <c r="R165" s="217"/>
      <c r="S165" s="217"/>
      <c r="T165" s="217"/>
      <c r="U165" s="476"/>
      <c r="V165" s="51"/>
      <c r="W165" s="217"/>
      <c r="X165" s="217" t="s">
        <v>412</v>
      </c>
      <c r="Y165" s="217"/>
      <c r="Z165" s="217"/>
      <c r="AA165" s="47"/>
      <c r="AB165" s="47" t="s">
        <v>9</v>
      </c>
      <c r="AC165" s="47"/>
      <c r="AD165" s="47"/>
      <c r="AE165" s="47"/>
      <c r="AF165" s="47"/>
      <c r="AG165" s="47"/>
      <c r="AH165" s="47"/>
      <c r="AI165" s="47"/>
      <c r="AJ165" s="47"/>
      <c r="AK165" s="47"/>
      <c r="AL165" s="75" t="s">
        <v>413</v>
      </c>
      <c r="AM165" s="476"/>
      <c r="AN165" s="51"/>
      <c r="AO165" s="217"/>
      <c r="AP165" s="217"/>
      <c r="AQ165" s="217"/>
      <c r="AS165" s="217"/>
    </row>
    <row r="166" spans="1:45" ht="11.25" customHeight="1" x14ac:dyDescent="0.2">
      <c r="A166" s="217"/>
      <c r="B166" s="477"/>
      <c r="C166" s="476"/>
      <c r="D166" s="51"/>
      <c r="E166" s="217"/>
      <c r="F166" s="217"/>
      <c r="G166" s="217"/>
      <c r="H166" s="217"/>
      <c r="I166" s="217"/>
      <c r="J166" s="217"/>
      <c r="K166" s="217"/>
      <c r="L166" s="217"/>
      <c r="M166" s="217"/>
      <c r="N166" s="217"/>
      <c r="O166" s="217"/>
      <c r="P166" s="217"/>
      <c r="Q166" s="217"/>
      <c r="R166" s="217"/>
      <c r="S166" s="217"/>
      <c r="T166" s="217"/>
      <c r="U166" s="476"/>
      <c r="V166" s="51"/>
      <c r="W166" s="217"/>
      <c r="X166" s="217" t="s">
        <v>414</v>
      </c>
      <c r="Y166" s="217"/>
      <c r="Z166" s="217"/>
      <c r="AA166" s="217"/>
      <c r="AB166" s="47"/>
      <c r="AC166" s="47"/>
      <c r="AD166" s="47"/>
      <c r="AE166" s="47"/>
      <c r="AF166" s="47"/>
      <c r="AG166" s="47" t="s">
        <v>9</v>
      </c>
      <c r="AH166" s="47"/>
      <c r="AI166" s="47"/>
      <c r="AJ166" s="47"/>
      <c r="AK166" s="47"/>
      <c r="AL166" s="75" t="s">
        <v>415</v>
      </c>
      <c r="AM166" s="476"/>
      <c r="AN166" s="51"/>
      <c r="AO166" s="217"/>
      <c r="AP166" s="217"/>
      <c r="AQ166" s="217"/>
      <c r="AS166" s="217"/>
    </row>
    <row r="167" spans="1:45" ht="11.25" customHeight="1" x14ac:dyDescent="0.2">
      <c r="A167" s="217"/>
      <c r="B167" s="477"/>
      <c r="C167" s="476"/>
      <c r="D167" s="51"/>
      <c r="E167" s="217"/>
      <c r="F167" s="217"/>
      <c r="G167" s="217"/>
      <c r="H167" s="217"/>
      <c r="I167" s="217"/>
      <c r="J167" s="217"/>
      <c r="K167" s="217"/>
      <c r="L167" s="217"/>
      <c r="M167" s="217"/>
      <c r="N167" s="217"/>
      <c r="O167" s="217"/>
      <c r="P167" s="217"/>
      <c r="Q167" s="217"/>
      <c r="R167" s="217"/>
      <c r="S167" s="217"/>
      <c r="T167" s="217"/>
      <c r="U167" s="476"/>
      <c r="V167" s="51"/>
      <c r="W167" s="217"/>
      <c r="X167" s="217" t="s">
        <v>416</v>
      </c>
      <c r="Y167" s="217"/>
      <c r="Z167" s="217"/>
      <c r="AA167" s="217"/>
      <c r="AB167" s="217"/>
      <c r="AC167" s="217"/>
      <c r="AD167" s="47" t="s">
        <v>9</v>
      </c>
      <c r="AE167" s="47"/>
      <c r="AF167" s="297"/>
      <c r="AG167" s="47"/>
      <c r="AH167" s="47"/>
      <c r="AI167" s="47"/>
      <c r="AJ167" s="47"/>
      <c r="AK167" s="47"/>
      <c r="AL167" s="75" t="s">
        <v>417</v>
      </c>
      <c r="AM167" s="476"/>
      <c r="AN167" s="51"/>
      <c r="AO167" s="217"/>
      <c r="AP167" s="217"/>
      <c r="AQ167" s="217"/>
      <c r="AS167" s="217"/>
    </row>
    <row r="168" spans="1:45" ht="11.25" customHeight="1" x14ac:dyDescent="0.2">
      <c r="A168" s="217"/>
      <c r="B168" s="477"/>
      <c r="C168" s="476"/>
      <c r="D168" s="51"/>
      <c r="E168" s="217"/>
      <c r="F168" s="217"/>
      <c r="G168" s="217"/>
      <c r="H168" s="217"/>
      <c r="I168" s="217"/>
      <c r="J168" s="217"/>
      <c r="K168" s="217"/>
      <c r="L168" s="217"/>
      <c r="M168" s="217"/>
      <c r="N168" s="217"/>
      <c r="O168" s="217"/>
      <c r="P168" s="217"/>
      <c r="Q168" s="217"/>
      <c r="R168" s="217"/>
      <c r="S168" s="217"/>
      <c r="T168" s="217"/>
      <c r="U168" s="476"/>
      <c r="V168" s="51"/>
      <c r="W168" s="217"/>
      <c r="X168" s="217"/>
      <c r="Y168" s="217"/>
      <c r="Z168" s="217"/>
      <c r="AA168" s="217"/>
      <c r="AB168" s="217"/>
      <c r="AC168" s="217"/>
      <c r="AD168" s="217"/>
      <c r="AE168" s="217"/>
      <c r="AF168" s="217"/>
      <c r="AG168" s="217"/>
      <c r="AH168" s="217"/>
      <c r="AI168" s="217"/>
      <c r="AJ168" s="217"/>
      <c r="AK168" s="217"/>
      <c r="AL168" s="74"/>
      <c r="AM168" s="476"/>
      <c r="AN168" s="51"/>
      <c r="AO168" s="217"/>
      <c r="AP168" s="217"/>
      <c r="AQ168" s="217"/>
      <c r="AS168" s="217"/>
    </row>
    <row r="169" spans="1:45" ht="11.25" customHeight="1" x14ac:dyDescent="0.2">
      <c r="A169" s="217"/>
      <c r="B169" s="477"/>
      <c r="C169" s="476"/>
      <c r="D169" s="51"/>
      <c r="E169" s="217"/>
      <c r="F169" s="217"/>
      <c r="G169" s="217"/>
      <c r="H169" s="217"/>
      <c r="I169" s="217"/>
      <c r="J169" s="217"/>
      <c r="K169" s="217"/>
      <c r="L169" s="217"/>
      <c r="M169" s="217"/>
      <c r="N169" s="217"/>
      <c r="O169" s="217"/>
      <c r="P169" s="217"/>
      <c r="Q169" s="217"/>
      <c r="R169" s="217"/>
      <c r="S169" s="217"/>
      <c r="T169" s="217"/>
      <c r="U169" s="476"/>
      <c r="V169" s="51"/>
      <c r="W169" s="217" t="s">
        <v>106</v>
      </c>
      <c r="X169" s="217"/>
      <c r="Y169" s="217"/>
      <c r="Z169" s="217"/>
      <c r="AA169" s="217"/>
      <c r="AB169" s="217"/>
      <c r="AC169" s="217"/>
      <c r="AD169" s="217"/>
      <c r="AE169" s="217"/>
      <c r="AF169" s="217"/>
      <c r="AG169" s="217"/>
      <c r="AH169" s="217"/>
      <c r="AI169" s="217"/>
      <c r="AJ169" s="217"/>
      <c r="AK169" s="217"/>
      <c r="AL169" s="75" t="s">
        <v>76</v>
      </c>
      <c r="AM169" s="476"/>
      <c r="AN169" s="51"/>
      <c r="AO169" s="217"/>
      <c r="AP169" s="217"/>
      <c r="AQ169" s="217"/>
      <c r="AS169" s="217"/>
    </row>
    <row r="170" spans="1:45" ht="11.25" customHeight="1" x14ac:dyDescent="0.2">
      <c r="A170" s="217"/>
      <c r="B170" s="477"/>
      <c r="C170" s="476"/>
      <c r="D170" s="51"/>
      <c r="E170" s="217"/>
      <c r="F170" s="217"/>
      <c r="G170" s="217"/>
      <c r="H170" s="217"/>
      <c r="I170" s="217"/>
      <c r="J170" s="217"/>
      <c r="K170" s="217"/>
      <c r="L170" s="217"/>
      <c r="M170" s="217"/>
      <c r="N170" s="217"/>
      <c r="O170" s="217"/>
      <c r="P170" s="217"/>
      <c r="Q170" s="217"/>
      <c r="R170" s="217"/>
      <c r="S170" s="217"/>
      <c r="T170" s="217"/>
      <c r="U170" s="476"/>
      <c r="V170" s="51"/>
      <c r="W170" s="217"/>
      <c r="X170" s="217"/>
      <c r="Y170" s="217"/>
      <c r="Z170" s="697" t="s">
        <v>107</v>
      </c>
      <c r="AA170" s="697"/>
      <c r="AB170" s="697"/>
      <c r="AC170" s="697"/>
      <c r="AD170" s="697"/>
      <c r="AE170" s="697"/>
      <c r="AF170" s="697"/>
      <c r="AG170" s="697"/>
      <c r="AH170" s="697"/>
      <c r="AI170" s="697"/>
      <c r="AJ170" s="697"/>
      <c r="AK170" s="697"/>
      <c r="AL170" s="74"/>
      <c r="AM170" s="476"/>
      <c r="AN170" s="51"/>
      <c r="AO170" s="217"/>
      <c r="AP170" s="217"/>
      <c r="AQ170" s="217"/>
    </row>
    <row r="171" spans="1:45" ht="6" customHeight="1" x14ac:dyDescent="0.2">
      <c r="A171" s="77"/>
      <c r="B171" s="76"/>
      <c r="C171" s="48"/>
      <c r="D171" s="26"/>
      <c r="E171" s="77"/>
      <c r="F171" s="77"/>
      <c r="G171" s="77"/>
      <c r="H171" s="77"/>
      <c r="I171" s="77"/>
      <c r="J171" s="77"/>
      <c r="K171" s="77"/>
      <c r="L171" s="77"/>
      <c r="M171" s="77"/>
      <c r="N171" s="77"/>
      <c r="O171" s="77"/>
      <c r="P171" s="77"/>
      <c r="Q171" s="77"/>
      <c r="R171" s="77"/>
      <c r="S171" s="77"/>
      <c r="T171" s="77"/>
      <c r="U171" s="48"/>
      <c r="V171" s="26"/>
      <c r="W171" s="77"/>
      <c r="X171" s="77"/>
      <c r="Y171" s="77"/>
      <c r="Z171" s="77"/>
      <c r="AA171" s="77"/>
      <c r="AB171" s="77"/>
      <c r="AC171" s="77"/>
      <c r="AD171" s="77"/>
      <c r="AE171" s="77"/>
      <c r="AF171" s="77"/>
      <c r="AG171" s="77"/>
      <c r="AH171" s="77"/>
      <c r="AI171" s="77"/>
      <c r="AJ171" s="77"/>
      <c r="AK171" s="77"/>
      <c r="AL171" s="78"/>
      <c r="AM171" s="48"/>
      <c r="AN171" s="26"/>
      <c r="AO171" s="77"/>
      <c r="AP171" s="77"/>
      <c r="AQ171" s="77"/>
    </row>
    <row r="172" spans="1:45" ht="6" customHeight="1" x14ac:dyDescent="0.2">
      <c r="A172" s="16"/>
      <c r="B172" s="475"/>
      <c r="C172" s="46"/>
      <c r="D172" s="27"/>
      <c r="E172" s="16"/>
      <c r="F172" s="16"/>
      <c r="G172" s="16"/>
      <c r="H172" s="16"/>
      <c r="I172" s="16"/>
      <c r="J172" s="16"/>
      <c r="K172" s="16"/>
      <c r="L172" s="16"/>
      <c r="M172" s="16"/>
      <c r="N172" s="16"/>
      <c r="O172" s="16"/>
      <c r="P172" s="16"/>
      <c r="Q172" s="16"/>
      <c r="R172" s="16"/>
      <c r="S172" s="16"/>
      <c r="T172" s="16"/>
      <c r="U172" s="46"/>
      <c r="V172" s="27"/>
      <c r="W172" s="16"/>
      <c r="X172" s="16"/>
      <c r="Y172" s="16"/>
      <c r="Z172" s="16"/>
      <c r="AA172" s="16"/>
      <c r="AB172" s="16"/>
      <c r="AC172" s="16"/>
      <c r="AD172" s="16"/>
      <c r="AE172" s="16"/>
      <c r="AF172" s="16"/>
      <c r="AG172" s="16"/>
      <c r="AH172" s="16"/>
      <c r="AI172" s="16"/>
      <c r="AJ172" s="16"/>
      <c r="AK172" s="16"/>
      <c r="AL172" s="24"/>
      <c r="AM172" s="46"/>
      <c r="AN172" s="27"/>
      <c r="AO172" s="16"/>
      <c r="AP172" s="16"/>
      <c r="AQ172" s="16"/>
    </row>
    <row r="173" spans="1:45" ht="11.25" customHeight="1" x14ac:dyDescent="0.2">
      <c r="A173" s="217"/>
      <c r="B173" s="112">
        <v>331</v>
      </c>
      <c r="C173" s="476"/>
      <c r="D173" s="51"/>
      <c r="E173" s="722" t="str">
        <f ca="1">VLOOKUP(INDIRECT(ADDRESS(ROW(),COLUMN()-3)),Language_Translations,MATCH(Language_Selected,Language_Options,0),FALSE)</f>
        <v>Connaissez-vous un endroit où vous pouvez vous procurer une méthode de planification familiale ?</v>
      </c>
      <c r="F173" s="722"/>
      <c r="G173" s="722"/>
      <c r="H173" s="722"/>
      <c r="I173" s="722"/>
      <c r="J173" s="722"/>
      <c r="K173" s="722"/>
      <c r="L173" s="722"/>
      <c r="M173" s="722"/>
      <c r="N173" s="722"/>
      <c r="O173" s="722"/>
      <c r="P173" s="722"/>
      <c r="Q173" s="722"/>
      <c r="R173" s="722"/>
      <c r="S173" s="722"/>
      <c r="T173" s="722"/>
      <c r="U173" s="476"/>
      <c r="V173" s="51"/>
      <c r="W173" s="217" t="s">
        <v>117</v>
      </c>
      <c r="X173" s="217"/>
      <c r="Y173" s="47" t="s">
        <v>9</v>
      </c>
      <c r="Z173" s="47"/>
      <c r="AA173" s="47"/>
      <c r="AB173" s="47"/>
      <c r="AC173" s="47"/>
      <c r="AD173" s="47"/>
      <c r="AE173" s="47"/>
      <c r="AF173" s="47"/>
      <c r="AG173" s="47"/>
      <c r="AH173" s="47"/>
      <c r="AI173" s="47"/>
      <c r="AJ173" s="47"/>
      <c r="AK173" s="47"/>
      <c r="AL173" s="75" t="s">
        <v>93</v>
      </c>
      <c r="AM173" s="476"/>
      <c r="AN173" s="51"/>
      <c r="AO173" s="217"/>
      <c r="AP173" s="217"/>
      <c r="AQ173" s="217"/>
    </row>
    <row r="174" spans="1:45" x14ac:dyDescent="0.2">
      <c r="A174" s="217"/>
      <c r="B174" s="477"/>
      <c r="C174" s="476"/>
      <c r="D174" s="51"/>
      <c r="E174" s="722"/>
      <c r="F174" s="722"/>
      <c r="G174" s="722"/>
      <c r="H174" s="722"/>
      <c r="I174" s="722"/>
      <c r="J174" s="722"/>
      <c r="K174" s="722"/>
      <c r="L174" s="722"/>
      <c r="M174" s="722"/>
      <c r="N174" s="722"/>
      <c r="O174" s="722"/>
      <c r="P174" s="722"/>
      <c r="Q174" s="722"/>
      <c r="R174" s="722"/>
      <c r="S174" s="722"/>
      <c r="T174" s="722"/>
      <c r="U174" s="476"/>
      <c r="V174" s="51"/>
      <c r="W174" s="217" t="s">
        <v>118</v>
      </c>
      <c r="X174" s="217"/>
      <c r="Y174" s="47" t="s">
        <v>9</v>
      </c>
      <c r="Z174" s="47"/>
      <c r="AA174" s="47"/>
      <c r="AB174" s="47"/>
      <c r="AC174" s="47"/>
      <c r="AD174" s="47"/>
      <c r="AE174" s="47"/>
      <c r="AF174" s="47"/>
      <c r="AG174" s="47"/>
      <c r="AH174" s="47"/>
      <c r="AI174" s="47"/>
      <c r="AJ174" s="47"/>
      <c r="AK174" s="47"/>
      <c r="AL174" s="75" t="s">
        <v>95</v>
      </c>
      <c r="AM174" s="476"/>
      <c r="AN174" s="51"/>
      <c r="AO174" s="217"/>
      <c r="AP174" s="318"/>
      <c r="AQ174" s="217"/>
    </row>
    <row r="175" spans="1:45" ht="6" customHeight="1" x14ac:dyDescent="0.2">
      <c r="A175" s="77"/>
      <c r="B175" s="76"/>
      <c r="C175" s="48"/>
      <c r="D175" s="26"/>
      <c r="E175" s="77"/>
      <c r="F175" s="77"/>
      <c r="G175" s="77"/>
      <c r="H175" s="77"/>
      <c r="I175" s="77"/>
      <c r="J175" s="77"/>
      <c r="K175" s="77"/>
      <c r="L175" s="77"/>
      <c r="M175" s="77"/>
      <c r="N175" s="77"/>
      <c r="O175" s="77"/>
      <c r="P175" s="77"/>
      <c r="Q175" s="77"/>
      <c r="R175" s="77"/>
      <c r="S175" s="77"/>
      <c r="T175" s="77"/>
      <c r="U175" s="48"/>
      <c r="V175" s="26"/>
      <c r="W175" s="77"/>
      <c r="X175" s="77"/>
      <c r="Y175" s="77"/>
      <c r="Z175" s="77"/>
      <c r="AA175" s="77"/>
      <c r="AB175" s="77"/>
      <c r="AC175" s="77"/>
      <c r="AD175" s="77"/>
      <c r="AE175" s="77"/>
      <c r="AF175" s="77"/>
      <c r="AG175" s="77"/>
      <c r="AH175" s="77"/>
      <c r="AI175" s="77"/>
      <c r="AJ175" s="77"/>
      <c r="AK175" s="77"/>
      <c r="AL175" s="78"/>
      <c r="AM175" s="48"/>
      <c r="AN175" s="26"/>
      <c r="AO175" s="77"/>
      <c r="AP175" s="77"/>
      <c r="AQ175" s="77"/>
    </row>
    <row r="176" spans="1:45" ht="6" customHeight="1" x14ac:dyDescent="0.2">
      <c r="A176" s="122"/>
      <c r="B176" s="321"/>
      <c r="C176" s="123"/>
      <c r="D176" s="27"/>
      <c r="E176" s="16"/>
      <c r="F176" s="16"/>
      <c r="G176" s="16"/>
      <c r="H176" s="16"/>
      <c r="I176" s="16"/>
      <c r="J176" s="16"/>
      <c r="K176" s="16"/>
      <c r="L176" s="16"/>
      <c r="M176" s="16"/>
      <c r="N176" s="16"/>
      <c r="O176" s="16"/>
      <c r="P176" s="16"/>
      <c r="Q176" s="16"/>
      <c r="R176" s="16"/>
      <c r="S176" s="16"/>
      <c r="T176" s="16"/>
      <c r="U176" s="46"/>
      <c r="V176" s="27"/>
      <c r="W176" s="16"/>
      <c r="X176" s="16"/>
      <c r="Y176" s="16"/>
      <c r="Z176" s="16"/>
      <c r="AA176" s="16"/>
      <c r="AB176" s="16"/>
      <c r="AC176" s="16"/>
      <c r="AD176" s="16"/>
      <c r="AE176" s="16"/>
      <c r="AF176" s="16"/>
      <c r="AG176" s="16"/>
      <c r="AH176" s="16"/>
      <c r="AI176" s="16"/>
      <c r="AJ176" s="16"/>
      <c r="AK176" s="16"/>
      <c r="AL176" s="24"/>
      <c r="AM176" s="46"/>
      <c r="AN176" s="27"/>
      <c r="AO176" s="16"/>
      <c r="AP176" s="16"/>
      <c r="AQ176" s="16"/>
    </row>
    <row r="177" spans="1:43" ht="11.25" customHeight="1" x14ac:dyDescent="0.2">
      <c r="A177" s="248"/>
      <c r="B177" s="256">
        <v>332</v>
      </c>
      <c r="C177" s="118"/>
      <c r="D177" s="51"/>
      <c r="E177" s="722" t="str">
        <f ca="1">VLOOKUP(INDIRECT(ADDRESS(ROW(),COLUMN()-3)),Language_Translations,MATCH(Language_Selected,Language_Options,0),FALSE)</f>
        <v>Au cours des 12 derniers mois, est-ce que vous avez reçu la visite d'un agent de santé ?</v>
      </c>
      <c r="F177" s="722"/>
      <c r="G177" s="722"/>
      <c r="H177" s="722"/>
      <c r="I177" s="722"/>
      <c r="J177" s="722"/>
      <c r="K177" s="722"/>
      <c r="L177" s="722"/>
      <c r="M177" s="722"/>
      <c r="N177" s="722"/>
      <c r="O177" s="722"/>
      <c r="P177" s="722"/>
      <c r="Q177" s="722"/>
      <c r="R177" s="722"/>
      <c r="S177" s="722"/>
      <c r="T177" s="722"/>
      <c r="U177" s="476"/>
      <c r="V177" s="51"/>
      <c r="W177" s="217" t="s">
        <v>117</v>
      </c>
      <c r="X177" s="217"/>
      <c r="Y177" s="47" t="s">
        <v>9</v>
      </c>
      <c r="Z177" s="47"/>
      <c r="AA177" s="47"/>
      <c r="AB177" s="47"/>
      <c r="AC177" s="47"/>
      <c r="AD177" s="47"/>
      <c r="AE177" s="47"/>
      <c r="AF177" s="47"/>
      <c r="AG177" s="47"/>
      <c r="AH177" s="47"/>
      <c r="AI177" s="47"/>
      <c r="AJ177" s="47"/>
      <c r="AK177" s="47"/>
      <c r="AL177" s="75" t="s">
        <v>93</v>
      </c>
      <c r="AM177" s="476"/>
      <c r="AN177" s="51"/>
      <c r="AO177" s="217"/>
      <c r="AP177" s="217"/>
      <c r="AQ177" s="217"/>
    </row>
    <row r="178" spans="1:43" x14ac:dyDescent="0.2">
      <c r="A178" s="248"/>
      <c r="B178" s="198" t="s">
        <v>420</v>
      </c>
      <c r="C178" s="118"/>
      <c r="D178" s="51"/>
      <c r="E178" s="722"/>
      <c r="F178" s="722"/>
      <c r="G178" s="722"/>
      <c r="H178" s="722"/>
      <c r="I178" s="722"/>
      <c r="J178" s="722"/>
      <c r="K178" s="722"/>
      <c r="L178" s="722"/>
      <c r="M178" s="722"/>
      <c r="N178" s="722"/>
      <c r="O178" s="722"/>
      <c r="P178" s="722"/>
      <c r="Q178" s="722"/>
      <c r="R178" s="722"/>
      <c r="S178" s="722"/>
      <c r="T178" s="722"/>
      <c r="U178" s="476"/>
      <c r="V178" s="51"/>
      <c r="W178" s="217" t="s">
        <v>118</v>
      </c>
      <c r="X178" s="217"/>
      <c r="Y178" s="47" t="s">
        <v>9</v>
      </c>
      <c r="Z178" s="47"/>
      <c r="AA178" s="47"/>
      <c r="AB178" s="47"/>
      <c r="AC178" s="47"/>
      <c r="AD178" s="47"/>
      <c r="AE178" s="47"/>
      <c r="AF178" s="47"/>
      <c r="AG178" s="47"/>
      <c r="AH178" s="47"/>
      <c r="AI178" s="47"/>
      <c r="AJ178" s="47"/>
      <c r="AK178" s="47"/>
      <c r="AL178" s="75" t="s">
        <v>95</v>
      </c>
      <c r="AM178" s="476"/>
      <c r="AN178" s="51"/>
      <c r="AO178" s="217"/>
      <c r="AP178" s="318">
        <v>334</v>
      </c>
      <c r="AQ178" s="217"/>
    </row>
    <row r="179" spans="1:43" ht="6" customHeight="1" x14ac:dyDescent="0.2">
      <c r="A179" s="119"/>
      <c r="B179" s="120"/>
      <c r="C179" s="121"/>
      <c r="D179" s="26"/>
      <c r="E179" s="77"/>
      <c r="F179" s="77"/>
      <c r="G179" s="77"/>
      <c r="H179" s="77"/>
      <c r="I179" s="77"/>
      <c r="J179" s="77"/>
      <c r="K179" s="77"/>
      <c r="L179" s="77"/>
      <c r="M179" s="77"/>
      <c r="N179" s="77"/>
      <c r="O179" s="77"/>
      <c r="P179" s="77"/>
      <c r="Q179" s="77"/>
      <c r="R179" s="77"/>
      <c r="S179" s="77"/>
      <c r="T179" s="77"/>
      <c r="U179" s="48"/>
      <c r="V179" s="26"/>
      <c r="W179" s="77"/>
      <c r="X179" s="77"/>
      <c r="Y179" s="77"/>
      <c r="Z179" s="77"/>
      <c r="AA179" s="77"/>
      <c r="AB179" s="77"/>
      <c r="AC179" s="77"/>
      <c r="AD179" s="77"/>
      <c r="AE179" s="77"/>
      <c r="AF179" s="77"/>
      <c r="AG179" s="77"/>
      <c r="AH179" s="77"/>
      <c r="AI179" s="77"/>
      <c r="AJ179" s="77"/>
      <c r="AK179" s="77"/>
      <c r="AL179" s="78"/>
      <c r="AM179" s="48"/>
      <c r="AN179" s="26"/>
      <c r="AO179" s="77"/>
      <c r="AP179" s="77"/>
      <c r="AQ179" s="77"/>
    </row>
    <row r="180" spans="1:43" ht="6" customHeight="1" x14ac:dyDescent="0.2">
      <c r="A180" s="122"/>
      <c r="B180" s="321"/>
      <c r="C180" s="123"/>
      <c r="D180" s="27"/>
      <c r="E180" s="16"/>
      <c r="F180" s="16"/>
      <c r="G180" s="16"/>
      <c r="H180" s="16"/>
      <c r="I180" s="16"/>
      <c r="J180" s="16"/>
      <c r="K180" s="16"/>
      <c r="L180" s="16"/>
      <c r="M180" s="16"/>
      <c r="N180" s="16"/>
      <c r="O180" s="16"/>
      <c r="P180" s="16"/>
      <c r="Q180" s="16"/>
      <c r="R180" s="16"/>
      <c r="S180" s="16"/>
      <c r="T180" s="16"/>
      <c r="U180" s="46"/>
      <c r="V180" s="27"/>
      <c r="W180" s="16"/>
      <c r="X180" s="16"/>
      <c r="Y180" s="16"/>
      <c r="Z180" s="16"/>
      <c r="AA180" s="16"/>
      <c r="AB180" s="16"/>
      <c r="AC180" s="16"/>
      <c r="AD180" s="16"/>
      <c r="AE180" s="16"/>
      <c r="AF180" s="16"/>
      <c r="AG180" s="16"/>
      <c r="AH180" s="16"/>
      <c r="AI180" s="16"/>
      <c r="AJ180" s="16"/>
      <c r="AK180" s="16"/>
      <c r="AL180" s="24"/>
      <c r="AM180" s="46"/>
      <c r="AN180" s="27"/>
      <c r="AO180" s="16"/>
      <c r="AP180" s="16"/>
      <c r="AQ180" s="16"/>
    </row>
    <row r="181" spans="1:43" ht="11.25" customHeight="1" x14ac:dyDescent="0.2">
      <c r="A181" s="248"/>
      <c r="B181" s="256">
        <v>333</v>
      </c>
      <c r="C181" s="118"/>
      <c r="D181" s="51"/>
      <c r="E181" s="722" t="str">
        <f ca="1">VLOOKUP(INDIRECT(ADDRESS(ROW(),COLUMN()-3)),Language_Translations,MATCH(Language_Selected,Language_Options,0),FALSE)</f>
        <v>Est-ce que l'agent de santé vous a parlé de planification familiale ?</v>
      </c>
      <c r="F181" s="722"/>
      <c r="G181" s="722"/>
      <c r="H181" s="722"/>
      <c r="I181" s="722"/>
      <c r="J181" s="722"/>
      <c r="K181" s="722"/>
      <c r="L181" s="722"/>
      <c r="M181" s="722"/>
      <c r="N181" s="722"/>
      <c r="O181" s="722"/>
      <c r="P181" s="722"/>
      <c r="Q181" s="722"/>
      <c r="R181" s="722"/>
      <c r="S181" s="722"/>
      <c r="T181" s="722"/>
      <c r="U181" s="476"/>
      <c r="V181" s="51"/>
      <c r="W181" s="217" t="s">
        <v>117</v>
      </c>
      <c r="X181" s="217"/>
      <c r="Y181" s="47" t="s">
        <v>9</v>
      </c>
      <c r="Z181" s="47"/>
      <c r="AA181" s="47"/>
      <c r="AB181" s="47"/>
      <c r="AC181" s="47"/>
      <c r="AD181" s="47"/>
      <c r="AE181" s="47"/>
      <c r="AF181" s="47"/>
      <c r="AG181" s="47"/>
      <c r="AH181" s="47"/>
      <c r="AI181" s="47"/>
      <c r="AJ181" s="47"/>
      <c r="AK181" s="47"/>
      <c r="AL181" s="75" t="s">
        <v>93</v>
      </c>
      <c r="AM181" s="476"/>
      <c r="AN181" s="51"/>
      <c r="AO181" s="217"/>
      <c r="AP181" s="217"/>
      <c r="AQ181" s="217"/>
    </row>
    <row r="182" spans="1:43" x14ac:dyDescent="0.2">
      <c r="A182" s="248"/>
      <c r="B182" s="198" t="s">
        <v>420</v>
      </c>
      <c r="C182" s="118"/>
      <c r="D182" s="51"/>
      <c r="E182" s="722"/>
      <c r="F182" s="722"/>
      <c r="G182" s="722"/>
      <c r="H182" s="722"/>
      <c r="I182" s="722"/>
      <c r="J182" s="722"/>
      <c r="K182" s="722"/>
      <c r="L182" s="722"/>
      <c r="M182" s="722"/>
      <c r="N182" s="722"/>
      <c r="O182" s="722"/>
      <c r="P182" s="722"/>
      <c r="Q182" s="722"/>
      <c r="R182" s="722"/>
      <c r="S182" s="722"/>
      <c r="T182" s="722"/>
      <c r="U182" s="476"/>
      <c r="V182" s="51"/>
      <c r="W182" s="217" t="s">
        <v>118</v>
      </c>
      <c r="X182" s="217"/>
      <c r="Y182" s="47" t="s">
        <v>9</v>
      </c>
      <c r="Z182" s="47"/>
      <c r="AA182" s="47"/>
      <c r="AB182" s="47"/>
      <c r="AC182" s="47"/>
      <c r="AD182" s="47"/>
      <c r="AE182" s="47"/>
      <c r="AF182" s="47"/>
      <c r="AG182" s="47"/>
      <c r="AH182" s="47"/>
      <c r="AI182" s="47"/>
      <c r="AJ182" s="47"/>
      <c r="AK182" s="47"/>
      <c r="AL182" s="75" t="s">
        <v>95</v>
      </c>
      <c r="AM182" s="476"/>
      <c r="AN182" s="51"/>
      <c r="AO182" s="217"/>
      <c r="AP182" s="318"/>
      <c r="AQ182" s="217"/>
    </row>
    <row r="183" spans="1:43" ht="6" customHeight="1" x14ac:dyDescent="0.2">
      <c r="A183" s="119"/>
      <c r="B183" s="120"/>
      <c r="C183" s="121"/>
      <c r="D183" s="26"/>
      <c r="E183" s="77"/>
      <c r="F183" s="77"/>
      <c r="G183" s="77"/>
      <c r="H183" s="77"/>
      <c r="I183" s="77"/>
      <c r="J183" s="77"/>
      <c r="K183" s="77"/>
      <c r="L183" s="77"/>
      <c r="M183" s="77"/>
      <c r="N183" s="77"/>
      <c r="O183" s="77"/>
      <c r="P183" s="77"/>
      <c r="Q183" s="77"/>
      <c r="R183" s="77"/>
      <c r="S183" s="77"/>
      <c r="T183" s="77"/>
      <c r="U183" s="48"/>
      <c r="V183" s="26"/>
      <c r="W183" s="77"/>
      <c r="X183" s="77"/>
      <c r="Y183" s="77"/>
      <c r="Z183" s="77"/>
      <c r="AA183" s="77"/>
      <c r="AB183" s="77"/>
      <c r="AC183" s="77"/>
      <c r="AD183" s="77"/>
      <c r="AE183" s="77"/>
      <c r="AF183" s="77"/>
      <c r="AG183" s="77"/>
      <c r="AH183" s="77"/>
      <c r="AI183" s="77"/>
      <c r="AJ183" s="77"/>
      <c r="AK183" s="77"/>
      <c r="AL183" s="78"/>
      <c r="AM183" s="48"/>
      <c r="AN183" s="26"/>
      <c r="AO183" s="77"/>
      <c r="AP183" s="77"/>
      <c r="AQ183" s="77"/>
    </row>
    <row r="184" spans="1:43" ht="6" customHeight="1" x14ac:dyDescent="0.2">
      <c r="A184" s="16"/>
      <c r="B184" s="475"/>
      <c r="C184" s="46"/>
      <c r="D184" s="27"/>
      <c r="E184" s="16"/>
      <c r="F184" s="16"/>
      <c r="G184" s="16"/>
      <c r="H184" s="16"/>
      <c r="I184" s="16"/>
      <c r="J184" s="16"/>
      <c r="K184" s="16"/>
      <c r="L184" s="16"/>
      <c r="M184" s="16"/>
      <c r="N184" s="16"/>
      <c r="O184" s="16"/>
      <c r="P184" s="16"/>
      <c r="Q184" s="16"/>
      <c r="R184" s="16"/>
      <c r="S184" s="16"/>
      <c r="T184" s="16"/>
      <c r="U184" s="46"/>
      <c r="V184" s="27"/>
      <c r="W184" s="16"/>
      <c r="X184" s="16"/>
      <c r="Y184" s="16"/>
      <c r="Z184" s="16"/>
      <c r="AA184" s="16"/>
      <c r="AB184" s="16"/>
      <c r="AC184" s="16"/>
      <c r="AD184" s="16"/>
      <c r="AE184" s="16"/>
      <c r="AF184" s="16"/>
      <c r="AG184" s="16"/>
      <c r="AH184" s="16"/>
      <c r="AI184" s="16"/>
      <c r="AJ184" s="16"/>
      <c r="AK184" s="16"/>
      <c r="AL184" s="24"/>
      <c r="AM184" s="46"/>
      <c r="AN184" s="27"/>
      <c r="AO184" s="16"/>
      <c r="AP184" s="16"/>
      <c r="AQ184" s="16"/>
    </row>
    <row r="185" spans="1:43" ht="11.25" customHeight="1" x14ac:dyDescent="0.2">
      <c r="A185" s="217"/>
      <c r="B185" s="477">
        <v>334</v>
      </c>
      <c r="C185" s="476"/>
      <c r="D185" s="51"/>
      <c r="E185" s="723" t="s">
        <v>421</v>
      </c>
      <c r="F185" s="723"/>
      <c r="G185" s="723"/>
      <c r="H185" s="723"/>
      <c r="I185" s="723"/>
      <c r="J185" s="723"/>
      <c r="K185" s="723"/>
      <c r="L185" s="723"/>
      <c r="M185" s="723"/>
      <c r="N185" s="723"/>
      <c r="O185" s="723"/>
      <c r="P185" s="723"/>
      <c r="Q185" s="723"/>
      <c r="R185" s="723"/>
      <c r="S185" s="723"/>
      <c r="T185" s="723"/>
      <c r="U185" s="476"/>
      <c r="V185" s="51"/>
      <c r="AM185" s="476"/>
      <c r="AN185" s="51"/>
      <c r="AO185" s="217"/>
      <c r="AP185" s="217"/>
      <c r="AQ185" s="217"/>
    </row>
    <row r="186" spans="1:43" ht="11.25" customHeight="1" x14ac:dyDescent="0.2">
      <c r="A186" s="217"/>
      <c r="B186" s="477"/>
      <c r="C186" s="476"/>
      <c r="D186" s="51"/>
      <c r="E186" s="723"/>
      <c r="F186" s="723"/>
      <c r="G186" s="723"/>
      <c r="H186" s="723"/>
      <c r="I186" s="723"/>
      <c r="J186" s="723"/>
      <c r="K186" s="723"/>
      <c r="L186" s="723"/>
      <c r="M186" s="723"/>
      <c r="N186" s="723"/>
      <c r="O186" s="723"/>
      <c r="P186" s="723"/>
      <c r="Q186" s="723"/>
      <c r="R186" s="723"/>
      <c r="S186" s="723"/>
      <c r="T186" s="723"/>
      <c r="U186" s="476"/>
      <c r="V186" s="51"/>
      <c r="AM186" s="476"/>
      <c r="AN186" s="51"/>
      <c r="AO186" s="217"/>
      <c r="AP186" s="217"/>
      <c r="AQ186" s="217"/>
    </row>
    <row r="187" spans="1:43" ht="6" customHeight="1" x14ac:dyDescent="0.2">
      <c r="A187" s="217"/>
      <c r="B187" s="477"/>
      <c r="C187" s="476"/>
      <c r="D187" s="51"/>
      <c r="E187" s="217"/>
      <c r="F187" s="217"/>
      <c r="G187" s="217"/>
      <c r="H187" s="217"/>
      <c r="I187" s="217"/>
      <c r="J187" s="217"/>
      <c r="K187" s="217"/>
      <c r="L187" s="217"/>
      <c r="M187" s="217"/>
      <c r="N187" s="217"/>
      <c r="O187" s="217"/>
      <c r="P187" s="217"/>
      <c r="Q187" s="217"/>
      <c r="R187" s="217"/>
      <c r="S187" s="217"/>
      <c r="T187" s="217"/>
      <c r="U187" s="476"/>
      <c r="V187" s="51"/>
      <c r="W187" s="217"/>
      <c r="X187" s="217"/>
      <c r="Y187" s="47"/>
      <c r="Z187" s="47"/>
      <c r="AA187" s="47"/>
      <c r="AB187" s="47"/>
      <c r="AC187" s="47"/>
      <c r="AD187" s="47"/>
      <c r="AE187" s="47"/>
      <c r="AF187" s="47"/>
      <c r="AG187" s="47"/>
      <c r="AH187" s="47"/>
      <c r="AI187" s="47"/>
      <c r="AJ187" s="47"/>
      <c r="AK187" s="47"/>
      <c r="AL187" s="75"/>
      <c r="AM187" s="476"/>
      <c r="AN187" s="51"/>
      <c r="AO187" s="217"/>
      <c r="AP187" s="217"/>
      <c r="AQ187" s="217"/>
    </row>
    <row r="188" spans="1:43" ht="11.25" customHeight="1" x14ac:dyDescent="0.2">
      <c r="A188" s="217"/>
      <c r="B188" s="477"/>
      <c r="C188" s="476"/>
      <c r="D188" s="51"/>
      <c r="E188" s="217"/>
      <c r="F188" s="217"/>
      <c r="G188" s="217"/>
      <c r="H188" s="217"/>
      <c r="I188" s="74" t="s">
        <v>117</v>
      </c>
      <c r="K188" s="217"/>
      <c r="L188" s="99"/>
      <c r="M188" s="217"/>
      <c r="N188" s="217"/>
      <c r="O188" s="217"/>
      <c r="P188" s="217"/>
      <c r="Q188" s="74" t="s">
        <v>118</v>
      </c>
      <c r="R188" s="217"/>
      <c r="S188" s="217"/>
      <c r="T188" s="217"/>
      <c r="U188" s="476"/>
      <c r="V188" s="51"/>
      <c r="W188" s="4"/>
      <c r="X188" s="217"/>
      <c r="Y188" s="47"/>
      <c r="Z188" s="47"/>
      <c r="AA188" s="47"/>
      <c r="AB188" s="47"/>
      <c r="AC188" s="47"/>
      <c r="AD188" s="47"/>
      <c r="AE188" s="47"/>
      <c r="AF188" s="47"/>
      <c r="AG188" s="47"/>
      <c r="AH188" s="47"/>
      <c r="AI188" s="47"/>
      <c r="AJ188" s="47"/>
      <c r="AK188" s="47"/>
      <c r="AL188" s="75"/>
      <c r="AM188" s="476"/>
      <c r="AN188" s="51"/>
      <c r="AO188" s="217"/>
      <c r="AP188" s="217"/>
      <c r="AQ188" s="217"/>
    </row>
    <row r="189" spans="1:43" ht="6" customHeight="1" x14ac:dyDescent="0.2">
      <c r="A189" s="217"/>
      <c r="B189" s="477"/>
      <c r="C189" s="476"/>
      <c r="D189" s="51"/>
      <c r="E189" s="217"/>
      <c r="F189" s="217"/>
      <c r="G189" s="217"/>
      <c r="H189" s="217"/>
      <c r="I189" s="217"/>
      <c r="J189" s="217"/>
      <c r="K189" s="217"/>
      <c r="L189" s="99"/>
      <c r="M189" s="217"/>
      <c r="N189" s="217"/>
      <c r="O189" s="217"/>
      <c r="P189" s="217"/>
      <c r="Q189" s="217"/>
      <c r="R189" s="217"/>
      <c r="S189" s="217"/>
      <c r="T189" s="217"/>
      <c r="U189" s="476"/>
      <c r="V189" s="51"/>
      <c r="W189" s="217"/>
      <c r="X189" s="217"/>
      <c r="Y189" s="47"/>
      <c r="Z189" s="47"/>
      <c r="AA189" s="47"/>
      <c r="AB189" s="47"/>
      <c r="AC189" s="47"/>
      <c r="AD189" s="47"/>
      <c r="AE189" s="47"/>
      <c r="AF189" s="47"/>
      <c r="AG189" s="47"/>
      <c r="AH189" s="47"/>
      <c r="AI189" s="47"/>
      <c r="AJ189" s="47"/>
      <c r="AK189" s="47"/>
      <c r="AL189" s="75"/>
      <c r="AM189" s="476"/>
      <c r="AN189" s="51"/>
      <c r="AO189" s="217"/>
      <c r="AP189" s="217"/>
      <c r="AQ189" s="217"/>
    </row>
    <row r="190" spans="1:43" ht="11.25" customHeight="1" x14ac:dyDescent="0.2">
      <c r="A190" s="217"/>
      <c r="B190" s="477"/>
      <c r="C190" s="476"/>
      <c r="D190" s="51"/>
      <c r="E190" t="s">
        <v>155</v>
      </c>
      <c r="F190" s="730" t="str">
        <f ca="1">VLOOKUP(CONCATENATE($B$185&amp;INDIRECT(ADDRESS(ROW(),COLUMN()-1))),Language_Translations,MATCH(Language_Selected,Language_Options,0),FALSE)</f>
        <v>Au cours des 12 derniers mois, êtes-vous allée dans un établissement de santé pour recevoir des soins pour vous-même ou pour vos enfants ?</v>
      </c>
      <c r="G190" s="730"/>
      <c r="H190" s="730"/>
      <c r="I190" s="730"/>
      <c r="J190" s="730"/>
      <c r="K190" s="730"/>
      <c r="L190" s="772"/>
      <c r="M190" t="s">
        <v>157</v>
      </c>
      <c r="N190" s="730" t="str">
        <f ca="1">VLOOKUP(CONCATENATE($B$185&amp;INDIRECT(ADDRESS(ROW(),COLUMN()-1))),Language_Translations,MATCH(Language_Selected,Language_Options,0),FALSE)</f>
        <v>Au cours des 12 derniers mois, êtes-vous allée dans un établissement de santé pour recevoir des soins pour vous-même  ?</v>
      </c>
      <c r="O190" s="730"/>
      <c r="P190" s="730"/>
      <c r="Q190" s="730"/>
      <c r="R190" s="730"/>
      <c r="S190" s="730"/>
      <c r="T190" s="730"/>
      <c r="U190" s="476"/>
      <c r="V190" s="51"/>
      <c r="W190" s="217"/>
      <c r="X190" s="217"/>
      <c r="Y190" s="47"/>
      <c r="Z190" s="47"/>
      <c r="AA190" s="47"/>
      <c r="AB190" s="47"/>
      <c r="AC190" s="47"/>
      <c r="AD190" s="47"/>
      <c r="AE190" s="47"/>
      <c r="AF190" s="47"/>
      <c r="AG190" s="47"/>
      <c r="AH190" s="47"/>
      <c r="AI190" s="47"/>
      <c r="AJ190" s="47"/>
      <c r="AK190" s="47"/>
      <c r="AL190" s="75"/>
      <c r="AM190" s="476"/>
      <c r="AN190" s="51"/>
      <c r="AO190" s="217"/>
      <c r="AP190" s="217"/>
      <c r="AQ190" s="217"/>
    </row>
    <row r="191" spans="1:43" ht="11.25" customHeight="1" x14ac:dyDescent="0.2">
      <c r="A191" s="217"/>
      <c r="B191" s="477"/>
      <c r="C191" s="476"/>
      <c r="D191" s="51"/>
      <c r="E191" s="482"/>
      <c r="F191" s="730"/>
      <c r="G191" s="730"/>
      <c r="H191" s="730"/>
      <c r="I191" s="730"/>
      <c r="J191" s="730"/>
      <c r="K191" s="730"/>
      <c r="L191" s="772"/>
      <c r="M191" s="482"/>
      <c r="N191" s="730"/>
      <c r="O191" s="730"/>
      <c r="P191" s="730"/>
      <c r="Q191" s="730"/>
      <c r="R191" s="730"/>
      <c r="S191" s="730"/>
      <c r="T191" s="730"/>
      <c r="U191" s="476"/>
      <c r="V191" s="51"/>
      <c r="W191" s="217"/>
      <c r="X191" s="217"/>
      <c r="Y191" s="47"/>
      <c r="Z191" s="47"/>
      <c r="AA191" s="47"/>
      <c r="AB191" s="47"/>
      <c r="AC191" s="47"/>
      <c r="AD191" s="47"/>
      <c r="AE191" s="47"/>
      <c r="AF191" s="47"/>
      <c r="AG191" s="47"/>
      <c r="AH191" s="47"/>
      <c r="AI191" s="47"/>
      <c r="AJ191" s="47"/>
      <c r="AK191" s="47"/>
      <c r="AL191" s="75"/>
      <c r="AM191" s="476"/>
      <c r="AN191" s="51"/>
      <c r="AO191" s="217"/>
      <c r="AP191" s="217"/>
      <c r="AQ191" s="217"/>
    </row>
    <row r="192" spans="1:43" ht="11.25" customHeight="1" x14ac:dyDescent="0.2">
      <c r="A192" s="217"/>
      <c r="B192" s="477"/>
      <c r="C192" s="476"/>
      <c r="D192" s="51"/>
      <c r="E192" s="482"/>
      <c r="F192" s="730"/>
      <c r="G192" s="730"/>
      <c r="H192" s="730"/>
      <c r="I192" s="730"/>
      <c r="J192" s="730"/>
      <c r="K192" s="730"/>
      <c r="L192" s="772"/>
      <c r="M192" s="482"/>
      <c r="N192" s="730"/>
      <c r="O192" s="730"/>
      <c r="P192" s="730"/>
      <c r="Q192" s="730"/>
      <c r="R192" s="730"/>
      <c r="S192" s="730"/>
      <c r="T192" s="730"/>
      <c r="U192" s="476"/>
      <c r="V192" s="51"/>
      <c r="W192" s="217" t="s">
        <v>117</v>
      </c>
      <c r="X192" s="217"/>
      <c r="Y192" s="47" t="s">
        <v>9</v>
      </c>
      <c r="Z192" s="47"/>
      <c r="AA192" s="47"/>
      <c r="AB192" s="47"/>
      <c r="AC192" s="47"/>
      <c r="AD192" s="47"/>
      <c r="AE192" s="47"/>
      <c r="AF192" s="47"/>
      <c r="AG192" s="47"/>
      <c r="AH192" s="47"/>
      <c r="AI192" s="47"/>
      <c r="AJ192" s="47"/>
      <c r="AK192" s="47"/>
      <c r="AL192" s="75" t="s">
        <v>93</v>
      </c>
      <c r="AM192" s="476"/>
      <c r="AN192" s="51"/>
      <c r="AO192" s="217"/>
      <c r="AP192" s="217"/>
      <c r="AQ192" s="217"/>
    </row>
    <row r="193" spans="1:44" ht="11.25" customHeight="1" x14ac:dyDescent="0.2">
      <c r="A193" s="217"/>
      <c r="B193" s="477"/>
      <c r="C193" s="476"/>
      <c r="D193" s="51"/>
      <c r="E193" s="482"/>
      <c r="F193" s="730"/>
      <c r="G193" s="730"/>
      <c r="H193" s="730"/>
      <c r="I193" s="730"/>
      <c r="J193" s="730"/>
      <c r="K193" s="730"/>
      <c r="L193" s="772"/>
      <c r="M193" s="482"/>
      <c r="N193" s="730"/>
      <c r="O193" s="730"/>
      <c r="P193" s="730"/>
      <c r="Q193" s="730"/>
      <c r="R193" s="730"/>
      <c r="S193" s="730"/>
      <c r="T193" s="730"/>
      <c r="U193" s="476"/>
      <c r="V193" s="51"/>
      <c r="W193" s="217" t="s">
        <v>118</v>
      </c>
      <c r="X193" s="217"/>
      <c r="Y193" s="47" t="s">
        <v>9</v>
      </c>
      <c r="Z193" s="47"/>
      <c r="AA193" s="47"/>
      <c r="AB193" s="47"/>
      <c r="AC193" s="47"/>
      <c r="AD193" s="47"/>
      <c r="AE193" s="47"/>
      <c r="AF193" s="47"/>
      <c r="AG193" s="47"/>
      <c r="AH193" s="47"/>
      <c r="AI193" s="47"/>
      <c r="AJ193" s="47"/>
      <c r="AK193" s="47"/>
      <c r="AL193" s="75" t="s">
        <v>95</v>
      </c>
      <c r="AM193" s="476"/>
      <c r="AN193" s="51"/>
      <c r="AO193" s="217"/>
      <c r="AP193" s="318">
        <v>401</v>
      </c>
      <c r="AQ193" s="217"/>
    </row>
    <row r="194" spans="1:44" ht="11.25" customHeight="1" x14ac:dyDescent="0.2">
      <c r="A194" s="217"/>
      <c r="B194" s="477"/>
      <c r="C194" s="476"/>
      <c r="D194" s="51"/>
      <c r="E194" s="217"/>
      <c r="F194" s="730"/>
      <c r="G194" s="730"/>
      <c r="H194" s="730"/>
      <c r="I194" s="730"/>
      <c r="J194" s="730"/>
      <c r="K194" s="730"/>
      <c r="L194" s="772"/>
      <c r="M194" s="217"/>
      <c r="N194" s="730"/>
      <c r="O194" s="730"/>
      <c r="P194" s="730"/>
      <c r="Q194" s="730"/>
      <c r="R194" s="730"/>
      <c r="S194" s="730"/>
      <c r="T194" s="730"/>
      <c r="U194" s="476"/>
      <c r="V194" s="51"/>
      <c r="W194" s="217"/>
      <c r="X194" s="217"/>
      <c r="Y194" s="47"/>
      <c r="Z194" s="47"/>
      <c r="AA194" s="47"/>
      <c r="AB194" s="47"/>
      <c r="AC194" s="47"/>
      <c r="AD194" s="47"/>
      <c r="AE194" s="47"/>
      <c r="AF194" s="47"/>
      <c r="AG194" s="47"/>
      <c r="AH194" s="47"/>
      <c r="AI194" s="47"/>
      <c r="AJ194" s="47"/>
      <c r="AK194" s="47"/>
      <c r="AL194" s="75"/>
      <c r="AM194" s="476"/>
      <c r="AN194" s="51"/>
      <c r="AO194" s="217"/>
      <c r="AP194" s="217"/>
      <c r="AQ194" s="217"/>
    </row>
    <row r="195" spans="1:44" ht="11.25" customHeight="1" x14ac:dyDescent="0.2">
      <c r="A195" s="594"/>
      <c r="B195" s="633"/>
      <c r="C195" s="595"/>
      <c r="D195" s="51"/>
      <c r="E195" s="594"/>
      <c r="F195" s="730"/>
      <c r="G195" s="730"/>
      <c r="H195" s="730"/>
      <c r="I195" s="730"/>
      <c r="J195" s="730"/>
      <c r="K195" s="730"/>
      <c r="L195" s="772"/>
      <c r="M195" s="594"/>
      <c r="N195" s="730"/>
      <c r="O195" s="730"/>
      <c r="P195" s="730"/>
      <c r="Q195" s="730"/>
      <c r="R195" s="730"/>
      <c r="S195" s="730"/>
      <c r="T195" s="730"/>
      <c r="U195" s="595"/>
      <c r="V195" s="51"/>
      <c r="W195" s="594"/>
      <c r="X195" s="594"/>
      <c r="Y195" s="47"/>
      <c r="Z195" s="47"/>
      <c r="AA195" s="47"/>
      <c r="AB195" s="47"/>
      <c r="AC195" s="47"/>
      <c r="AD195" s="47"/>
      <c r="AE195" s="47"/>
      <c r="AF195" s="47"/>
      <c r="AG195" s="47"/>
      <c r="AH195" s="47"/>
      <c r="AI195" s="47"/>
      <c r="AJ195" s="47"/>
      <c r="AK195" s="47"/>
      <c r="AL195" s="75"/>
      <c r="AM195" s="595"/>
      <c r="AN195" s="51"/>
      <c r="AO195" s="594"/>
      <c r="AP195" s="594"/>
      <c r="AQ195" s="594"/>
    </row>
    <row r="196" spans="1:44" ht="11.25" customHeight="1" x14ac:dyDescent="0.2">
      <c r="A196" s="217"/>
      <c r="B196" s="477"/>
      <c r="C196" s="476"/>
      <c r="D196" s="51"/>
      <c r="E196" s="217"/>
      <c r="F196" s="730"/>
      <c r="G196" s="730"/>
      <c r="H196" s="730"/>
      <c r="I196" s="730"/>
      <c r="J196" s="730"/>
      <c r="K196" s="730"/>
      <c r="L196" s="772"/>
      <c r="M196" s="217"/>
      <c r="N196" s="730"/>
      <c r="O196" s="730"/>
      <c r="P196" s="730"/>
      <c r="Q196" s="730"/>
      <c r="R196" s="730"/>
      <c r="S196" s="730"/>
      <c r="T196" s="730"/>
      <c r="U196" s="476"/>
      <c r="V196" s="51"/>
      <c r="W196" s="217"/>
      <c r="X196" s="217"/>
      <c r="Y196" s="47"/>
      <c r="Z196" s="47"/>
      <c r="AA196" s="47"/>
      <c r="AB196" s="47"/>
      <c r="AC196" s="47"/>
      <c r="AD196" s="47"/>
      <c r="AE196" s="47"/>
      <c r="AF196" s="47"/>
      <c r="AG196" s="47"/>
      <c r="AH196" s="47"/>
      <c r="AI196" s="47"/>
      <c r="AJ196" s="47"/>
      <c r="AK196" s="47"/>
      <c r="AL196" s="75"/>
      <c r="AM196" s="476"/>
      <c r="AN196" s="51"/>
      <c r="AO196" s="217"/>
      <c r="AP196" s="217"/>
      <c r="AQ196" s="217"/>
    </row>
    <row r="197" spans="1:44" ht="11.25" customHeight="1" x14ac:dyDescent="0.2">
      <c r="A197" s="217"/>
      <c r="B197" s="477"/>
      <c r="C197" s="476"/>
      <c r="D197" s="51"/>
      <c r="E197" s="217"/>
      <c r="F197" s="730"/>
      <c r="G197" s="730"/>
      <c r="H197" s="730"/>
      <c r="I197" s="730"/>
      <c r="J197" s="730"/>
      <c r="K197" s="730"/>
      <c r="L197" s="772"/>
      <c r="M197" s="217"/>
      <c r="N197" s="730"/>
      <c r="O197" s="730"/>
      <c r="P197" s="730"/>
      <c r="Q197" s="730"/>
      <c r="R197" s="730"/>
      <c r="S197" s="730"/>
      <c r="T197" s="730"/>
      <c r="U197" s="476"/>
      <c r="V197" s="51"/>
      <c r="W197" s="217"/>
      <c r="X197" s="217"/>
      <c r="Y197" s="47"/>
      <c r="Z197" s="47"/>
      <c r="AA197" s="47"/>
      <c r="AB197" s="47"/>
      <c r="AC197" s="47"/>
      <c r="AD197" s="47"/>
      <c r="AE197" s="47"/>
      <c r="AF197" s="47"/>
      <c r="AG197" s="47"/>
      <c r="AH197" s="47"/>
      <c r="AI197" s="47"/>
      <c r="AJ197" s="47"/>
      <c r="AK197" s="47"/>
      <c r="AL197" s="75"/>
      <c r="AM197" s="476"/>
      <c r="AN197" s="51"/>
      <c r="AO197" s="217"/>
      <c r="AP197" s="217"/>
      <c r="AQ197" s="217"/>
    </row>
    <row r="198" spans="1:44" ht="6" customHeight="1" x14ac:dyDescent="0.2">
      <c r="A198" s="77"/>
      <c r="B198" s="76"/>
      <c r="C198" s="48"/>
      <c r="D198" s="26"/>
      <c r="E198" s="77"/>
      <c r="F198" s="77"/>
      <c r="G198" s="77"/>
      <c r="H198" s="77"/>
      <c r="I198" s="77"/>
      <c r="J198" s="77"/>
      <c r="K198" s="77"/>
      <c r="L198" s="77"/>
      <c r="M198" s="77"/>
      <c r="N198" s="77"/>
      <c r="O198" s="77"/>
      <c r="P198" s="77"/>
      <c r="Q198" s="77"/>
      <c r="R198" s="77"/>
      <c r="S198" s="77"/>
      <c r="T198" s="77"/>
      <c r="U198" s="48"/>
      <c r="V198" s="26"/>
      <c r="W198" s="77"/>
      <c r="X198" s="77"/>
      <c r="Y198" s="77"/>
      <c r="Z198" s="77"/>
      <c r="AA198" s="77"/>
      <c r="AB198" s="77"/>
      <c r="AC198" s="77"/>
      <c r="AD198" s="77"/>
      <c r="AE198" s="77"/>
      <c r="AF198" s="77"/>
      <c r="AG198" s="77"/>
      <c r="AH198" s="77"/>
      <c r="AI198" s="77"/>
      <c r="AJ198" s="77"/>
      <c r="AK198" s="77"/>
      <c r="AL198" s="78"/>
      <c r="AM198" s="48"/>
      <c r="AN198" s="26"/>
      <c r="AO198" s="77"/>
      <c r="AP198" s="77"/>
      <c r="AQ198" s="77"/>
    </row>
    <row r="199" spans="1:44" ht="6" customHeight="1" x14ac:dyDescent="0.2">
      <c r="A199" s="16"/>
      <c r="B199" s="475"/>
      <c r="C199" s="46"/>
      <c r="D199" s="27"/>
      <c r="E199" s="16"/>
      <c r="F199" s="16"/>
      <c r="G199" s="16"/>
      <c r="H199" s="16"/>
      <c r="I199" s="16"/>
      <c r="J199" s="16"/>
      <c r="K199" s="16"/>
      <c r="L199" s="16"/>
      <c r="M199" s="16"/>
      <c r="N199" s="16"/>
      <c r="O199" s="16"/>
      <c r="P199" s="16"/>
      <c r="Q199" s="16"/>
      <c r="R199" s="16"/>
      <c r="S199" s="16"/>
      <c r="T199" s="16"/>
      <c r="U199" s="46"/>
      <c r="V199" s="27"/>
      <c r="W199" s="16"/>
      <c r="X199" s="16"/>
      <c r="Y199" s="16"/>
      <c r="Z199" s="16"/>
      <c r="AA199" s="16"/>
      <c r="AB199" s="16"/>
      <c r="AC199" s="16"/>
      <c r="AD199" s="16"/>
      <c r="AE199" s="16"/>
      <c r="AF199" s="16"/>
      <c r="AG199" s="16"/>
      <c r="AH199" s="16"/>
      <c r="AI199" s="16"/>
      <c r="AJ199" s="16"/>
      <c r="AK199" s="16"/>
      <c r="AL199" s="24"/>
      <c r="AM199" s="46"/>
      <c r="AN199" s="27"/>
      <c r="AO199" s="16"/>
      <c r="AP199" s="16"/>
      <c r="AQ199" s="16"/>
    </row>
    <row r="200" spans="1:44" ht="11.25" customHeight="1" x14ac:dyDescent="0.2">
      <c r="A200" s="217"/>
      <c r="B200" s="112">
        <v>335</v>
      </c>
      <c r="C200" s="476"/>
      <c r="D200" s="51"/>
      <c r="E200" s="730" t="str">
        <f ca="1">VLOOKUP(INDIRECT(ADDRESS(ROW(),COLUMN()-3)),Language_Translations,MATCH(Language_Selected,Language_Options,0),FALSE)</f>
        <v>Est-ce qu'un membre du personnel de l'établissement de santé vous a parlé de méthodes de planification familiale ?</v>
      </c>
      <c r="F200" s="730"/>
      <c r="G200" s="730"/>
      <c r="H200" s="730"/>
      <c r="I200" s="730"/>
      <c r="J200" s="730"/>
      <c r="K200" s="730"/>
      <c r="L200" s="730"/>
      <c r="M200" s="730"/>
      <c r="N200" s="730"/>
      <c r="O200" s="730"/>
      <c r="P200" s="730"/>
      <c r="Q200" s="730"/>
      <c r="R200" s="730"/>
      <c r="S200" s="730"/>
      <c r="T200" s="730"/>
      <c r="U200" s="476"/>
      <c r="V200" s="51"/>
      <c r="W200" s="217" t="s">
        <v>117</v>
      </c>
      <c r="X200" s="217"/>
      <c r="Y200" s="47" t="s">
        <v>9</v>
      </c>
      <c r="Z200" s="47"/>
      <c r="AA200" s="47"/>
      <c r="AB200" s="47"/>
      <c r="AC200" s="47"/>
      <c r="AD200" s="47"/>
      <c r="AE200" s="47"/>
      <c r="AF200" s="47"/>
      <c r="AG200" s="47"/>
      <c r="AH200" s="47"/>
      <c r="AI200" s="47"/>
      <c r="AJ200" s="47"/>
      <c r="AK200" s="47"/>
      <c r="AL200" s="75" t="s">
        <v>93</v>
      </c>
      <c r="AM200" s="476"/>
      <c r="AN200" s="51"/>
      <c r="AO200" s="217"/>
      <c r="AP200" s="217"/>
      <c r="AQ200" s="217"/>
    </row>
    <row r="201" spans="1:44" x14ac:dyDescent="0.2">
      <c r="A201" s="217"/>
      <c r="B201" s="477"/>
      <c r="C201" s="476"/>
      <c r="D201" s="51"/>
      <c r="E201" s="730"/>
      <c r="F201" s="730"/>
      <c r="G201" s="730"/>
      <c r="H201" s="730"/>
      <c r="I201" s="730"/>
      <c r="J201" s="730"/>
      <c r="K201" s="730"/>
      <c r="L201" s="730"/>
      <c r="M201" s="730"/>
      <c r="N201" s="730"/>
      <c r="O201" s="730"/>
      <c r="P201" s="730"/>
      <c r="Q201" s="730"/>
      <c r="R201" s="730"/>
      <c r="S201" s="730"/>
      <c r="T201" s="730"/>
      <c r="U201" s="476"/>
      <c r="V201" s="51"/>
      <c r="W201" s="217" t="s">
        <v>118</v>
      </c>
      <c r="X201" s="217"/>
      <c r="Y201" s="47" t="s">
        <v>9</v>
      </c>
      <c r="Z201" s="47"/>
      <c r="AA201" s="47"/>
      <c r="AB201" s="47"/>
      <c r="AC201" s="47"/>
      <c r="AD201" s="47"/>
      <c r="AE201" s="47"/>
      <c r="AF201" s="47"/>
      <c r="AG201" s="47"/>
      <c r="AH201" s="47"/>
      <c r="AI201" s="47"/>
      <c r="AJ201" s="47"/>
      <c r="AK201" s="47"/>
      <c r="AL201" s="75" t="s">
        <v>95</v>
      </c>
      <c r="AM201" s="476"/>
      <c r="AN201" s="51"/>
      <c r="AO201" s="217"/>
      <c r="AP201" s="318"/>
      <c r="AQ201" s="217"/>
    </row>
    <row r="202" spans="1:44" x14ac:dyDescent="0.2">
      <c r="A202" s="217"/>
      <c r="B202" s="477"/>
      <c r="C202" s="476"/>
      <c r="D202" s="51"/>
      <c r="E202" s="730"/>
      <c r="F202" s="730"/>
      <c r="G202" s="730"/>
      <c r="H202" s="730"/>
      <c r="I202" s="730"/>
      <c r="J202" s="730"/>
      <c r="K202" s="730"/>
      <c r="L202" s="730"/>
      <c r="M202" s="730"/>
      <c r="N202" s="730"/>
      <c r="O202" s="730"/>
      <c r="P202" s="730"/>
      <c r="Q202" s="730"/>
      <c r="R202" s="730"/>
      <c r="S202" s="730"/>
      <c r="T202" s="730"/>
      <c r="U202" s="476"/>
      <c r="V202" s="51"/>
      <c r="W202" s="217"/>
      <c r="X202" s="217"/>
      <c r="Y202" s="47"/>
      <c r="Z202" s="47"/>
      <c r="AA202" s="47"/>
      <c r="AB202" s="47"/>
      <c r="AC202" s="47"/>
      <c r="AD202" s="47"/>
      <c r="AE202" s="47"/>
      <c r="AF202" s="47"/>
      <c r="AG202" s="47"/>
      <c r="AH202" s="47"/>
      <c r="AI202" s="47"/>
      <c r="AJ202" s="47"/>
      <c r="AK202" s="47"/>
      <c r="AL202" s="75"/>
      <c r="AM202" s="476"/>
      <c r="AN202" s="51"/>
      <c r="AO202" s="217"/>
      <c r="AP202" s="318"/>
      <c r="AQ202" s="217"/>
    </row>
    <row r="203" spans="1:44" ht="6" customHeight="1" x14ac:dyDescent="0.2">
      <c r="A203" s="77"/>
      <c r="B203" s="76"/>
      <c r="C203" s="48"/>
      <c r="D203" s="26"/>
      <c r="E203" s="77"/>
      <c r="F203" s="77"/>
      <c r="G203" s="77"/>
      <c r="H203" s="77"/>
      <c r="I203" s="77"/>
      <c r="J203" s="77"/>
      <c r="K203" s="77"/>
      <c r="L203" s="77"/>
      <c r="M203" s="77"/>
      <c r="N203" s="77"/>
      <c r="O203" s="77"/>
      <c r="P203" s="77"/>
      <c r="Q203" s="77"/>
      <c r="R203" s="77"/>
      <c r="S203" s="77"/>
      <c r="T203" s="77"/>
      <c r="U203" s="48"/>
      <c r="V203" s="26"/>
      <c r="W203" s="77"/>
      <c r="X203" s="77"/>
      <c r="Y203" s="77"/>
      <c r="Z203" s="77"/>
      <c r="AA203" s="77"/>
      <c r="AB203" s="77"/>
      <c r="AC203" s="77"/>
      <c r="AD203" s="77"/>
      <c r="AE203" s="77"/>
      <c r="AF203" s="77"/>
      <c r="AG203" s="77"/>
      <c r="AH203" s="77"/>
      <c r="AI203" s="77"/>
      <c r="AJ203" s="77"/>
      <c r="AK203" s="77"/>
      <c r="AL203" s="78"/>
      <c r="AM203" s="48"/>
      <c r="AN203" s="26"/>
      <c r="AO203" s="77"/>
      <c r="AP203" s="77"/>
      <c r="AQ203" s="77"/>
    </row>
    <row r="204" spans="1:44" ht="6" customHeight="1" x14ac:dyDescent="0.2">
      <c r="A204" s="16"/>
      <c r="B204" s="475"/>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24"/>
      <c r="AM204" s="16"/>
      <c r="AN204" s="16"/>
      <c r="AO204" s="16"/>
      <c r="AP204" s="16"/>
      <c r="AQ204" s="16"/>
      <c r="AR204" s="217"/>
    </row>
    <row r="206" spans="1:44" ht="11.25" customHeight="1" x14ac:dyDescent="0.2"/>
    <row r="207" spans="1:44" ht="11.25" customHeight="1" x14ac:dyDescent="0.2"/>
    <row r="248" spans="23:23" x14ac:dyDescent="0.2">
      <c r="W248" t="s">
        <v>55</v>
      </c>
    </row>
  </sheetData>
  <sheetProtection formatCells="0" formatRows="0" insertRows="0" deleteRows="0"/>
  <mergeCells count="34">
    <mergeCell ref="E24:T39"/>
    <mergeCell ref="E42:T45"/>
    <mergeCell ref="E49:T55"/>
    <mergeCell ref="E19:T21"/>
    <mergeCell ref="Z78:AK78"/>
    <mergeCell ref="AN3:AQ3"/>
    <mergeCell ref="A1:AQ1"/>
    <mergeCell ref="W3:AL3"/>
    <mergeCell ref="AP19:AP20"/>
    <mergeCell ref="AP15:AP16"/>
    <mergeCell ref="E3:T3"/>
    <mergeCell ref="E12:AL13"/>
    <mergeCell ref="E5:T9"/>
    <mergeCell ref="E200:T202"/>
    <mergeCell ref="E91:T92"/>
    <mergeCell ref="E134:T136"/>
    <mergeCell ref="E112:T114"/>
    <mergeCell ref="E100:T109"/>
    <mergeCell ref="E117:T131"/>
    <mergeCell ref="E173:T174"/>
    <mergeCell ref="E177:T178"/>
    <mergeCell ref="E181:T182"/>
    <mergeCell ref="F190:L197"/>
    <mergeCell ref="N190:T197"/>
    <mergeCell ref="E95:T97"/>
    <mergeCell ref="E185:T186"/>
    <mergeCell ref="Z170:AK170"/>
    <mergeCell ref="AP81:AP82"/>
    <mergeCell ref="E81:T83"/>
    <mergeCell ref="E139:T146"/>
    <mergeCell ref="E86:T88"/>
    <mergeCell ref="AP117:AP118"/>
    <mergeCell ref="AP128:AP129"/>
    <mergeCell ref="AP112:AP113"/>
  </mergeCells>
  <printOptions horizontalCentered="1"/>
  <pageMargins left="0.5" right="0.5" top="0.5" bottom="0.5" header="0.3" footer="0.3"/>
  <pageSetup paperSize="9" scale="98" orientation="portrait" r:id="rId1"/>
  <headerFooter>
    <oddFooter>&amp;CW-&amp;P</oddFooter>
  </headerFooter>
  <rowBreaks count="3" manualBreakCount="3">
    <brk id="40" max="42" man="1"/>
    <brk id="98" max="42" man="1"/>
    <brk id="132" max="4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9">
    <tabColor theme="9"/>
  </sheetPr>
  <dimension ref="A1:AZ254"/>
  <sheetViews>
    <sheetView view="pageBreakPreview" zoomScaleNormal="100" zoomScaleSheetLayoutView="100" workbookViewId="0">
      <selection activeCell="B10" sqref="B10:AO12"/>
    </sheetView>
  </sheetViews>
  <sheetFormatPr defaultColWidth="2.6640625" defaultRowHeight="10" x14ac:dyDescent="0.2"/>
  <cols>
    <col min="1" max="16384" width="2.6640625" style="127"/>
  </cols>
  <sheetData>
    <row r="1" spans="1:52" x14ac:dyDescent="0.2">
      <c r="A1" s="773" t="s">
        <v>422</v>
      </c>
      <c r="B1" s="773"/>
      <c r="C1" s="773"/>
      <c r="D1" s="773"/>
      <c r="E1" s="773"/>
      <c r="F1" s="773"/>
      <c r="G1" s="773"/>
      <c r="H1" s="773"/>
      <c r="I1" s="773"/>
      <c r="J1" s="773"/>
      <c r="K1" s="773"/>
      <c r="L1" s="773"/>
      <c r="M1" s="773"/>
      <c r="N1" s="773"/>
      <c r="O1" s="773"/>
      <c r="P1" s="773"/>
      <c r="Q1" s="773"/>
      <c r="R1" s="773"/>
      <c r="S1" s="773"/>
      <c r="T1" s="773"/>
      <c r="U1" s="773"/>
      <c r="V1" s="773"/>
      <c r="W1" s="773"/>
      <c r="X1" s="773"/>
      <c r="Y1" s="773"/>
      <c r="Z1" s="773"/>
      <c r="AA1" s="773"/>
      <c r="AB1" s="773"/>
      <c r="AC1" s="773"/>
      <c r="AD1" s="773"/>
      <c r="AE1" s="773"/>
      <c r="AF1" s="773"/>
      <c r="AG1" s="773"/>
      <c r="AH1" s="773"/>
      <c r="AI1" s="773"/>
      <c r="AJ1" s="773"/>
      <c r="AK1" s="773"/>
      <c r="AL1" s="773"/>
      <c r="AM1" s="773"/>
      <c r="AN1" s="773"/>
      <c r="AO1" s="773"/>
    </row>
    <row r="2" spans="1:52" ht="6" customHeight="1" x14ac:dyDescent="0.2">
      <c r="A2" s="541"/>
      <c r="B2" s="541"/>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541"/>
      <c r="AN2" s="541"/>
      <c r="AO2" s="541"/>
    </row>
    <row r="3" spans="1:52" ht="10.5" x14ac:dyDescent="0.25">
      <c r="A3" s="359"/>
      <c r="B3" s="723" t="s">
        <v>423</v>
      </c>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723"/>
      <c r="AJ3" s="723"/>
      <c r="AK3" s="723"/>
      <c r="AL3" s="723"/>
      <c r="AM3" s="723"/>
      <c r="AN3" s="723"/>
      <c r="AO3" s="723"/>
      <c r="AP3" s="4"/>
      <c r="AQ3" s="4"/>
      <c r="AR3" s="4"/>
      <c r="AS3" s="4"/>
      <c r="AT3" s="4"/>
      <c r="AU3" s="4"/>
      <c r="AV3" s="4"/>
      <c r="AW3" s="4"/>
      <c r="AX3" s="4"/>
      <c r="AY3" s="4"/>
      <c r="AZ3" s="4"/>
    </row>
    <row r="4" spans="1:52" ht="10.5" x14ac:dyDescent="0.25">
      <c r="A4" s="359"/>
      <c r="B4" s="723"/>
      <c r="C4" s="723"/>
      <c r="D4" s="723"/>
      <c r="E4" s="723"/>
      <c r="F4" s="723"/>
      <c r="G4" s="723"/>
      <c r="H4" s="723"/>
      <c r="I4" s="723"/>
      <c r="J4" s="723"/>
      <c r="K4" s="723"/>
      <c r="L4" s="723"/>
      <c r="M4" s="723"/>
      <c r="N4" s="723"/>
      <c r="O4" s="723"/>
      <c r="P4" s="723"/>
      <c r="Q4" s="723"/>
      <c r="R4" s="723"/>
      <c r="S4" s="723"/>
      <c r="T4" s="723"/>
      <c r="U4" s="723"/>
      <c r="V4" s="723"/>
      <c r="W4" s="723"/>
      <c r="X4" s="723"/>
      <c r="Y4" s="723"/>
      <c r="Z4" s="723"/>
      <c r="AA4" s="723"/>
      <c r="AB4" s="723"/>
      <c r="AC4" s="723"/>
      <c r="AD4" s="723"/>
      <c r="AE4" s="723"/>
      <c r="AF4" s="723"/>
      <c r="AG4" s="723"/>
      <c r="AH4" s="723"/>
      <c r="AI4" s="723"/>
      <c r="AJ4" s="723"/>
      <c r="AK4" s="723"/>
      <c r="AL4" s="723"/>
      <c r="AM4" s="723"/>
      <c r="AN4" s="723"/>
      <c r="AO4" s="723"/>
      <c r="AP4" s="4"/>
      <c r="AQ4" s="4"/>
      <c r="AR4" s="4"/>
      <c r="AS4" s="4"/>
      <c r="AT4" s="4"/>
      <c r="AU4" s="4"/>
      <c r="AV4" s="4"/>
      <c r="AW4" s="4"/>
      <c r="AX4" s="4"/>
      <c r="AY4" s="4"/>
      <c r="AZ4" s="4"/>
    </row>
    <row r="5" spans="1:52" ht="10.5" x14ac:dyDescent="0.25">
      <c r="A5" s="359"/>
      <c r="B5" s="723" t="s">
        <v>424</v>
      </c>
      <c r="C5" s="723"/>
      <c r="D5" s="723"/>
      <c r="E5" s="723"/>
      <c r="F5" s="723"/>
      <c r="G5" s="723"/>
      <c r="H5" s="723"/>
      <c r="I5" s="723"/>
      <c r="J5" s="723"/>
      <c r="K5" s="723"/>
      <c r="L5" s="723"/>
      <c r="M5" s="723"/>
      <c r="N5" s="723"/>
      <c r="O5" s="723"/>
      <c r="P5" s="723"/>
      <c r="Q5" s="723"/>
      <c r="R5" s="723"/>
      <c r="S5" s="723"/>
      <c r="T5" s="723"/>
      <c r="U5" s="723"/>
      <c r="V5" s="723"/>
      <c r="W5" s="723"/>
      <c r="X5" s="723"/>
      <c r="Y5" s="723"/>
      <c r="Z5" s="723"/>
      <c r="AA5" s="723"/>
      <c r="AB5" s="723"/>
      <c r="AC5" s="723"/>
      <c r="AD5" s="723"/>
      <c r="AE5" s="723"/>
      <c r="AF5" s="723"/>
      <c r="AG5" s="723"/>
      <c r="AH5" s="723"/>
      <c r="AI5" s="723"/>
      <c r="AJ5" s="723"/>
      <c r="AK5" s="723"/>
      <c r="AL5" s="723"/>
      <c r="AM5" s="723"/>
      <c r="AN5" s="723"/>
      <c r="AO5" s="723"/>
      <c r="AP5" s="4"/>
      <c r="AQ5" s="4"/>
      <c r="AR5" s="4"/>
      <c r="AS5" s="4"/>
      <c r="AT5" s="4"/>
      <c r="AU5" s="4"/>
      <c r="AV5" s="4"/>
      <c r="AW5" s="4"/>
      <c r="AX5" s="4"/>
      <c r="AY5" s="4"/>
      <c r="AZ5" s="4"/>
    </row>
    <row r="6" spans="1:52" ht="10.5" x14ac:dyDescent="0.25">
      <c r="A6" s="359"/>
      <c r="B6" s="723"/>
      <c r="C6" s="723"/>
      <c r="D6" s="723"/>
      <c r="E6" s="723"/>
      <c r="F6" s="723"/>
      <c r="G6" s="723"/>
      <c r="H6" s="723"/>
      <c r="I6" s="723"/>
      <c r="J6" s="723"/>
      <c r="K6" s="723"/>
      <c r="L6" s="723"/>
      <c r="M6" s="723"/>
      <c r="N6" s="723"/>
      <c r="O6" s="723"/>
      <c r="P6" s="723"/>
      <c r="Q6" s="723"/>
      <c r="R6" s="723"/>
      <c r="S6" s="723"/>
      <c r="T6" s="723"/>
      <c r="U6" s="723"/>
      <c r="V6" s="723"/>
      <c r="W6" s="723"/>
      <c r="X6" s="723"/>
      <c r="Y6" s="723"/>
      <c r="Z6" s="723"/>
      <c r="AA6" s="723"/>
      <c r="AB6" s="723"/>
      <c r="AC6" s="723"/>
      <c r="AD6" s="723"/>
      <c r="AE6" s="723"/>
      <c r="AF6" s="723"/>
      <c r="AG6" s="723"/>
      <c r="AH6" s="723"/>
      <c r="AI6" s="723"/>
      <c r="AJ6" s="723"/>
      <c r="AK6" s="723"/>
      <c r="AL6" s="723"/>
      <c r="AM6" s="723"/>
      <c r="AN6" s="723"/>
      <c r="AO6" s="723"/>
      <c r="AP6" s="4"/>
      <c r="AQ6" s="4"/>
      <c r="AR6" s="4"/>
      <c r="AS6" s="4"/>
      <c r="AT6" s="4"/>
      <c r="AU6" s="4"/>
      <c r="AV6" s="4"/>
      <c r="AW6" s="4"/>
      <c r="AX6" s="4"/>
      <c r="AY6" s="4"/>
      <c r="AZ6" s="4"/>
    </row>
    <row r="7" spans="1:52" ht="10.5" x14ac:dyDescent="0.25">
      <c r="A7" s="359"/>
      <c r="B7" s="723" t="s">
        <v>425</v>
      </c>
      <c r="C7" s="723"/>
      <c r="D7" s="723"/>
      <c r="E7" s="723"/>
      <c r="F7" s="723"/>
      <c r="G7" s="723"/>
      <c r="H7" s="723"/>
      <c r="I7" s="723"/>
      <c r="J7" s="723"/>
      <c r="K7" s="723"/>
      <c r="L7" s="723"/>
      <c r="M7" s="723"/>
      <c r="N7" s="723"/>
      <c r="O7" s="723"/>
      <c r="P7" s="723"/>
      <c r="Q7" s="723"/>
      <c r="R7" s="723"/>
      <c r="S7" s="723"/>
      <c r="T7" s="723"/>
      <c r="U7" s="723"/>
      <c r="V7" s="723"/>
      <c r="W7" s="723"/>
      <c r="X7" s="723"/>
      <c r="Y7" s="723"/>
      <c r="Z7" s="723"/>
      <c r="AA7" s="723"/>
      <c r="AB7" s="723"/>
      <c r="AC7" s="723"/>
      <c r="AD7" s="723"/>
      <c r="AE7" s="723"/>
      <c r="AF7" s="723"/>
      <c r="AG7" s="723"/>
      <c r="AH7" s="723"/>
      <c r="AI7" s="723"/>
      <c r="AJ7" s="723"/>
      <c r="AK7" s="723"/>
      <c r="AL7" s="723"/>
      <c r="AM7" s="723"/>
      <c r="AN7" s="723"/>
      <c r="AO7" s="723"/>
      <c r="AP7" s="4"/>
      <c r="AQ7" s="4"/>
      <c r="AR7" s="4"/>
      <c r="AS7" s="4"/>
      <c r="AT7" s="4"/>
      <c r="AU7" s="4"/>
      <c r="AV7" s="4"/>
      <c r="AW7" s="4"/>
      <c r="AX7" s="4"/>
      <c r="AY7" s="4"/>
      <c r="AZ7" s="4"/>
    </row>
    <row r="8" spans="1:52" x14ac:dyDescent="0.2">
      <c r="A8" s="66"/>
      <c r="B8" s="723"/>
      <c r="C8" s="723"/>
      <c r="D8" s="723"/>
      <c r="E8" s="723"/>
      <c r="F8" s="723"/>
      <c r="G8" s="723"/>
      <c r="H8" s="723"/>
      <c r="I8" s="723"/>
      <c r="J8" s="723"/>
      <c r="K8" s="723"/>
      <c r="L8" s="723"/>
      <c r="M8" s="723"/>
      <c r="N8" s="723"/>
      <c r="O8" s="723"/>
      <c r="P8" s="723"/>
      <c r="Q8" s="723"/>
      <c r="R8" s="723"/>
      <c r="S8" s="723"/>
      <c r="T8" s="723"/>
      <c r="U8" s="723"/>
      <c r="V8" s="723"/>
      <c r="W8" s="723"/>
      <c r="X8" s="723"/>
      <c r="Y8" s="723"/>
      <c r="Z8" s="723"/>
      <c r="AA8" s="723"/>
      <c r="AB8" s="723"/>
      <c r="AC8" s="723"/>
      <c r="AD8" s="723"/>
      <c r="AE8" s="723"/>
      <c r="AF8" s="723"/>
      <c r="AG8" s="723"/>
      <c r="AH8" s="723"/>
      <c r="AI8" s="723"/>
      <c r="AJ8" s="723"/>
      <c r="AK8" s="723"/>
      <c r="AL8" s="723"/>
      <c r="AM8" s="723"/>
      <c r="AN8" s="723"/>
      <c r="AO8" s="723"/>
      <c r="AP8" s="4"/>
      <c r="AQ8" s="4"/>
      <c r="AR8" s="4"/>
      <c r="AS8" s="4"/>
      <c r="AT8" s="4"/>
      <c r="AU8" s="4"/>
      <c r="AV8" s="4"/>
      <c r="AW8" s="4"/>
      <c r="AX8" s="4"/>
      <c r="AY8" s="4"/>
      <c r="AZ8" s="4"/>
    </row>
    <row r="9" spans="1:52" ht="10" customHeight="1" x14ac:dyDescent="0.25">
      <c r="A9" s="359"/>
      <c r="B9" s="723" t="s">
        <v>426</v>
      </c>
      <c r="C9" s="723"/>
      <c r="D9" s="723"/>
      <c r="E9" s="723"/>
      <c r="F9" s="723"/>
      <c r="G9" s="723"/>
      <c r="H9" s="723"/>
      <c r="I9" s="723"/>
      <c r="J9" s="723"/>
      <c r="K9" s="723"/>
      <c r="L9" s="723"/>
      <c r="M9" s="723"/>
      <c r="N9" s="723"/>
      <c r="O9" s="723"/>
      <c r="P9" s="723"/>
      <c r="Q9" s="723"/>
      <c r="R9" s="723"/>
      <c r="S9" s="723"/>
      <c r="T9" s="723"/>
      <c r="U9" s="723"/>
      <c r="V9" s="723"/>
      <c r="W9" s="723"/>
      <c r="X9" s="723"/>
      <c r="Y9" s="723"/>
      <c r="Z9" s="723"/>
      <c r="AA9" s="723"/>
      <c r="AB9" s="723"/>
      <c r="AC9" s="723"/>
      <c r="AD9" s="723"/>
      <c r="AE9" s="723"/>
      <c r="AF9" s="723"/>
      <c r="AG9" s="723"/>
      <c r="AH9" s="723"/>
      <c r="AI9" s="723"/>
      <c r="AJ9" s="723"/>
      <c r="AK9" s="723"/>
      <c r="AL9" s="723"/>
      <c r="AM9" s="723"/>
      <c r="AN9" s="723"/>
      <c r="AO9" s="723"/>
      <c r="AP9" s="4"/>
      <c r="AQ9" s="4"/>
      <c r="AR9" s="4"/>
      <c r="AS9" s="4"/>
      <c r="AT9" s="4"/>
      <c r="AU9" s="4"/>
      <c r="AV9" s="4"/>
      <c r="AW9" s="4"/>
      <c r="AX9" s="4"/>
      <c r="AY9" s="4"/>
      <c r="AZ9" s="4"/>
    </row>
    <row r="10" spans="1:52" ht="10.5" x14ac:dyDescent="0.25">
      <c r="A10" s="359"/>
      <c r="B10" s="723" t="s">
        <v>427</v>
      </c>
      <c r="C10" s="723"/>
      <c r="D10" s="723"/>
      <c r="E10" s="723"/>
      <c r="F10" s="723"/>
      <c r="G10" s="723"/>
      <c r="H10" s="723"/>
      <c r="I10" s="723"/>
      <c r="J10" s="723"/>
      <c r="K10" s="723"/>
      <c r="L10" s="723"/>
      <c r="M10" s="723"/>
      <c r="N10" s="723"/>
      <c r="O10" s="723"/>
      <c r="P10" s="723"/>
      <c r="Q10" s="723"/>
      <c r="R10" s="723"/>
      <c r="S10" s="723"/>
      <c r="T10" s="723"/>
      <c r="U10" s="723"/>
      <c r="V10" s="723"/>
      <c r="W10" s="723"/>
      <c r="X10" s="723"/>
      <c r="Y10" s="723"/>
      <c r="Z10" s="723"/>
      <c r="AA10" s="723"/>
      <c r="AB10" s="723"/>
      <c r="AC10" s="723"/>
      <c r="AD10" s="723"/>
      <c r="AE10" s="723"/>
      <c r="AF10" s="723"/>
      <c r="AG10" s="723"/>
      <c r="AH10" s="723"/>
      <c r="AI10" s="723"/>
      <c r="AJ10" s="723"/>
      <c r="AK10" s="723"/>
      <c r="AL10" s="723"/>
      <c r="AM10" s="723"/>
      <c r="AN10" s="723"/>
      <c r="AO10" s="723"/>
      <c r="AP10" s="4"/>
      <c r="AQ10" s="4"/>
      <c r="AR10" s="4"/>
      <c r="AS10" s="4"/>
      <c r="AT10" s="4"/>
      <c r="AU10" s="4"/>
      <c r="AV10" s="4"/>
      <c r="AW10" s="4"/>
      <c r="AX10" s="4"/>
      <c r="AY10" s="4"/>
      <c r="AZ10" s="4"/>
    </row>
    <row r="11" spans="1:52" ht="10.5" x14ac:dyDescent="0.25">
      <c r="A11" s="359"/>
      <c r="B11" s="723"/>
      <c r="C11" s="723"/>
      <c r="D11" s="723"/>
      <c r="E11" s="723"/>
      <c r="F11" s="723"/>
      <c r="G11" s="723"/>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4"/>
      <c r="AQ11" s="4"/>
      <c r="AR11" s="4"/>
      <c r="AS11" s="4"/>
      <c r="AT11" s="4"/>
      <c r="AU11" s="4"/>
      <c r="AV11" s="4"/>
      <c r="AW11" s="4"/>
      <c r="AX11" s="4"/>
      <c r="AY11" s="4"/>
      <c r="AZ11" s="4"/>
    </row>
    <row r="12" spans="1:52" ht="10.5" x14ac:dyDescent="0.25">
      <c r="A12" s="359"/>
      <c r="B12" s="723"/>
      <c r="C12" s="723"/>
      <c r="D12" s="723"/>
      <c r="E12" s="723"/>
      <c r="F12" s="723"/>
      <c r="G12" s="723"/>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3"/>
      <c r="AK12" s="723"/>
      <c r="AL12" s="723"/>
      <c r="AM12" s="723"/>
      <c r="AN12" s="723"/>
      <c r="AO12" s="723"/>
      <c r="AP12" s="4"/>
      <c r="AQ12" s="4"/>
      <c r="AR12" s="4"/>
      <c r="AS12" s="4"/>
      <c r="AT12" s="4"/>
      <c r="AU12" s="4"/>
      <c r="AV12" s="4"/>
      <c r="AW12" s="4"/>
      <c r="AX12" s="4"/>
      <c r="AY12" s="4"/>
      <c r="AZ12" s="4"/>
    </row>
    <row r="13" spans="1:52" ht="10.5" customHeight="1" x14ac:dyDescent="0.25">
      <c r="A13" s="359"/>
      <c r="B13" s="704" t="s">
        <v>2311</v>
      </c>
      <c r="C13" s="704"/>
      <c r="D13" s="704"/>
      <c r="E13" s="704"/>
      <c r="F13" s="704"/>
      <c r="G13" s="704"/>
      <c r="H13" s="704"/>
      <c r="I13" s="704"/>
      <c r="J13" s="704"/>
      <c r="K13" s="704"/>
      <c r="L13" s="704"/>
      <c r="M13" s="704"/>
      <c r="N13" s="704"/>
      <c r="O13" s="704"/>
      <c r="P13" s="704"/>
      <c r="Q13" s="704"/>
      <c r="R13" s="704"/>
      <c r="S13" s="704"/>
      <c r="T13" s="704"/>
      <c r="U13" s="704"/>
      <c r="V13" s="704"/>
      <c r="W13" s="704"/>
      <c r="X13" s="704"/>
      <c r="Y13" s="704"/>
      <c r="Z13" s="704"/>
      <c r="AA13" s="704"/>
      <c r="AB13" s="704"/>
      <c r="AC13" s="704"/>
      <c r="AD13" s="704"/>
      <c r="AE13" s="704"/>
      <c r="AF13" s="704"/>
      <c r="AG13" s="704"/>
      <c r="AH13" s="704"/>
      <c r="AI13" s="704"/>
      <c r="AJ13" s="704"/>
      <c r="AK13" s="704"/>
      <c r="AL13" s="704"/>
      <c r="AM13" s="704"/>
      <c r="AN13" s="704"/>
      <c r="AO13" s="704"/>
      <c r="AP13" s="4"/>
      <c r="AQ13" s="4"/>
      <c r="AR13" s="4"/>
      <c r="AS13" s="4"/>
      <c r="AT13" s="4"/>
      <c r="AU13" s="4"/>
      <c r="AV13" s="4"/>
      <c r="AW13" s="4"/>
      <c r="AX13" s="4"/>
      <c r="AY13" s="4"/>
      <c r="AZ13" s="4"/>
    </row>
    <row r="14" spans="1:52" ht="10.5" x14ac:dyDescent="0.25">
      <c r="A14" s="359"/>
      <c r="B14" s="704"/>
      <c r="C14" s="704"/>
      <c r="D14" s="704"/>
      <c r="E14" s="704"/>
      <c r="F14" s="704"/>
      <c r="G14" s="704"/>
      <c r="H14" s="704"/>
      <c r="I14" s="704"/>
      <c r="J14" s="704"/>
      <c r="K14" s="704"/>
      <c r="L14" s="704"/>
      <c r="M14" s="704"/>
      <c r="N14" s="704"/>
      <c r="O14" s="704"/>
      <c r="P14" s="704"/>
      <c r="Q14" s="704"/>
      <c r="R14" s="704"/>
      <c r="S14" s="704"/>
      <c r="T14" s="704"/>
      <c r="U14" s="704"/>
      <c r="V14" s="704"/>
      <c r="W14" s="704"/>
      <c r="X14" s="704"/>
      <c r="Y14" s="704"/>
      <c r="Z14" s="704"/>
      <c r="AA14" s="704"/>
      <c r="AB14" s="704"/>
      <c r="AC14" s="704"/>
      <c r="AD14" s="704"/>
      <c r="AE14" s="704"/>
      <c r="AF14" s="704"/>
      <c r="AG14" s="704"/>
      <c r="AH14" s="704"/>
      <c r="AI14" s="704"/>
      <c r="AJ14" s="704"/>
      <c r="AK14" s="704"/>
      <c r="AL14" s="704"/>
      <c r="AM14" s="704"/>
      <c r="AN14" s="704"/>
      <c r="AO14" s="704"/>
      <c r="AP14" s="4"/>
      <c r="AQ14" s="4"/>
      <c r="AR14" s="4"/>
      <c r="AS14" s="4"/>
      <c r="AT14" s="4"/>
      <c r="AU14" s="4"/>
      <c r="AV14" s="4"/>
      <c r="AW14" s="4"/>
      <c r="AX14" s="4"/>
      <c r="AY14" s="4"/>
      <c r="AZ14" s="4"/>
    </row>
    <row r="15" spans="1:52" ht="10.5" x14ac:dyDescent="0.25">
      <c r="A15" s="359"/>
      <c r="B15" s="723" t="s">
        <v>428</v>
      </c>
      <c r="C15" s="723"/>
      <c r="D15" s="723"/>
      <c r="E15" s="723"/>
      <c r="F15" s="723"/>
      <c r="G15" s="723"/>
      <c r="H15" s="723"/>
      <c r="I15" s="723"/>
      <c r="J15" s="723"/>
      <c r="K15" s="723"/>
      <c r="L15" s="723"/>
      <c r="M15" s="723"/>
      <c r="N15" s="723"/>
      <c r="O15" s="723"/>
      <c r="P15" s="723"/>
      <c r="Q15" s="723"/>
      <c r="R15" s="723"/>
      <c r="S15" s="723"/>
      <c r="T15" s="723"/>
      <c r="U15" s="723"/>
      <c r="V15" s="723"/>
      <c r="W15" s="723"/>
      <c r="X15" s="723"/>
      <c r="Y15" s="723"/>
      <c r="Z15" s="723"/>
      <c r="AA15" s="723"/>
      <c r="AB15" s="723"/>
      <c r="AC15" s="723"/>
      <c r="AD15" s="723"/>
      <c r="AE15" s="723"/>
      <c r="AF15" s="723"/>
      <c r="AG15" s="723"/>
      <c r="AH15" s="723"/>
      <c r="AI15" s="723"/>
      <c r="AJ15" s="723"/>
      <c r="AK15" s="723"/>
      <c r="AL15" s="723"/>
      <c r="AM15" s="723"/>
      <c r="AN15" s="723"/>
      <c r="AO15" s="723"/>
      <c r="AP15" s="4"/>
      <c r="AQ15" s="4"/>
      <c r="AR15" s="4"/>
      <c r="AS15" s="4"/>
      <c r="AT15" s="4"/>
      <c r="AU15" s="4"/>
      <c r="AV15" s="4"/>
      <c r="AW15" s="4"/>
      <c r="AX15" s="4"/>
      <c r="AY15" s="4"/>
      <c r="AZ15" s="4"/>
    </row>
    <row r="16" spans="1:52" ht="10.5" x14ac:dyDescent="0.25">
      <c r="A16" s="359"/>
      <c r="B16" s="723" t="s">
        <v>429</v>
      </c>
      <c r="C16" s="723"/>
      <c r="D16" s="723"/>
      <c r="E16" s="723"/>
      <c r="F16" s="723"/>
      <c r="G16" s="723"/>
      <c r="H16" s="723"/>
      <c r="I16" s="723"/>
      <c r="J16" s="723"/>
      <c r="K16" s="723"/>
      <c r="L16" s="723"/>
      <c r="M16" s="723"/>
      <c r="N16" s="723"/>
      <c r="O16" s="723"/>
      <c r="P16" s="723"/>
      <c r="Q16" s="723"/>
      <c r="R16" s="723"/>
      <c r="S16" s="723"/>
      <c r="T16" s="723"/>
      <c r="U16" s="723"/>
      <c r="V16" s="723"/>
      <c r="W16" s="723"/>
      <c r="X16" s="723"/>
      <c r="Y16" s="723"/>
      <c r="Z16" s="723"/>
      <c r="AA16" s="723"/>
      <c r="AB16" s="723"/>
      <c r="AC16" s="723"/>
      <c r="AD16" s="723"/>
      <c r="AE16" s="723"/>
      <c r="AF16" s="723"/>
      <c r="AG16" s="723"/>
      <c r="AH16" s="723"/>
      <c r="AI16" s="723"/>
      <c r="AJ16" s="723"/>
      <c r="AK16" s="723"/>
      <c r="AL16" s="723"/>
      <c r="AM16" s="723"/>
      <c r="AN16" s="723"/>
      <c r="AO16" s="723"/>
      <c r="AP16" s="4"/>
      <c r="AQ16" s="4"/>
      <c r="AR16" s="4"/>
      <c r="AS16" s="4"/>
      <c r="AT16" s="4"/>
      <c r="AU16" s="4"/>
      <c r="AV16" s="4"/>
      <c r="AW16" s="4"/>
      <c r="AX16" s="4"/>
      <c r="AY16" s="4"/>
      <c r="AZ16" s="4"/>
    </row>
    <row r="17" spans="1:52" ht="10.5" x14ac:dyDescent="0.25">
      <c r="A17" s="359"/>
      <c r="B17" s="723"/>
      <c r="C17" s="723"/>
      <c r="D17" s="723"/>
      <c r="E17" s="723"/>
      <c r="F17" s="723"/>
      <c r="G17" s="723"/>
      <c r="H17" s="723"/>
      <c r="I17" s="723"/>
      <c r="J17" s="723"/>
      <c r="K17" s="723"/>
      <c r="L17" s="723"/>
      <c r="M17" s="723"/>
      <c r="N17" s="723"/>
      <c r="O17" s="723"/>
      <c r="P17" s="723"/>
      <c r="Q17" s="723"/>
      <c r="R17" s="723"/>
      <c r="S17" s="723"/>
      <c r="T17" s="723"/>
      <c r="U17" s="723"/>
      <c r="V17" s="723"/>
      <c r="W17" s="723"/>
      <c r="X17" s="723"/>
      <c r="Y17" s="723"/>
      <c r="Z17" s="723"/>
      <c r="AA17" s="723"/>
      <c r="AB17" s="723"/>
      <c r="AC17" s="723"/>
      <c r="AD17" s="723"/>
      <c r="AE17" s="723"/>
      <c r="AF17" s="723"/>
      <c r="AG17" s="723"/>
      <c r="AH17" s="723"/>
      <c r="AI17" s="723"/>
      <c r="AJ17" s="723"/>
      <c r="AK17" s="723"/>
      <c r="AL17" s="723"/>
      <c r="AM17" s="723"/>
      <c r="AN17" s="723"/>
      <c r="AO17" s="723"/>
      <c r="AP17" s="4"/>
      <c r="AQ17" s="4"/>
      <c r="AR17" s="4"/>
      <c r="AS17" s="4"/>
      <c r="AT17" s="4"/>
      <c r="AU17" s="4"/>
      <c r="AV17" s="4"/>
      <c r="AW17" s="4"/>
      <c r="AX17" s="4"/>
      <c r="AY17" s="4"/>
      <c r="AZ17" s="4"/>
    </row>
    <row r="18" spans="1:52" ht="10.5" x14ac:dyDescent="0.25">
      <c r="A18" s="359"/>
      <c r="B18" s="722" t="s">
        <v>430</v>
      </c>
      <c r="C18" s="722"/>
      <c r="D18" s="722"/>
      <c r="E18" s="722"/>
      <c r="F18" s="722"/>
      <c r="G18" s="722"/>
      <c r="H18" s="722"/>
      <c r="I18" s="722"/>
      <c r="J18" s="722"/>
      <c r="K18" s="722"/>
      <c r="L18" s="722"/>
      <c r="M18" s="722"/>
      <c r="N18" s="722"/>
      <c r="O18" s="722"/>
      <c r="P18" s="722"/>
      <c r="Q18" s="722"/>
      <c r="R18" s="722"/>
      <c r="S18" s="722"/>
      <c r="T18" s="722"/>
      <c r="U18" s="722"/>
      <c r="V18" s="722"/>
      <c r="W18" s="722"/>
      <c r="X18" s="722"/>
      <c r="Y18" s="722"/>
      <c r="Z18" s="722"/>
      <c r="AA18" s="722"/>
      <c r="AB18" s="722"/>
      <c r="AC18" s="722"/>
      <c r="AD18" s="722"/>
      <c r="AE18" s="722"/>
      <c r="AF18" s="722"/>
      <c r="AG18" s="722"/>
      <c r="AH18" s="722"/>
      <c r="AI18" s="722"/>
      <c r="AJ18" s="722"/>
      <c r="AK18" s="722"/>
      <c r="AL18" s="722"/>
      <c r="AM18" s="722"/>
      <c r="AN18" s="722"/>
      <c r="AO18" s="722"/>
      <c r="AP18" s="4"/>
      <c r="AQ18" s="4"/>
      <c r="AR18" s="4"/>
      <c r="AS18" s="4"/>
      <c r="AT18" s="4"/>
      <c r="AU18" s="4"/>
      <c r="AV18" s="4"/>
      <c r="AW18" s="4"/>
      <c r="AX18" s="4"/>
      <c r="AY18" s="4"/>
      <c r="AZ18" s="4"/>
    </row>
    <row r="19" spans="1:52" ht="10.5" x14ac:dyDescent="0.25">
      <c r="A19" s="359"/>
      <c r="B19" s="722"/>
      <c r="C19" s="722"/>
      <c r="D19" s="722"/>
      <c r="E19" s="722"/>
      <c r="F19" s="722"/>
      <c r="G19" s="722"/>
      <c r="H19" s="722"/>
      <c r="I19" s="722"/>
      <c r="J19" s="722"/>
      <c r="K19" s="722"/>
      <c r="L19" s="722"/>
      <c r="M19" s="722"/>
      <c r="N19" s="722"/>
      <c r="O19" s="722"/>
      <c r="P19" s="722"/>
      <c r="Q19" s="722"/>
      <c r="R19" s="722"/>
      <c r="S19" s="722"/>
      <c r="T19" s="722"/>
      <c r="U19" s="722"/>
      <c r="V19" s="722"/>
      <c r="W19" s="722"/>
      <c r="X19" s="722"/>
      <c r="Y19" s="722"/>
      <c r="Z19" s="722"/>
      <c r="AA19" s="722"/>
      <c r="AB19" s="722"/>
      <c r="AC19" s="722"/>
      <c r="AD19" s="722"/>
      <c r="AE19" s="722"/>
      <c r="AF19" s="722"/>
      <c r="AG19" s="722"/>
      <c r="AH19" s="722"/>
      <c r="AI19" s="722"/>
      <c r="AJ19" s="722"/>
      <c r="AK19" s="722"/>
      <c r="AL19" s="722"/>
      <c r="AM19" s="722"/>
      <c r="AN19" s="722"/>
      <c r="AO19" s="722"/>
      <c r="AP19" s="4"/>
      <c r="AQ19" s="4"/>
      <c r="AR19" s="4"/>
      <c r="AS19" s="4"/>
      <c r="AT19" s="4"/>
      <c r="AU19" s="4"/>
      <c r="AV19" s="4"/>
      <c r="AW19" s="4"/>
      <c r="AX19" s="4"/>
      <c r="AY19" s="4"/>
      <c r="AZ19" s="4"/>
    </row>
    <row r="20" spans="1:52" ht="10.5" x14ac:dyDescent="0.25">
      <c r="A20" s="359"/>
      <c r="B20" s="722"/>
      <c r="C20" s="722"/>
      <c r="D20" s="722"/>
      <c r="E20" s="722"/>
      <c r="F20" s="722"/>
      <c r="G20" s="722"/>
      <c r="H20" s="722"/>
      <c r="I20" s="722"/>
      <c r="J20" s="722"/>
      <c r="K20" s="722"/>
      <c r="L20" s="722"/>
      <c r="M20" s="722"/>
      <c r="N20" s="722"/>
      <c r="O20" s="722"/>
      <c r="P20" s="722"/>
      <c r="Q20" s="722"/>
      <c r="R20" s="722"/>
      <c r="S20" s="722"/>
      <c r="T20" s="722"/>
      <c r="U20" s="722"/>
      <c r="V20" s="722"/>
      <c r="W20" s="722"/>
      <c r="X20" s="722"/>
      <c r="Y20" s="722"/>
      <c r="Z20" s="722"/>
      <c r="AA20" s="722"/>
      <c r="AB20" s="722"/>
      <c r="AC20" s="722"/>
      <c r="AD20" s="722"/>
      <c r="AE20" s="722"/>
      <c r="AF20" s="722"/>
      <c r="AG20" s="722"/>
      <c r="AH20" s="722"/>
      <c r="AI20" s="722"/>
      <c r="AJ20" s="722"/>
      <c r="AK20" s="722"/>
      <c r="AL20" s="722"/>
      <c r="AM20" s="722"/>
      <c r="AN20" s="722"/>
      <c r="AO20" s="722"/>
      <c r="AP20" s="4"/>
      <c r="AQ20" s="4"/>
      <c r="AR20" s="4"/>
      <c r="AS20" s="4"/>
      <c r="AT20" s="4"/>
      <c r="AU20" s="4"/>
      <c r="AV20" s="4"/>
      <c r="AW20" s="4"/>
      <c r="AX20" s="4"/>
      <c r="AY20" s="4"/>
      <c r="AZ20" s="4"/>
    </row>
    <row r="21" spans="1:52" ht="10.5" x14ac:dyDescent="0.25">
      <c r="A21" s="359"/>
      <c r="B21" s="723" t="s">
        <v>431</v>
      </c>
      <c r="C21" s="723"/>
      <c r="D21" s="723"/>
      <c r="E21" s="723"/>
      <c r="F21" s="723"/>
      <c r="G21" s="723"/>
      <c r="H21" s="723"/>
      <c r="I21" s="723"/>
      <c r="J21" s="723"/>
      <c r="K21" s="723"/>
      <c r="L21" s="723"/>
      <c r="M21" s="723"/>
      <c r="N21" s="723"/>
      <c r="O21" s="723"/>
      <c r="P21" s="723"/>
      <c r="Q21" s="723"/>
      <c r="R21" s="723"/>
      <c r="S21" s="723"/>
      <c r="T21" s="723"/>
      <c r="U21" s="723"/>
      <c r="V21" s="723"/>
      <c r="W21" s="723"/>
      <c r="X21" s="723"/>
      <c r="Y21" s="723"/>
      <c r="Z21" s="723"/>
      <c r="AA21" s="723"/>
      <c r="AB21" s="723"/>
      <c r="AC21" s="723"/>
      <c r="AD21" s="723"/>
      <c r="AE21" s="723"/>
      <c r="AF21" s="723"/>
      <c r="AG21" s="723"/>
      <c r="AH21" s="723"/>
      <c r="AI21" s="723"/>
      <c r="AJ21" s="723"/>
      <c r="AK21" s="723"/>
      <c r="AL21" s="723"/>
      <c r="AM21" s="723"/>
      <c r="AN21" s="723"/>
      <c r="AO21" s="723"/>
      <c r="AP21" s="4"/>
      <c r="AQ21" s="4"/>
      <c r="AR21" s="4"/>
      <c r="AS21" s="4"/>
      <c r="AT21" s="4"/>
      <c r="AU21" s="4"/>
      <c r="AV21" s="4"/>
      <c r="AW21" s="4"/>
      <c r="AX21" s="4"/>
      <c r="AY21" s="4"/>
      <c r="AZ21" s="4"/>
    </row>
    <row r="22" spans="1:52" ht="10.5" x14ac:dyDescent="0.25">
      <c r="A22" s="359"/>
      <c r="B22" s="723"/>
      <c r="C22" s="723"/>
      <c r="D22" s="723"/>
      <c r="E22" s="723"/>
      <c r="F22" s="723"/>
      <c r="G22" s="723"/>
      <c r="H22" s="723"/>
      <c r="I22" s="723"/>
      <c r="J22" s="723"/>
      <c r="K22" s="723"/>
      <c r="L22" s="723"/>
      <c r="M22" s="723"/>
      <c r="N22" s="723"/>
      <c r="O22" s="723"/>
      <c r="P22" s="723"/>
      <c r="Q22" s="723"/>
      <c r="R22" s="723"/>
      <c r="S22" s="723"/>
      <c r="T22" s="723"/>
      <c r="U22" s="723"/>
      <c r="V22" s="723"/>
      <c r="W22" s="723"/>
      <c r="X22" s="723"/>
      <c r="Y22" s="723"/>
      <c r="Z22" s="723"/>
      <c r="AA22" s="723"/>
      <c r="AB22" s="723"/>
      <c r="AC22" s="723"/>
      <c r="AD22" s="723"/>
      <c r="AE22" s="723"/>
      <c r="AF22" s="723"/>
      <c r="AG22" s="723"/>
      <c r="AH22" s="723"/>
      <c r="AI22" s="723"/>
      <c r="AJ22" s="723"/>
      <c r="AK22" s="723"/>
      <c r="AL22" s="723"/>
      <c r="AM22" s="723"/>
      <c r="AN22" s="723"/>
      <c r="AO22" s="723"/>
      <c r="AP22" s="4"/>
      <c r="AQ22" s="4"/>
      <c r="AR22" s="4"/>
      <c r="AS22" s="4"/>
      <c r="AT22" s="4"/>
      <c r="AU22" s="4"/>
      <c r="AV22" s="4"/>
      <c r="AW22" s="4"/>
      <c r="AX22" s="4"/>
      <c r="AY22" s="4"/>
      <c r="AZ22" s="4"/>
    </row>
    <row r="23" spans="1:52" ht="6" customHeight="1" x14ac:dyDescent="0.2"/>
    <row r="29" spans="1:52" x14ac:dyDescent="0.2">
      <c r="N29"/>
    </row>
    <row r="254" spans="23:23" x14ac:dyDescent="0.2">
      <c r="W254" s="127" t="s">
        <v>55</v>
      </c>
    </row>
  </sheetData>
  <sheetProtection formatCells="0" formatRows="0" insertRows="0" deleteRows="0"/>
  <mergeCells count="11">
    <mergeCell ref="B21:AO22"/>
    <mergeCell ref="B18:AO20"/>
    <mergeCell ref="B5:AO6"/>
    <mergeCell ref="B16:AO17"/>
    <mergeCell ref="B9:AO9"/>
    <mergeCell ref="B13:AO14"/>
    <mergeCell ref="A1:AO1"/>
    <mergeCell ref="B10:AO12"/>
    <mergeCell ref="B3:AO4"/>
    <mergeCell ref="B7:AO8"/>
    <mergeCell ref="B15:AO15"/>
  </mergeCells>
  <printOptions horizontalCentered="1"/>
  <pageMargins left="0.5" right="0.5" top="0.5" bottom="0.5" header="0.3" footer="0.3"/>
  <pageSetup paperSize="9" orientation="portrait" r:id="rId1"/>
  <headerFooter>
    <oddFooter>&amp;CW-&amp;P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sheetPr>
  <dimension ref="A1:CF942"/>
  <sheetViews>
    <sheetView view="pageBreakPreview" zoomScaleNormal="140" zoomScaleSheetLayoutView="100" workbookViewId="0">
      <selection activeCell="B5" sqref="B5"/>
    </sheetView>
  </sheetViews>
  <sheetFormatPr defaultColWidth="2.6640625" defaultRowHeight="10" x14ac:dyDescent="0.2"/>
  <cols>
    <col min="1" max="1" width="1.6640625" customWidth="1"/>
    <col min="2" max="2" width="4.6640625" style="112" customWidth="1"/>
    <col min="3" max="4" width="1.6640625" customWidth="1"/>
    <col min="5" max="20" width="2.6640625" customWidth="1"/>
    <col min="21" max="22" width="1.6640625" customWidth="1"/>
    <col min="23" max="37" width="2.6640625" customWidth="1"/>
    <col min="38" max="38" width="2.6640625" style="25" customWidth="1"/>
    <col min="39" max="41" width="1.6640625" customWidth="1"/>
    <col min="42" max="42" width="4.6640625" customWidth="1"/>
    <col min="43" max="43" width="1.6640625" customWidth="1"/>
    <col min="45" max="45" width="2.33203125" customWidth="1"/>
  </cols>
  <sheetData>
    <row r="1" spans="1:45" x14ac:dyDescent="0.2">
      <c r="A1" s="724" t="s">
        <v>432</v>
      </c>
      <c r="B1" s="699"/>
      <c r="C1" s="699"/>
      <c r="D1" s="699"/>
      <c r="E1" s="699"/>
      <c r="F1" s="699"/>
      <c r="G1" s="699"/>
      <c r="H1" s="699"/>
      <c r="I1" s="699"/>
      <c r="J1" s="699"/>
      <c r="K1" s="699"/>
      <c r="L1" s="699"/>
      <c r="M1" s="699"/>
      <c r="N1" s="699"/>
      <c r="O1" s="699"/>
      <c r="P1" s="699"/>
      <c r="Q1" s="699"/>
      <c r="R1" s="699"/>
      <c r="S1" s="699"/>
      <c r="T1" s="699"/>
      <c r="U1" s="699"/>
      <c r="V1" s="699"/>
      <c r="W1" s="699"/>
      <c r="X1" s="699"/>
      <c r="Y1" s="699"/>
      <c r="Z1" s="699"/>
      <c r="AA1" s="699"/>
      <c r="AB1" s="699"/>
      <c r="AC1" s="699"/>
      <c r="AD1" s="699"/>
      <c r="AE1" s="699"/>
      <c r="AF1" s="699"/>
      <c r="AG1" s="699"/>
      <c r="AH1" s="699"/>
      <c r="AI1" s="699"/>
      <c r="AJ1" s="699"/>
      <c r="AK1" s="699"/>
      <c r="AL1" s="699"/>
      <c r="AM1" s="699"/>
      <c r="AN1" s="699"/>
      <c r="AO1" s="699"/>
      <c r="AP1" s="699"/>
      <c r="AQ1" s="699"/>
    </row>
    <row r="2" spans="1:45" ht="6" customHeight="1" x14ac:dyDescent="0.2">
      <c r="A2" s="217"/>
      <c r="B2" s="47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74"/>
      <c r="AM2" s="217"/>
      <c r="AN2" s="217"/>
      <c r="AO2" s="217"/>
      <c r="AP2" s="217"/>
      <c r="AQ2" s="217"/>
    </row>
    <row r="3" spans="1:45" ht="11.25" customHeight="1" thickBot="1" x14ac:dyDescent="0.25">
      <c r="A3" s="71"/>
      <c r="B3" s="319" t="s">
        <v>154</v>
      </c>
      <c r="C3" s="72"/>
      <c r="D3" s="73"/>
      <c r="E3" s="725" t="s">
        <v>65</v>
      </c>
      <c r="F3" s="725"/>
      <c r="G3" s="725"/>
      <c r="H3" s="725"/>
      <c r="I3" s="725"/>
      <c r="J3" s="725"/>
      <c r="K3" s="725"/>
      <c r="L3" s="725"/>
      <c r="M3" s="725"/>
      <c r="N3" s="725"/>
      <c r="O3" s="725"/>
      <c r="P3" s="725"/>
      <c r="Q3" s="725"/>
      <c r="R3" s="725"/>
      <c r="S3" s="725"/>
      <c r="T3" s="725"/>
      <c r="U3" s="72"/>
      <c r="V3" s="73"/>
      <c r="W3" s="725" t="s">
        <v>66</v>
      </c>
      <c r="X3" s="725"/>
      <c r="Y3" s="725"/>
      <c r="Z3" s="725"/>
      <c r="AA3" s="725"/>
      <c r="AB3" s="725"/>
      <c r="AC3" s="725"/>
      <c r="AD3" s="725"/>
      <c r="AE3" s="725"/>
      <c r="AF3" s="725"/>
      <c r="AG3" s="725"/>
      <c r="AH3" s="725"/>
      <c r="AI3" s="725"/>
      <c r="AJ3" s="725"/>
      <c r="AK3" s="725"/>
      <c r="AL3" s="725"/>
      <c r="AM3" s="72"/>
      <c r="AN3" s="727" t="s">
        <v>67</v>
      </c>
      <c r="AO3" s="725"/>
      <c r="AP3" s="725"/>
      <c r="AQ3" s="725"/>
    </row>
    <row r="4" spans="1:45" ht="6" customHeight="1" x14ac:dyDescent="0.2">
      <c r="A4" s="82"/>
      <c r="B4" s="83"/>
      <c r="C4" s="84"/>
      <c r="D4" s="85"/>
      <c r="E4" s="1"/>
      <c r="F4" s="1"/>
      <c r="G4" s="1"/>
      <c r="H4" s="1"/>
      <c r="I4" s="1"/>
      <c r="J4" s="1"/>
      <c r="K4" s="1"/>
      <c r="L4" s="1"/>
      <c r="M4" s="1"/>
      <c r="N4" s="1"/>
      <c r="O4" s="1"/>
      <c r="P4" s="1"/>
      <c r="Q4" s="1"/>
      <c r="R4" s="1"/>
      <c r="S4" s="1"/>
      <c r="T4" s="1"/>
      <c r="U4" s="1"/>
      <c r="V4" s="1"/>
      <c r="W4" s="1"/>
      <c r="X4" s="1"/>
      <c r="Y4" s="1"/>
      <c r="Z4" s="1"/>
      <c r="AA4" s="1"/>
      <c r="AB4" s="1"/>
      <c r="AC4" s="1"/>
      <c r="AD4" s="1"/>
      <c r="AE4" s="1"/>
      <c r="AF4" s="1"/>
      <c r="AG4" s="1"/>
      <c r="AH4" s="86"/>
      <c r="AI4" s="217"/>
      <c r="AJ4" s="217"/>
      <c r="AK4" s="217"/>
      <c r="AL4" s="217"/>
      <c r="AM4" s="84"/>
      <c r="AN4" s="1"/>
      <c r="AO4" s="1"/>
      <c r="AP4" s="1"/>
      <c r="AQ4" s="87"/>
    </row>
    <row r="5" spans="1:45" x14ac:dyDescent="0.2">
      <c r="A5" s="88"/>
      <c r="B5" s="477">
        <v>401</v>
      </c>
      <c r="C5" s="476"/>
      <c r="D5" s="51"/>
      <c r="E5" s="723" t="s">
        <v>433</v>
      </c>
      <c r="F5" s="723"/>
      <c r="G5" s="723"/>
      <c r="H5" s="723"/>
      <c r="I5" s="723"/>
      <c r="J5" s="723"/>
      <c r="K5" s="723"/>
      <c r="L5" s="723"/>
      <c r="M5" s="217"/>
      <c r="N5" s="217"/>
      <c r="O5" s="217"/>
      <c r="P5" s="217"/>
      <c r="Q5" s="217"/>
      <c r="R5" s="217"/>
      <c r="S5" s="217"/>
      <c r="T5" s="217"/>
      <c r="U5" s="217"/>
      <c r="V5" s="217"/>
      <c r="W5" s="217"/>
      <c r="X5" s="217"/>
      <c r="Y5" s="217"/>
      <c r="Z5" s="217"/>
      <c r="AA5" s="217"/>
      <c r="AB5" s="217"/>
      <c r="AC5" s="217"/>
      <c r="AD5" s="217"/>
      <c r="AE5" s="217"/>
      <c r="AF5" s="217"/>
      <c r="AG5" s="217"/>
      <c r="AH5" s="74"/>
      <c r="AI5" s="217"/>
      <c r="AJ5" s="217"/>
      <c r="AK5" s="217"/>
      <c r="AL5" s="217"/>
      <c r="AM5" s="476"/>
      <c r="AN5" s="217"/>
      <c r="AO5" s="217"/>
      <c r="AP5" s="217"/>
      <c r="AQ5" s="89"/>
    </row>
    <row r="6" spans="1:45" ht="6" customHeight="1" x14ac:dyDescent="0.2">
      <c r="A6" s="88"/>
      <c r="B6" s="477"/>
      <c r="C6" s="476"/>
      <c r="D6" s="51"/>
      <c r="E6" s="482"/>
      <c r="F6" s="482"/>
      <c r="G6" s="482"/>
      <c r="H6" s="482"/>
      <c r="I6" s="482"/>
      <c r="J6" s="482"/>
      <c r="K6" s="482"/>
      <c r="L6" s="482"/>
      <c r="M6" s="217"/>
      <c r="N6" s="217"/>
      <c r="O6" s="217"/>
      <c r="P6" s="217"/>
      <c r="Q6" s="217"/>
      <c r="R6" s="217"/>
      <c r="S6" s="217"/>
      <c r="T6" s="217"/>
      <c r="U6" s="217"/>
      <c r="V6" s="217"/>
      <c r="W6" s="217"/>
      <c r="X6" s="217"/>
      <c r="Y6" s="217"/>
      <c r="Z6" s="217"/>
      <c r="AA6" s="217"/>
      <c r="AB6" s="217"/>
      <c r="AC6" s="217"/>
      <c r="AD6" s="217"/>
      <c r="AE6" s="217"/>
      <c r="AF6" s="217"/>
      <c r="AG6" s="217"/>
      <c r="AH6" s="74"/>
      <c r="AI6" s="217"/>
      <c r="AJ6" s="217"/>
      <c r="AK6" s="217"/>
      <c r="AL6" s="217"/>
      <c r="AM6" s="476"/>
      <c r="AN6" s="217"/>
      <c r="AO6" s="217"/>
      <c r="AP6" s="217"/>
      <c r="AQ6" s="89"/>
    </row>
    <row r="7" spans="1:45" ht="11.25" customHeight="1" x14ac:dyDescent="0.2">
      <c r="A7" s="88"/>
      <c r="B7" s="81"/>
      <c r="C7" s="476"/>
      <c r="D7" s="51"/>
      <c r="E7" s="768" t="s">
        <v>434</v>
      </c>
      <c r="F7" s="768"/>
      <c r="G7" s="768"/>
      <c r="H7" s="768"/>
      <c r="I7" s="768"/>
      <c r="J7" s="768"/>
      <c r="K7" s="768"/>
      <c r="L7" s="768"/>
      <c r="M7" s="768"/>
      <c r="N7" s="768"/>
      <c r="O7" s="768"/>
      <c r="P7" s="768"/>
      <c r="Q7" s="768"/>
      <c r="R7" s="768"/>
      <c r="S7" s="217"/>
      <c r="T7" s="217"/>
      <c r="V7" s="533"/>
      <c r="W7" s="768" t="s">
        <v>435</v>
      </c>
      <c r="X7" s="768"/>
      <c r="Y7" s="768"/>
      <c r="Z7" s="768"/>
      <c r="AA7" s="768"/>
      <c r="AB7" s="768"/>
      <c r="AC7" s="768"/>
      <c r="AD7" s="768"/>
      <c r="AE7" s="768"/>
      <c r="AF7" s="768"/>
      <c r="AG7" s="768"/>
      <c r="AH7" s="768"/>
      <c r="AI7" s="768"/>
      <c r="AJ7" s="533"/>
      <c r="AK7" s="217"/>
      <c r="AL7" s="217"/>
      <c r="AM7" s="476"/>
      <c r="AN7" s="217"/>
      <c r="AP7" s="743">
        <v>601</v>
      </c>
      <c r="AQ7" s="89"/>
    </row>
    <row r="8" spans="1:45" ht="11.25" customHeight="1" x14ac:dyDescent="0.2">
      <c r="A8" s="88"/>
      <c r="B8" s="81"/>
      <c r="C8" s="476"/>
      <c r="D8" s="51"/>
      <c r="E8" s="768"/>
      <c r="F8" s="768"/>
      <c r="G8" s="768"/>
      <c r="H8" s="768"/>
      <c r="I8" s="768"/>
      <c r="J8" s="768"/>
      <c r="K8" s="768"/>
      <c r="L8" s="768"/>
      <c r="M8" s="768"/>
      <c r="N8" s="768"/>
      <c r="O8" s="768"/>
      <c r="P8" s="768"/>
      <c r="Q8" s="768"/>
      <c r="R8" s="768"/>
      <c r="S8" s="217"/>
      <c r="T8" s="217"/>
      <c r="U8" s="533"/>
      <c r="V8" s="533"/>
      <c r="W8" s="768"/>
      <c r="X8" s="768"/>
      <c r="Y8" s="768"/>
      <c r="Z8" s="768"/>
      <c r="AA8" s="768"/>
      <c r="AB8" s="768"/>
      <c r="AC8" s="768"/>
      <c r="AD8" s="768"/>
      <c r="AE8" s="768"/>
      <c r="AF8" s="768"/>
      <c r="AG8" s="768"/>
      <c r="AH8" s="768"/>
      <c r="AI8" s="768"/>
      <c r="AJ8" s="533"/>
      <c r="AK8" s="217"/>
      <c r="AL8" s="217"/>
      <c r="AM8" s="476"/>
      <c r="AN8" s="217"/>
      <c r="AP8" s="729"/>
      <c r="AQ8" s="89"/>
    </row>
    <row r="9" spans="1:45" ht="6" customHeight="1" thickBot="1" x14ac:dyDescent="0.25">
      <c r="A9" s="90"/>
      <c r="B9" s="319"/>
      <c r="C9" s="72"/>
      <c r="D9" s="73"/>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91"/>
      <c r="AI9" s="71"/>
      <c r="AJ9" s="71"/>
      <c r="AK9" s="71"/>
      <c r="AL9" s="71"/>
      <c r="AM9" s="72"/>
      <c r="AN9" s="71"/>
      <c r="AO9" s="71"/>
      <c r="AP9" s="71"/>
      <c r="AQ9" s="92"/>
    </row>
    <row r="10" spans="1:45" ht="6" customHeight="1" x14ac:dyDescent="0.2">
      <c r="A10" s="82"/>
      <c r="B10" s="83"/>
      <c r="C10" s="84"/>
      <c r="D10" s="85"/>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86"/>
      <c r="AI10" s="1"/>
      <c r="AJ10" s="1"/>
      <c r="AK10" s="1"/>
      <c r="AL10" s="1"/>
      <c r="AM10" s="84"/>
      <c r="AN10" s="1"/>
      <c r="AO10" s="1"/>
      <c r="AP10" s="1"/>
      <c r="AQ10" s="87"/>
    </row>
    <row r="11" spans="1:45" ht="10.75" customHeight="1" x14ac:dyDescent="0.2">
      <c r="A11" s="88"/>
      <c r="B11" s="477">
        <v>402</v>
      </c>
      <c r="C11" s="476"/>
      <c r="D11" s="51"/>
      <c r="E11" s="730" t="s">
        <v>436</v>
      </c>
      <c r="F11" s="730"/>
      <c r="G11" s="730"/>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536"/>
      <c r="AN11" s="533"/>
      <c r="AO11" s="533"/>
      <c r="AP11" s="534"/>
      <c r="AQ11" s="89"/>
      <c r="AS11" s="243"/>
    </row>
    <row r="12" spans="1:45" ht="10.75" customHeight="1" x14ac:dyDescent="0.2">
      <c r="A12" s="88"/>
      <c r="C12" s="476"/>
      <c r="D12" s="51"/>
      <c r="E12" s="730"/>
      <c r="F12" s="730"/>
      <c r="G12" s="730"/>
      <c r="H12" s="730"/>
      <c r="I12" s="730"/>
      <c r="J12" s="730"/>
      <c r="K12" s="730"/>
      <c r="L12" s="730"/>
      <c r="M12" s="730"/>
      <c r="N12" s="730"/>
      <c r="O12" s="730"/>
      <c r="P12" s="730"/>
      <c r="Q12" s="730"/>
      <c r="R12" s="730"/>
      <c r="S12" s="730"/>
      <c r="T12" s="730"/>
      <c r="U12" s="730"/>
      <c r="V12" s="730"/>
      <c r="W12" s="730"/>
      <c r="X12" s="730"/>
      <c r="Y12" s="730"/>
      <c r="Z12" s="730"/>
      <c r="AA12" s="730"/>
      <c r="AB12" s="730"/>
      <c r="AC12" s="730"/>
      <c r="AD12" s="730"/>
      <c r="AE12" s="730"/>
      <c r="AF12" s="730"/>
      <c r="AG12" s="730"/>
      <c r="AH12" s="730"/>
      <c r="AI12" s="730"/>
      <c r="AJ12" s="730"/>
      <c r="AK12" s="730"/>
      <c r="AL12" s="730"/>
      <c r="AM12" s="536"/>
      <c r="AN12" s="533"/>
      <c r="AO12" s="533"/>
      <c r="AP12" s="534"/>
      <c r="AQ12" s="89"/>
    </row>
    <row r="13" spans="1:45" ht="10.75" customHeight="1" x14ac:dyDescent="0.2">
      <c r="A13" s="88"/>
      <c r="C13" s="476"/>
      <c r="D13" s="51"/>
      <c r="E13" s="730"/>
      <c r="F13" s="730"/>
      <c r="G13" s="730"/>
      <c r="H13" s="730"/>
      <c r="I13" s="730"/>
      <c r="J13" s="730"/>
      <c r="K13" s="730"/>
      <c r="L13" s="730"/>
      <c r="M13" s="730"/>
      <c r="N13" s="730"/>
      <c r="O13" s="730"/>
      <c r="P13" s="730"/>
      <c r="Q13" s="730"/>
      <c r="R13" s="730"/>
      <c r="S13" s="730"/>
      <c r="T13" s="730"/>
      <c r="U13" s="730"/>
      <c r="V13" s="730"/>
      <c r="W13" s="730"/>
      <c r="X13" s="730"/>
      <c r="Y13" s="730"/>
      <c r="Z13" s="730"/>
      <c r="AA13" s="730"/>
      <c r="AB13" s="730"/>
      <c r="AC13" s="730"/>
      <c r="AD13" s="730"/>
      <c r="AE13" s="730"/>
      <c r="AF13" s="730"/>
      <c r="AG13" s="730"/>
      <c r="AH13" s="730"/>
      <c r="AI13" s="730"/>
      <c r="AJ13" s="730"/>
      <c r="AK13" s="730"/>
      <c r="AL13" s="730"/>
      <c r="AM13" s="536"/>
      <c r="AN13" s="533"/>
      <c r="AO13" s="533"/>
      <c r="AP13" s="534"/>
      <c r="AQ13" s="89"/>
    </row>
    <row r="14" spans="1:45" ht="10.75" customHeight="1" x14ac:dyDescent="0.2">
      <c r="A14" s="88"/>
      <c r="B14" s="477"/>
      <c r="C14" s="476"/>
      <c r="D14" s="51"/>
      <c r="E14" s="730"/>
      <c r="F14" s="730"/>
      <c r="G14" s="730"/>
      <c r="H14" s="730"/>
      <c r="I14" s="730"/>
      <c r="J14" s="730"/>
      <c r="K14" s="730"/>
      <c r="L14" s="730"/>
      <c r="M14" s="730"/>
      <c r="N14" s="730"/>
      <c r="O14" s="730"/>
      <c r="P14" s="730"/>
      <c r="Q14" s="730"/>
      <c r="R14" s="730"/>
      <c r="S14" s="730"/>
      <c r="T14" s="730"/>
      <c r="U14" s="730"/>
      <c r="V14" s="730"/>
      <c r="W14" s="730"/>
      <c r="X14" s="730"/>
      <c r="Y14" s="730"/>
      <c r="Z14" s="730"/>
      <c r="AA14" s="730"/>
      <c r="AB14" s="730"/>
      <c r="AC14" s="730"/>
      <c r="AD14" s="730"/>
      <c r="AE14" s="730"/>
      <c r="AF14" s="730"/>
      <c r="AG14" s="730"/>
      <c r="AH14" s="730"/>
      <c r="AI14" s="730"/>
      <c r="AJ14" s="730"/>
      <c r="AK14" s="730"/>
      <c r="AL14" s="730"/>
      <c r="AM14" s="536"/>
      <c r="AN14" s="533"/>
      <c r="AO14" s="533"/>
      <c r="AP14" s="534"/>
      <c r="AQ14" s="89"/>
    </row>
    <row r="15" spans="1:45" ht="6" customHeight="1" x14ac:dyDescent="0.2">
      <c r="A15" s="88"/>
      <c r="B15" s="477"/>
      <c r="C15" s="476"/>
      <c r="D15" s="51"/>
      <c r="Q15" s="533"/>
      <c r="R15" s="533"/>
      <c r="S15" s="533"/>
      <c r="T15" s="533"/>
      <c r="U15" s="533"/>
      <c r="V15" s="533"/>
      <c r="W15" s="533"/>
      <c r="X15" s="533"/>
      <c r="Y15" s="533"/>
      <c r="Z15" s="533"/>
      <c r="AA15" s="533"/>
      <c r="AB15" s="533"/>
      <c r="AC15" s="533"/>
      <c r="AD15" s="533"/>
      <c r="AE15" s="533"/>
      <c r="AF15" s="533"/>
      <c r="AG15" s="533"/>
      <c r="AH15" s="533"/>
      <c r="AI15" s="533"/>
      <c r="AJ15" s="533"/>
      <c r="AK15" s="533"/>
      <c r="AL15" s="533"/>
      <c r="AM15" s="536"/>
      <c r="AN15" s="533"/>
      <c r="AO15" s="533"/>
      <c r="AP15" s="534"/>
      <c r="AQ15" s="89"/>
    </row>
    <row r="16" spans="1:45" ht="11.25" customHeight="1" x14ac:dyDescent="0.2">
      <c r="A16" s="88"/>
      <c r="B16" s="477"/>
      <c r="C16" s="476"/>
      <c r="D16" s="51"/>
      <c r="E16" s="360" t="s">
        <v>437</v>
      </c>
      <c r="F16" s="533"/>
      <c r="G16" s="533"/>
      <c r="H16" s="533"/>
      <c r="I16" s="533"/>
      <c r="J16" s="533"/>
      <c r="K16" s="533"/>
      <c r="L16" s="533"/>
      <c r="M16" s="533"/>
      <c r="N16" s="533"/>
      <c r="O16" s="533"/>
      <c r="P16" s="533"/>
      <c r="Q16" s="533"/>
      <c r="R16" s="533"/>
      <c r="S16" s="533"/>
      <c r="T16" s="533"/>
      <c r="U16" s="533"/>
      <c r="V16" s="533"/>
      <c r="W16" s="533"/>
      <c r="X16" s="533"/>
      <c r="Y16" s="533"/>
      <c r="Z16" s="533"/>
      <c r="AA16" s="533"/>
      <c r="AB16" s="533"/>
      <c r="AC16" s="533"/>
      <c r="AD16" s="533"/>
      <c r="AE16" s="533"/>
      <c r="AF16" s="533"/>
      <c r="AG16" s="533"/>
      <c r="AH16" s="533"/>
      <c r="AI16" s="533"/>
      <c r="AJ16" s="533"/>
      <c r="AK16" s="533"/>
      <c r="AL16" s="533"/>
      <c r="AM16" s="536"/>
      <c r="AN16" s="533"/>
      <c r="AO16" s="533"/>
      <c r="AP16" s="534"/>
      <c r="AQ16" s="89"/>
    </row>
    <row r="17" spans="1:43" ht="11.25" customHeight="1" x14ac:dyDescent="0.2">
      <c r="A17" s="88"/>
      <c r="B17" s="477"/>
      <c r="C17" s="476"/>
      <c r="D17" s="51"/>
      <c r="E17" t="s">
        <v>438</v>
      </c>
      <c r="Q17" s="533"/>
      <c r="S17">
        <v>1</v>
      </c>
      <c r="T17" s="533"/>
      <c r="U17" s="533"/>
      <c r="V17" s="533"/>
      <c r="W17" s="533"/>
      <c r="X17" s="533"/>
      <c r="Y17" s="533"/>
      <c r="Z17" s="533"/>
      <c r="AA17" s="533"/>
      <c r="AB17" s="533"/>
      <c r="AC17" s="533"/>
      <c r="AD17" s="533"/>
      <c r="AE17" s="533"/>
      <c r="AF17" s="533"/>
      <c r="AG17" s="533"/>
      <c r="AH17" s="533"/>
      <c r="AI17" s="533"/>
      <c r="AJ17" s="533"/>
      <c r="AK17" s="533"/>
      <c r="AL17" s="533"/>
      <c r="AM17" s="536"/>
      <c r="AN17" s="533"/>
      <c r="AO17" s="533"/>
      <c r="AP17" s="534"/>
      <c r="AQ17" s="89"/>
    </row>
    <row r="18" spans="1:43" ht="11.15" customHeight="1" x14ac:dyDescent="0.2">
      <c r="A18" s="88"/>
      <c r="B18" s="477"/>
      <c r="C18" s="476"/>
      <c r="D18" s="51"/>
      <c r="E18" t="s">
        <v>439</v>
      </c>
      <c r="Q18" s="533"/>
      <c r="S18">
        <v>2</v>
      </c>
      <c r="T18" s="533"/>
      <c r="U18" s="533"/>
      <c r="V18" s="533"/>
      <c r="W18" s="533"/>
      <c r="X18" s="533"/>
      <c r="Y18" s="533"/>
      <c r="Z18" s="533"/>
      <c r="AA18" s="533"/>
      <c r="AB18" s="533"/>
      <c r="AC18" s="533"/>
      <c r="AD18" s="533"/>
      <c r="AE18" s="533"/>
      <c r="AF18" s="533"/>
      <c r="AG18" s="533"/>
      <c r="AH18" s="533"/>
      <c r="AI18" s="533"/>
      <c r="AJ18" s="533"/>
      <c r="AK18" s="533"/>
      <c r="AL18" s="533"/>
      <c r="AM18" s="536"/>
      <c r="AN18" s="533"/>
      <c r="AO18" s="533"/>
      <c r="AP18" s="534"/>
      <c r="AQ18" s="89"/>
    </row>
    <row r="19" spans="1:43" ht="11.25" customHeight="1" x14ac:dyDescent="0.2">
      <c r="A19" s="88"/>
      <c r="B19" s="81"/>
      <c r="C19" s="476"/>
      <c r="D19" s="51"/>
      <c r="E19" t="s">
        <v>440</v>
      </c>
      <c r="Q19" s="533"/>
      <c r="S19">
        <v>3</v>
      </c>
      <c r="T19" s="533"/>
      <c r="U19" s="533"/>
      <c r="V19" s="533"/>
      <c r="W19" s="533"/>
      <c r="X19" s="533"/>
      <c r="Y19" s="533"/>
      <c r="Z19" s="533"/>
      <c r="AA19" s="533"/>
      <c r="AB19" s="533"/>
      <c r="AC19" s="533"/>
      <c r="AD19" s="533"/>
      <c r="AE19" s="533"/>
      <c r="AF19" s="533"/>
      <c r="AG19" s="533"/>
      <c r="AH19" s="533"/>
      <c r="AI19" s="533"/>
      <c r="AJ19" s="533"/>
      <c r="AK19" s="533"/>
      <c r="AL19" s="533"/>
      <c r="AM19" s="536"/>
      <c r="AN19" s="533"/>
      <c r="AO19" s="533"/>
      <c r="AP19" s="534"/>
      <c r="AQ19" s="89"/>
    </row>
    <row r="20" spans="1:43" ht="11.25" customHeight="1" x14ac:dyDescent="0.2">
      <c r="A20" s="88"/>
      <c r="B20" s="81"/>
      <c r="C20" s="476"/>
      <c r="D20" s="51"/>
      <c r="E20" t="s">
        <v>441</v>
      </c>
      <c r="Q20" s="533"/>
      <c r="S20">
        <v>4</v>
      </c>
      <c r="T20" s="533"/>
      <c r="U20" s="533"/>
      <c r="V20" s="533"/>
      <c r="W20" s="533"/>
      <c r="X20" s="533"/>
      <c r="Y20" s="533"/>
      <c r="Z20" s="533"/>
      <c r="AA20" s="533"/>
      <c r="AB20" s="533"/>
      <c r="AC20" s="533"/>
      <c r="AD20" s="533"/>
      <c r="AE20" s="533"/>
      <c r="AF20" s="533"/>
      <c r="AG20" s="533"/>
      <c r="AH20" s="533"/>
      <c r="AI20" s="533"/>
      <c r="AJ20" s="533"/>
      <c r="AK20" s="533"/>
      <c r="AL20" s="533"/>
      <c r="AM20" s="536"/>
      <c r="AN20" s="533"/>
      <c r="AO20" s="533"/>
      <c r="AP20" s="534"/>
      <c r="AQ20" s="89"/>
    </row>
    <row r="21" spans="1:43" ht="11.25" customHeight="1" x14ac:dyDescent="0.2">
      <c r="A21" s="88"/>
      <c r="B21" s="477"/>
      <c r="C21" s="476"/>
      <c r="D21" s="51"/>
      <c r="E21" t="s">
        <v>442</v>
      </c>
      <c r="Q21" s="533"/>
      <c r="S21">
        <v>5</v>
      </c>
      <c r="T21" s="533"/>
      <c r="U21" s="533"/>
      <c r="V21" s="533"/>
      <c r="W21" s="533"/>
      <c r="X21" s="533"/>
      <c r="Y21" s="533"/>
      <c r="Z21" s="533"/>
      <c r="AA21" s="533"/>
      <c r="AB21" s="533"/>
      <c r="AC21" s="533"/>
      <c r="AD21" s="533"/>
      <c r="AE21" s="533"/>
      <c r="AF21" s="533"/>
      <c r="AG21" s="533"/>
      <c r="AH21" s="533"/>
      <c r="AI21" s="533"/>
      <c r="AJ21" s="533"/>
      <c r="AK21" s="533"/>
      <c r="AL21" s="533"/>
      <c r="AM21" s="536"/>
      <c r="AN21" s="533"/>
      <c r="AO21" s="533"/>
      <c r="AP21" s="534"/>
      <c r="AQ21" s="89"/>
    </row>
    <row r="22" spans="1:43" ht="6" customHeight="1" x14ac:dyDescent="0.2">
      <c r="A22" s="88"/>
      <c r="B22" s="477"/>
      <c r="C22" s="476"/>
      <c r="D22" s="51"/>
      <c r="E22" s="534"/>
      <c r="F22" s="534"/>
      <c r="G22" s="534"/>
      <c r="H22" s="534"/>
      <c r="I22" s="534"/>
      <c r="J22" s="534"/>
      <c r="K22" s="534"/>
      <c r="L22" s="534"/>
      <c r="M22" s="534"/>
      <c r="N22" s="534"/>
      <c r="O22" s="534"/>
      <c r="P22" s="534"/>
      <c r="Q22" s="534"/>
      <c r="R22" s="534"/>
      <c r="S22" s="534"/>
      <c r="T22" s="534"/>
      <c r="U22" s="534"/>
      <c r="V22" s="534"/>
      <c r="W22" s="534"/>
      <c r="X22" s="534"/>
      <c r="Y22" s="534"/>
      <c r="Z22" s="534"/>
      <c r="AA22" s="534"/>
      <c r="AB22" s="534"/>
      <c r="AC22" s="534"/>
      <c r="AD22" s="534"/>
      <c r="AE22" s="534"/>
      <c r="AF22" s="534"/>
      <c r="AG22" s="534"/>
      <c r="AH22" s="534"/>
      <c r="AI22" s="534"/>
      <c r="AJ22" s="534"/>
      <c r="AK22" s="534"/>
      <c r="AL22" s="534"/>
      <c r="AM22" s="536"/>
      <c r="AN22" s="533"/>
      <c r="AO22" s="533"/>
      <c r="AP22" s="534"/>
      <c r="AQ22" s="89"/>
    </row>
    <row r="23" spans="1:43" ht="11.25" customHeight="1" x14ac:dyDescent="0.2">
      <c r="A23" s="88"/>
      <c r="B23" s="477"/>
      <c r="C23" s="476"/>
      <c r="D23" s="51"/>
      <c r="Q23" s="344"/>
      <c r="R23" s="343"/>
      <c r="S23" s="197"/>
      <c r="T23" s="343"/>
      <c r="AK23" s="344"/>
      <c r="AL23" s="343"/>
      <c r="AM23" s="536"/>
      <c r="AN23" s="533"/>
      <c r="AO23" s="533"/>
      <c r="AP23" s="534"/>
      <c r="AQ23" s="89"/>
    </row>
    <row r="24" spans="1:43" ht="11.25" customHeight="1" x14ac:dyDescent="0.2">
      <c r="A24" s="88"/>
      <c r="B24" s="477"/>
      <c r="C24" s="476"/>
      <c r="D24" s="51"/>
      <c r="E24" t="s">
        <v>443</v>
      </c>
      <c r="O24" s="97"/>
      <c r="P24" s="97"/>
      <c r="Q24" s="242"/>
      <c r="R24" s="111"/>
      <c r="S24" s="79"/>
      <c r="T24" s="111"/>
      <c r="W24" t="s">
        <v>437</v>
      </c>
      <c r="AG24" s="97"/>
      <c r="AH24" s="97"/>
      <c r="AJ24" s="47" t="s">
        <v>9</v>
      </c>
      <c r="AK24" s="242"/>
      <c r="AL24" s="111"/>
      <c r="AM24" s="536"/>
      <c r="AN24" s="533"/>
      <c r="AO24" s="533"/>
      <c r="AP24" s="534"/>
      <c r="AQ24" s="89"/>
    </row>
    <row r="25" spans="1:43" ht="6" customHeight="1" x14ac:dyDescent="0.2">
      <c r="A25" s="88"/>
      <c r="B25" s="477"/>
      <c r="C25" s="476"/>
      <c r="D25" s="51"/>
      <c r="E25" s="533"/>
      <c r="F25" s="533"/>
      <c r="G25" s="533"/>
      <c r="H25" s="533"/>
      <c r="I25" s="533"/>
      <c r="J25" s="533"/>
      <c r="K25" s="533"/>
      <c r="L25" s="533"/>
      <c r="M25" s="533"/>
      <c r="N25" s="533"/>
      <c r="O25" s="533"/>
      <c r="P25" s="533"/>
      <c r="Q25" s="533"/>
      <c r="R25" s="533"/>
      <c r="S25" s="533"/>
      <c r="T25" s="533"/>
      <c r="U25" s="533"/>
      <c r="V25" s="533"/>
      <c r="W25" s="533"/>
      <c r="X25" s="533"/>
      <c r="Y25" s="533"/>
      <c r="Z25" s="533"/>
      <c r="AA25" s="533"/>
      <c r="AB25" s="533"/>
      <c r="AC25" s="533"/>
      <c r="AD25" s="533"/>
      <c r="AE25" s="533"/>
      <c r="AF25" s="533"/>
      <c r="AG25" s="533"/>
      <c r="AH25" s="533"/>
      <c r="AJ25" s="533"/>
      <c r="AK25" s="533"/>
      <c r="AL25" s="533"/>
      <c r="AM25" s="536"/>
      <c r="AN25" s="533"/>
      <c r="AO25" s="533"/>
      <c r="AP25" s="534"/>
      <c r="AQ25" s="89"/>
    </row>
    <row r="26" spans="1:43" x14ac:dyDescent="0.2">
      <c r="A26" s="88"/>
      <c r="C26" s="476"/>
      <c r="D26" s="51"/>
      <c r="Q26" s="344"/>
      <c r="R26" s="343"/>
      <c r="S26" s="197"/>
      <c r="T26" s="343"/>
      <c r="AK26" s="344"/>
      <c r="AL26" s="343"/>
      <c r="AM26" s="536"/>
      <c r="AN26" s="533"/>
      <c r="AO26" s="533"/>
      <c r="AP26" s="534"/>
      <c r="AQ26" s="89"/>
    </row>
    <row r="27" spans="1:43" x14ac:dyDescent="0.2">
      <c r="A27" s="88"/>
      <c r="C27" s="476"/>
      <c r="D27" s="51"/>
      <c r="E27" t="s">
        <v>443</v>
      </c>
      <c r="O27" s="97"/>
      <c r="P27" s="97"/>
      <c r="Q27" s="242"/>
      <c r="R27" s="111"/>
      <c r="S27" s="79"/>
      <c r="T27" s="111"/>
      <c r="W27" t="s">
        <v>437</v>
      </c>
      <c r="AG27" s="97"/>
      <c r="AH27" s="97"/>
      <c r="AJ27" s="47" t="s">
        <v>9</v>
      </c>
      <c r="AK27" s="242"/>
      <c r="AL27" s="111"/>
      <c r="AM27" s="536"/>
      <c r="AN27" s="533"/>
      <c r="AO27" s="533"/>
      <c r="AP27" s="534"/>
      <c r="AQ27" s="89"/>
    </row>
    <row r="28" spans="1:43" ht="6" customHeight="1" x14ac:dyDescent="0.2">
      <c r="A28" s="88"/>
      <c r="C28" s="476"/>
      <c r="D28" s="51"/>
      <c r="E28" s="533"/>
      <c r="F28" s="533"/>
      <c r="G28" s="533"/>
      <c r="H28" s="533"/>
      <c r="I28" s="533"/>
      <c r="J28" s="533"/>
      <c r="K28" s="533"/>
      <c r="L28" s="533"/>
      <c r="M28" s="533"/>
      <c r="N28" s="533"/>
      <c r="O28" s="533"/>
      <c r="P28" s="533"/>
      <c r="Q28" s="533"/>
      <c r="R28" s="533"/>
      <c r="S28" s="533"/>
      <c r="T28" s="533"/>
      <c r="U28" s="533"/>
      <c r="V28" s="533"/>
      <c r="W28" s="533"/>
      <c r="X28" s="533"/>
      <c r="Y28" s="533"/>
      <c r="Z28" s="533"/>
      <c r="AA28" s="533"/>
      <c r="AB28" s="533"/>
      <c r="AC28" s="533"/>
      <c r="AD28" s="533"/>
      <c r="AE28" s="533"/>
      <c r="AF28" s="533"/>
      <c r="AG28" s="533"/>
      <c r="AH28" s="533"/>
      <c r="AJ28" s="533"/>
      <c r="AK28" s="533"/>
      <c r="AL28" s="533"/>
      <c r="AM28" s="536"/>
      <c r="AN28" s="533"/>
      <c r="AO28" s="533"/>
      <c r="AP28" s="534"/>
      <c r="AQ28" s="89"/>
    </row>
    <row r="29" spans="1:43" x14ac:dyDescent="0.2">
      <c r="A29" s="88"/>
      <c r="C29" s="476"/>
      <c r="D29" s="51"/>
      <c r="Q29" s="344"/>
      <c r="R29" s="343"/>
      <c r="S29" s="197"/>
      <c r="T29" s="343"/>
      <c r="AK29" s="344"/>
      <c r="AL29" s="343"/>
      <c r="AM29" s="536"/>
      <c r="AN29" s="533"/>
      <c r="AO29" s="533"/>
      <c r="AP29" s="534"/>
      <c r="AQ29" s="89"/>
    </row>
    <row r="30" spans="1:43" x14ac:dyDescent="0.2">
      <c r="A30" s="88"/>
      <c r="C30" s="476"/>
      <c r="D30" s="51"/>
      <c r="E30" t="s">
        <v>443</v>
      </c>
      <c r="O30" s="97"/>
      <c r="P30" s="97"/>
      <c r="Q30" s="242"/>
      <c r="R30" s="111"/>
      <c r="S30" s="79"/>
      <c r="T30" s="111"/>
      <c r="W30" t="s">
        <v>437</v>
      </c>
      <c r="AG30" s="97"/>
      <c r="AH30" s="97"/>
      <c r="AJ30" s="47" t="s">
        <v>9</v>
      </c>
      <c r="AK30" s="242"/>
      <c r="AL30" s="111"/>
      <c r="AM30" s="536"/>
      <c r="AN30" s="533"/>
      <c r="AO30" s="533"/>
      <c r="AP30" s="534"/>
      <c r="AQ30" s="89"/>
    </row>
    <row r="31" spans="1:43" ht="6" customHeight="1" x14ac:dyDescent="0.2">
      <c r="A31" s="88"/>
      <c r="C31" s="476"/>
      <c r="D31" s="51"/>
      <c r="E31" s="533"/>
      <c r="F31" s="533"/>
      <c r="G31" s="533"/>
      <c r="H31" s="533"/>
      <c r="I31" s="533"/>
      <c r="J31" s="533"/>
      <c r="K31" s="533"/>
      <c r="L31" s="533"/>
      <c r="M31" s="533"/>
      <c r="N31" s="533"/>
      <c r="O31" s="533"/>
      <c r="P31" s="533"/>
      <c r="Q31" s="533"/>
      <c r="R31" s="533"/>
      <c r="S31" s="533"/>
      <c r="T31" s="533"/>
      <c r="U31" s="533"/>
      <c r="V31" s="533"/>
      <c r="W31" s="533"/>
      <c r="X31" s="533"/>
      <c r="Y31" s="533"/>
      <c r="Z31" s="533"/>
      <c r="AA31" s="533"/>
      <c r="AB31" s="533"/>
      <c r="AC31" s="533"/>
      <c r="AD31" s="533"/>
      <c r="AE31" s="533"/>
      <c r="AF31" s="533"/>
      <c r="AG31" s="533"/>
      <c r="AH31" s="533"/>
      <c r="AJ31" s="533"/>
      <c r="AK31" s="533"/>
      <c r="AL31" s="533"/>
      <c r="AM31" s="536"/>
      <c r="AN31" s="533"/>
      <c r="AO31" s="533"/>
      <c r="AP31" s="534"/>
      <c r="AQ31" s="89"/>
    </row>
    <row r="32" spans="1:43" x14ac:dyDescent="0.2">
      <c r="A32" s="88"/>
      <c r="C32" s="476"/>
      <c r="D32" s="51"/>
      <c r="Q32" s="344"/>
      <c r="R32" s="343"/>
      <c r="S32" s="197"/>
      <c r="T32" s="343"/>
      <c r="AK32" s="344"/>
      <c r="AL32" s="343"/>
      <c r="AM32" s="536"/>
      <c r="AN32" s="533"/>
      <c r="AO32" s="533"/>
      <c r="AP32" s="534"/>
      <c r="AQ32" s="89"/>
    </row>
    <row r="33" spans="1:43" x14ac:dyDescent="0.2">
      <c r="A33" s="88"/>
      <c r="C33" s="476"/>
      <c r="D33" s="51"/>
      <c r="E33" t="s">
        <v>443</v>
      </c>
      <c r="O33" s="97"/>
      <c r="P33" s="97"/>
      <c r="Q33" s="242"/>
      <c r="R33" s="111"/>
      <c r="S33" s="79"/>
      <c r="T33" s="111"/>
      <c r="W33" t="s">
        <v>437</v>
      </c>
      <c r="AG33" s="97"/>
      <c r="AH33" s="97"/>
      <c r="AJ33" s="47" t="s">
        <v>9</v>
      </c>
      <c r="AK33" s="242"/>
      <c r="AL33" s="111"/>
      <c r="AM33" s="536"/>
      <c r="AN33" s="533"/>
      <c r="AO33" s="533"/>
      <c r="AP33" s="534"/>
      <c r="AQ33" s="89"/>
    </row>
    <row r="34" spans="1:43" ht="6" customHeight="1" x14ac:dyDescent="0.2">
      <c r="A34" s="88"/>
      <c r="C34" s="476"/>
      <c r="D34" s="51"/>
      <c r="E34" s="533"/>
      <c r="F34" s="533"/>
      <c r="G34" s="533"/>
      <c r="H34" s="533"/>
      <c r="I34" s="533"/>
      <c r="J34" s="533"/>
      <c r="K34" s="533"/>
      <c r="L34" s="533"/>
      <c r="M34" s="533"/>
      <c r="N34" s="533"/>
      <c r="O34" s="533"/>
      <c r="P34" s="533"/>
      <c r="Q34" s="533"/>
      <c r="R34" s="533"/>
      <c r="S34" s="533"/>
      <c r="T34" s="533"/>
      <c r="U34" s="533"/>
      <c r="V34" s="533"/>
      <c r="W34" s="533"/>
      <c r="X34" s="533"/>
      <c r="Y34" s="533"/>
      <c r="Z34" s="533"/>
      <c r="AA34" s="533"/>
      <c r="AB34" s="533"/>
      <c r="AC34" s="533"/>
      <c r="AD34" s="533"/>
      <c r="AE34" s="533"/>
      <c r="AF34" s="533"/>
      <c r="AG34" s="533"/>
      <c r="AH34" s="533"/>
      <c r="AJ34" s="533"/>
      <c r="AK34" s="533"/>
      <c r="AL34" s="533"/>
      <c r="AM34" s="536"/>
      <c r="AN34" s="533"/>
      <c r="AO34" s="533"/>
      <c r="AP34" s="534"/>
      <c r="AQ34" s="89"/>
    </row>
    <row r="35" spans="1:43" x14ac:dyDescent="0.2">
      <c r="A35" s="88"/>
      <c r="C35" s="476"/>
      <c r="D35" s="51"/>
      <c r="Q35" s="344"/>
      <c r="R35" s="343"/>
      <c r="S35" s="197"/>
      <c r="T35" s="343"/>
      <c r="AK35" s="344"/>
      <c r="AL35" s="343"/>
      <c r="AM35" s="536"/>
      <c r="AN35" s="533"/>
      <c r="AO35" s="533"/>
      <c r="AP35" s="534"/>
      <c r="AQ35" s="89"/>
    </row>
    <row r="36" spans="1:43" x14ac:dyDescent="0.2">
      <c r="A36" s="88"/>
      <c r="C36" s="476"/>
      <c r="D36" s="51"/>
      <c r="E36" t="s">
        <v>443</v>
      </c>
      <c r="O36" s="97"/>
      <c r="P36" s="97"/>
      <c r="Q36" s="242"/>
      <c r="R36" s="111"/>
      <c r="S36" s="79"/>
      <c r="T36" s="111"/>
      <c r="W36" t="s">
        <v>437</v>
      </c>
      <c r="AG36" s="97"/>
      <c r="AH36" s="97"/>
      <c r="AJ36" s="47" t="s">
        <v>9</v>
      </c>
      <c r="AK36" s="242"/>
      <c r="AL36" s="111"/>
      <c r="AM36" s="536"/>
      <c r="AN36" s="533"/>
      <c r="AO36" s="533"/>
      <c r="AP36" s="534"/>
      <c r="AQ36" s="89"/>
    </row>
    <row r="37" spans="1:43" ht="6" customHeight="1" x14ac:dyDescent="0.2">
      <c r="A37" s="88"/>
      <c r="C37" s="476"/>
      <c r="D37" s="51"/>
      <c r="E37" s="533"/>
      <c r="F37" s="533"/>
      <c r="G37" s="533"/>
      <c r="H37" s="533"/>
      <c r="I37" s="533"/>
      <c r="J37" s="533"/>
      <c r="K37" s="533"/>
      <c r="L37" s="533"/>
      <c r="M37" s="533"/>
      <c r="N37" s="533"/>
      <c r="O37" s="533"/>
      <c r="P37" s="533"/>
      <c r="Q37" s="533"/>
      <c r="R37" s="533"/>
      <c r="S37" s="533"/>
      <c r="T37" s="533"/>
      <c r="U37" s="533"/>
      <c r="V37" s="533"/>
      <c r="W37" s="533"/>
      <c r="X37" s="533"/>
      <c r="Y37" s="533"/>
      <c r="Z37" s="533"/>
      <c r="AA37" s="533"/>
      <c r="AB37" s="533"/>
      <c r="AC37" s="533"/>
      <c r="AD37" s="533"/>
      <c r="AE37" s="533"/>
      <c r="AF37" s="533"/>
      <c r="AG37" s="533"/>
      <c r="AH37" s="533"/>
      <c r="AJ37" s="533"/>
      <c r="AK37" s="533"/>
      <c r="AL37" s="533"/>
      <c r="AM37" s="536"/>
      <c r="AN37" s="533"/>
      <c r="AO37" s="533"/>
      <c r="AP37" s="534"/>
      <c r="AQ37" s="89"/>
    </row>
    <row r="38" spans="1:43" x14ac:dyDescent="0.2">
      <c r="A38" s="88"/>
      <c r="C38" s="476"/>
      <c r="D38" s="51"/>
      <c r="Q38" s="344"/>
      <c r="R38" s="343"/>
      <c r="S38" s="197"/>
      <c r="T38" s="343"/>
      <c r="AK38" s="344"/>
      <c r="AL38" s="343"/>
      <c r="AM38" s="536"/>
      <c r="AN38" s="533"/>
      <c r="AO38" s="533"/>
      <c r="AP38" s="534"/>
      <c r="AQ38" s="89"/>
    </row>
    <row r="39" spans="1:43" x14ac:dyDescent="0.2">
      <c r="A39" s="88"/>
      <c r="C39" s="476"/>
      <c r="D39" s="51"/>
      <c r="E39" t="s">
        <v>443</v>
      </c>
      <c r="O39" s="97"/>
      <c r="P39" s="97"/>
      <c r="Q39" s="242"/>
      <c r="R39" s="111"/>
      <c r="S39" s="79"/>
      <c r="T39" s="111"/>
      <c r="W39" t="s">
        <v>437</v>
      </c>
      <c r="AG39" s="97"/>
      <c r="AH39" s="97"/>
      <c r="AJ39" s="47" t="s">
        <v>9</v>
      </c>
      <c r="AK39" s="242"/>
      <c r="AL39" s="111"/>
      <c r="AM39" s="536"/>
      <c r="AN39" s="533"/>
      <c r="AO39" s="533"/>
      <c r="AP39" s="534"/>
      <c r="AQ39" s="89"/>
    </row>
    <row r="40" spans="1:43" ht="6" customHeight="1" thickBot="1" x14ac:dyDescent="0.25">
      <c r="A40" s="90"/>
      <c r="B40" s="361"/>
      <c r="C40" s="72"/>
      <c r="D40" s="73"/>
      <c r="E40" s="362"/>
      <c r="F40" s="362"/>
      <c r="G40" s="362"/>
      <c r="H40" s="362"/>
      <c r="I40" s="362"/>
      <c r="J40" s="362"/>
      <c r="K40" s="362"/>
      <c r="L40" s="362"/>
      <c r="M40" s="362"/>
      <c r="N40" s="362"/>
      <c r="O40" s="335"/>
      <c r="P40" s="335"/>
      <c r="Q40" s="362"/>
      <c r="R40" s="362"/>
      <c r="S40" s="362"/>
      <c r="T40" s="362"/>
      <c r="U40" s="362"/>
      <c r="V40" s="362"/>
      <c r="W40" s="362"/>
      <c r="X40" s="362"/>
      <c r="Y40" s="362"/>
      <c r="Z40" s="362"/>
      <c r="AA40" s="362"/>
      <c r="AB40" s="362"/>
      <c r="AC40" s="362"/>
      <c r="AD40" s="362"/>
      <c r="AE40" s="362"/>
      <c r="AF40" s="335"/>
      <c r="AG40" s="335"/>
      <c r="AH40" s="335"/>
      <c r="AI40" s="335"/>
      <c r="AJ40" s="335"/>
      <c r="AK40" s="362"/>
      <c r="AL40" s="362"/>
      <c r="AM40" s="363"/>
      <c r="AN40" s="364"/>
      <c r="AO40" s="364"/>
      <c r="AP40" s="365"/>
      <c r="AQ40" s="92"/>
    </row>
    <row r="41" spans="1:43" ht="6" customHeight="1" x14ac:dyDescent="0.2">
      <c r="A41" s="88"/>
      <c r="B41" s="477"/>
      <c r="C41" s="476"/>
      <c r="D41" s="51"/>
      <c r="F41" s="482"/>
      <c r="G41" s="482"/>
      <c r="H41" s="482"/>
      <c r="I41" s="482"/>
      <c r="J41" s="482"/>
      <c r="K41" s="482"/>
      <c r="L41" s="482"/>
      <c r="M41" s="482"/>
      <c r="N41" s="482"/>
      <c r="O41" s="482"/>
      <c r="P41" s="482"/>
      <c r="Q41" s="482"/>
      <c r="R41" s="482"/>
      <c r="S41" s="482"/>
      <c r="T41" s="482"/>
      <c r="U41" s="482"/>
      <c r="V41" s="482"/>
      <c r="W41" s="482"/>
      <c r="X41" s="482"/>
      <c r="Y41" s="482"/>
      <c r="Z41" s="482"/>
      <c r="AA41" s="482"/>
      <c r="AB41" s="482"/>
      <c r="AC41" s="482"/>
      <c r="AD41" s="482"/>
      <c r="AE41" s="482"/>
      <c r="AF41" s="482"/>
      <c r="AG41" s="482"/>
      <c r="AH41" s="482"/>
      <c r="AI41" s="482"/>
      <c r="AJ41" s="482"/>
      <c r="AK41" s="482"/>
      <c r="AL41" s="482"/>
      <c r="AM41" s="245"/>
      <c r="AN41" s="482"/>
      <c r="AO41" s="482"/>
      <c r="AP41" s="530"/>
      <c r="AQ41" s="89"/>
    </row>
    <row r="42" spans="1:43" ht="11.25" customHeight="1" x14ac:dyDescent="0.2">
      <c r="A42" s="88"/>
      <c r="B42" s="133">
        <v>403</v>
      </c>
      <c r="C42" s="476"/>
      <c r="D42" s="51"/>
      <c r="E42" s="730" t="str">
        <f ca="1">VLOOKUP(INDIRECT(ADDRESS(ROW(),COLUMN()-3)),Language_Translations,MATCH(Language_Selected,Language_Options,0),FALSE)</f>
        <v>Je voudrais maintenant vous poser des questions sur vos grossesses qui ont eu lieu au cours des 3 dernières années. (Nous parlerons de chaque grossesse séparément, en commençant par la dernière).</v>
      </c>
      <c r="F42" s="730"/>
      <c r="G42" s="730"/>
      <c r="H42" s="730"/>
      <c r="I42" s="730"/>
      <c r="J42" s="730"/>
      <c r="K42" s="730"/>
      <c r="L42" s="730"/>
      <c r="M42" s="730"/>
      <c r="N42" s="730"/>
      <c r="O42" s="730"/>
      <c r="P42" s="730"/>
      <c r="Q42" s="730"/>
      <c r="R42" s="730"/>
      <c r="S42" s="730"/>
      <c r="T42" s="730"/>
      <c r="U42" s="730"/>
      <c r="V42" s="730"/>
      <c r="W42" s="730"/>
      <c r="X42" s="730"/>
      <c r="Y42" s="730"/>
      <c r="Z42" s="730"/>
      <c r="AA42" s="730"/>
      <c r="AB42" s="730"/>
      <c r="AC42" s="730"/>
      <c r="AD42" s="730"/>
      <c r="AE42" s="730"/>
      <c r="AF42" s="730"/>
      <c r="AG42" s="730"/>
      <c r="AH42" s="730"/>
      <c r="AI42" s="730"/>
      <c r="AJ42" s="730"/>
      <c r="AK42" s="730"/>
      <c r="AL42" s="730"/>
      <c r="AM42" s="536"/>
      <c r="AN42" s="533"/>
      <c r="AO42" s="533"/>
      <c r="AP42" s="534"/>
      <c r="AQ42" s="89"/>
    </row>
    <row r="43" spans="1:43" x14ac:dyDescent="0.2">
      <c r="A43" s="88"/>
      <c r="B43" s="477"/>
      <c r="C43" s="476"/>
      <c r="D43" s="51"/>
      <c r="E43" s="730"/>
      <c r="F43" s="730"/>
      <c r="G43" s="730"/>
      <c r="H43" s="730"/>
      <c r="I43" s="730"/>
      <c r="J43" s="730"/>
      <c r="K43" s="730"/>
      <c r="L43" s="730"/>
      <c r="M43" s="730"/>
      <c r="N43" s="730"/>
      <c r="O43" s="730"/>
      <c r="P43" s="730"/>
      <c r="Q43" s="730"/>
      <c r="R43" s="730"/>
      <c r="S43" s="730"/>
      <c r="T43" s="730"/>
      <c r="U43" s="730"/>
      <c r="V43" s="730"/>
      <c r="W43" s="730"/>
      <c r="X43" s="730"/>
      <c r="Y43" s="730"/>
      <c r="Z43" s="730"/>
      <c r="AA43" s="730"/>
      <c r="AB43" s="730"/>
      <c r="AC43" s="730"/>
      <c r="AD43" s="730"/>
      <c r="AE43" s="730"/>
      <c r="AF43" s="730"/>
      <c r="AG43" s="730"/>
      <c r="AH43" s="730"/>
      <c r="AI43" s="730"/>
      <c r="AJ43" s="730"/>
      <c r="AK43" s="730"/>
      <c r="AL43" s="730"/>
      <c r="AM43" s="536"/>
      <c r="AN43" s="533"/>
      <c r="AO43" s="533"/>
      <c r="AP43" s="534"/>
      <c r="AQ43" s="89"/>
    </row>
    <row r="44" spans="1:43" ht="6" customHeight="1" thickBot="1" x14ac:dyDescent="0.25">
      <c r="A44" s="90"/>
      <c r="B44" s="319"/>
      <c r="C44" s="72"/>
      <c r="D44" s="73"/>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91"/>
      <c r="AI44" s="71"/>
      <c r="AJ44" s="71"/>
      <c r="AK44" s="71"/>
      <c r="AL44" s="71"/>
      <c r="AM44" s="72"/>
      <c r="AN44" s="71"/>
      <c r="AO44" s="71"/>
      <c r="AP44" s="71"/>
      <c r="AQ44" s="92"/>
    </row>
    <row r="45" spans="1:43" ht="6" customHeight="1" x14ac:dyDescent="0.2">
      <c r="A45" s="82"/>
      <c r="B45" s="83"/>
      <c r="C45" s="84"/>
      <c r="D45" s="85"/>
      <c r="E45" s="1"/>
      <c r="F45" s="1"/>
      <c r="G45" s="1"/>
      <c r="H45" s="1"/>
      <c r="I45" s="1"/>
      <c r="J45" s="1"/>
      <c r="K45" s="1"/>
      <c r="L45" s="1"/>
      <c r="M45" s="1"/>
      <c r="N45" s="1"/>
      <c r="O45" s="1"/>
      <c r="P45" s="1"/>
      <c r="Q45" s="1"/>
      <c r="R45" s="1"/>
      <c r="S45" s="1"/>
      <c r="T45" s="1"/>
      <c r="U45" s="84"/>
      <c r="V45" s="85"/>
      <c r="W45" s="1"/>
      <c r="X45" s="1"/>
      <c r="Y45" s="1"/>
      <c r="Z45" s="1"/>
      <c r="AA45" s="1"/>
      <c r="AB45" s="1"/>
      <c r="AC45" s="1"/>
      <c r="AD45" s="1"/>
      <c r="AE45" s="1"/>
      <c r="AF45" s="1"/>
      <c r="AG45" s="1"/>
      <c r="AH45" s="1"/>
      <c r="AI45" s="1"/>
      <c r="AJ45" s="1"/>
      <c r="AK45" s="1"/>
      <c r="AL45" s="86"/>
      <c r="AM45" s="84"/>
      <c r="AN45" s="85"/>
      <c r="AO45" s="1"/>
      <c r="AP45" s="1"/>
      <c r="AQ45" s="87"/>
    </row>
    <row r="46" spans="1:43" ht="11.25" customHeight="1" x14ac:dyDescent="0.2">
      <c r="A46" s="88"/>
      <c r="B46" s="133">
        <v>404</v>
      </c>
      <c r="C46" s="476"/>
      <c r="D46" s="51"/>
      <c r="E46" s="704" t="s">
        <v>444</v>
      </c>
      <c r="F46" s="704"/>
      <c r="G46" s="704"/>
      <c r="H46" s="704"/>
      <c r="I46" s="704"/>
      <c r="J46" s="704"/>
      <c r="K46" s="704"/>
      <c r="L46" s="704"/>
      <c r="M46" s="704"/>
      <c r="N46" s="704"/>
      <c r="O46" s="704"/>
      <c r="P46" s="704"/>
      <c r="Q46" s="704"/>
      <c r="R46" s="704"/>
      <c r="S46" s="704"/>
      <c r="T46" s="704"/>
      <c r="U46" s="476"/>
      <c r="V46" s="51"/>
      <c r="W46" s="217" t="s">
        <v>445</v>
      </c>
      <c r="X46" s="217"/>
      <c r="Y46" s="217"/>
      <c r="Z46" s="217"/>
      <c r="AA46" s="217"/>
      <c r="AB46" s="217"/>
      <c r="AC46" s="217"/>
      <c r="AD46" s="217"/>
      <c r="AE46" s="217"/>
      <c r="AG46" s="217"/>
      <c r="AH46" s="217"/>
      <c r="AI46" s="344"/>
      <c r="AJ46" s="343"/>
      <c r="AK46" s="197"/>
      <c r="AL46" s="343"/>
      <c r="AM46" s="476"/>
      <c r="AN46" s="51"/>
      <c r="AO46" s="217"/>
      <c r="AP46" s="217"/>
      <c r="AQ46" s="89"/>
    </row>
    <row r="47" spans="1:43" x14ac:dyDescent="0.2">
      <c r="A47" s="88"/>
      <c r="B47" s="244"/>
      <c r="C47" s="476"/>
      <c r="D47" s="51"/>
      <c r="E47" s="704"/>
      <c r="F47" s="704"/>
      <c r="G47" s="704"/>
      <c r="H47" s="704"/>
      <c r="I47" s="704"/>
      <c r="J47" s="704"/>
      <c r="K47" s="704"/>
      <c r="L47" s="704"/>
      <c r="M47" s="704"/>
      <c r="N47" s="704"/>
      <c r="O47" s="704"/>
      <c r="P47" s="704"/>
      <c r="Q47" s="704"/>
      <c r="R47" s="704"/>
      <c r="S47" s="704"/>
      <c r="T47" s="704"/>
      <c r="U47" s="476"/>
      <c r="V47" s="51"/>
      <c r="W47" s="217" t="s">
        <v>446</v>
      </c>
      <c r="X47" s="217"/>
      <c r="Y47" s="217"/>
      <c r="Z47" s="47"/>
      <c r="AA47" s="97"/>
      <c r="AC47" s="97"/>
      <c r="AD47" s="47" t="s">
        <v>9</v>
      </c>
      <c r="AE47" s="97"/>
      <c r="AF47" s="97"/>
      <c r="AG47" s="97"/>
      <c r="AH47" s="47"/>
      <c r="AI47" s="242"/>
      <c r="AJ47" s="111"/>
      <c r="AK47" s="79"/>
      <c r="AL47" s="111"/>
      <c r="AM47" s="476"/>
      <c r="AO47" s="217"/>
      <c r="AP47" s="217"/>
      <c r="AQ47" s="89"/>
    </row>
    <row r="48" spans="1:43" ht="6" customHeight="1" thickBot="1" x14ac:dyDescent="0.25">
      <c r="A48" s="90"/>
      <c r="B48" s="319"/>
      <c r="C48" s="72"/>
      <c r="D48" s="73"/>
      <c r="E48" s="71"/>
      <c r="F48" s="71"/>
      <c r="G48" s="71"/>
      <c r="H48" s="71"/>
      <c r="I48" s="71"/>
      <c r="J48" s="71"/>
      <c r="K48" s="71"/>
      <c r="L48" s="71"/>
      <c r="M48" s="71"/>
      <c r="N48" s="71"/>
      <c r="O48" s="71"/>
      <c r="P48" s="71"/>
      <c r="Q48" s="71"/>
      <c r="R48" s="71"/>
      <c r="S48" s="71"/>
      <c r="T48" s="71"/>
      <c r="U48" s="72"/>
      <c r="V48" s="73"/>
      <c r="W48" s="71"/>
      <c r="X48" s="71"/>
      <c r="Y48" s="71"/>
      <c r="Z48" s="71"/>
      <c r="AA48" s="71"/>
      <c r="AC48" s="71"/>
      <c r="AD48" s="71"/>
      <c r="AE48" s="71"/>
      <c r="AF48" s="71"/>
      <c r="AG48" s="71"/>
      <c r="AH48" s="71"/>
      <c r="AI48" s="71"/>
      <c r="AJ48" s="71"/>
      <c r="AK48" s="71"/>
      <c r="AL48" s="91"/>
      <c r="AM48" s="72"/>
      <c r="AO48" s="71"/>
      <c r="AP48" s="71"/>
      <c r="AQ48" s="92"/>
    </row>
    <row r="49" spans="1:74" ht="6" customHeight="1" x14ac:dyDescent="0.2">
      <c r="A49" s="82"/>
      <c r="B49" s="83"/>
      <c r="C49" s="84"/>
      <c r="D49" s="85"/>
      <c r="E49" s="1"/>
      <c r="F49" s="1"/>
      <c r="G49" s="1"/>
      <c r="H49" s="1"/>
      <c r="I49" s="1"/>
      <c r="J49" s="1"/>
      <c r="K49" s="1"/>
      <c r="L49" s="1"/>
      <c r="M49" s="1"/>
      <c r="N49" s="1"/>
      <c r="O49" s="1"/>
      <c r="P49" s="1"/>
      <c r="Q49" s="1"/>
      <c r="R49" s="1"/>
      <c r="S49" s="1"/>
      <c r="T49" s="1"/>
      <c r="U49" s="84"/>
      <c r="V49" s="85"/>
      <c r="W49" s="1"/>
      <c r="X49" s="1"/>
      <c r="Y49" s="1"/>
      <c r="Z49" s="1"/>
      <c r="AA49" s="1"/>
      <c r="AB49" s="1"/>
      <c r="AC49" s="1"/>
      <c r="AD49" s="1"/>
      <c r="AE49" s="1"/>
      <c r="AF49" s="1"/>
      <c r="AG49" s="1"/>
      <c r="AH49" s="1"/>
      <c r="AI49" s="1"/>
      <c r="AJ49" s="1"/>
      <c r="AK49" s="1"/>
      <c r="AL49" s="86"/>
      <c r="AM49" s="84"/>
      <c r="AN49" s="1"/>
      <c r="AO49" s="1"/>
      <c r="AP49" s="1"/>
      <c r="AQ49" s="87"/>
    </row>
    <row r="50" spans="1:74" ht="11.25" customHeight="1" x14ac:dyDescent="0.2">
      <c r="A50" s="88"/>
      <c r="B50" s="133">
        <v>405</v>
      </c>
      <c r="C50" s="476"/>
      <c r="D50" s="51"/>
      <c r="E50" s="704" t="s">
        <v>447</v>
      </c>
      <c r="F50" s="704"/>
      <c r="G50" s="704"/>
      <c r="H50" s="704"/>
      <c r="I50" s="704"/>
      <c r="J50" s="704"/>
      <c r="K50" s="704"/>
      <c r="L50" s="704"/>
      <c r="M50" s="704"/>
      <c r="N50" s="704"/>
      <c r="O50" s="704"/>
      <c r="P50" s="704"/>
      <c r="Q50" s="704"/>
      <c r="R50" s="704"/>
      <c r="S50" s="704"/>
      <c r="T50" s="704"/>
      <c r="U50" s="476"/>
      <c r="V50" s="51"/>
      <c r="W50" s="217" t="s">
        <v>438</v>
      </c>
      <c r="X50" s="217"/>
      <c r="Y50" s="217"/>
      <c r="Z50" s="217"/>
      <c r="AA50" s="217"/>
      <c r="AB50" s="217"/>
      <c r="AC50" s="217"/>
      <c r="AD50" s="217"/>
      <c r="AE50" s="217"/>
      <c r="AF50" s="47"/>
      <c r="AG50" s="97"/>
      <c r="AH50" s="97"/>
      <c r="AI50" s="97"/>
      <c r="AJ50" s="47"/>
      <c r="AK50" s="47" t="s">
        <v>9</v>
      </c>
      <c r="AL50" s="74">
        <v>1</v>
      </c>
      <c r="AM50" s="476"/>
      <c r="AN50" s="217"/>
      <c r="AO50" s="217"/>
      <c r="AP50" s="743">
        <v>407</v>
      </c>
      <c r="AQ50" s="89"/>
    </row>
    <row r="51" spans="1:74" x14ac:dyDescent="0.2">
      <c r="A51" s="88"/>
      <c r="B51" s="244"/>
      <c r="C51" s="476"/>
      <c r="D51" s="51"/>
      <c r="E51" s="704"/>
      <c r="F51" s="704"/>
      <c r="G51" s="704"/>
      <c r="H51" s="704"/>
      <c r="I51" s="704"/>
      <c r="J51" s="704"/>
      <c r="K51" s="704"/>
      <c r="L51" s="704"/>
      <c r="M51" s="704"/>
      <c r="N51" s="704"/>
      <c r="O51" s="704"/>
      <c r="P51" s="704"/>
      <c r="Q51" s="704"/>
      <c r="R51" s="704"/>
      <c r="S51" s="704"/>
      <c r="T51" s="704"/>
      <c r="U51" s="476"/>
      <c r="V51" s="51"/>
      <c r="W51" s="217" t="s">
        <v>439</v>
      </c>
      <c r="X51" s="217"/>
      <c r="Y51" s="217"/>
      <c r="Z51" s="217"/>
      <c r="AA51" s="217"/>
      <c r="AB51" s="217"/>
      <c r="AC51" s="47"/>
      <c r="AD51" s="97"/>
      <c r="AE51" s="97"/>
      <c r="AF51" s="97"/>
      <c r="AG51" s="97"/>
      <c r="AH51" s="97"/>
      <c r="AI51" s="47"/>
      <c r="AJ51" s="47" t="s">
        <v>9</v>
      </c>
      <c r="AK51" s="97"/>
      <c r="AL51" s="74">
        <v>2</v>
      </c>
      <c r="AM51" s="476"/>
      <c r="AN51" s="217"/>
      <c r="AO51" s="217"/>
      <c r="AP51" s="743"/>
      <c r="AQ51" s="89"/>
    </row>
    <row r="52" spans="1:74" x14ac:dyDescent="0.2">
      <c r="A52" s="88"/>
      <c r="B52" s="477"/>
      <c r="C52" s="476"/>
      <c r="D52" s="51"/>
      <c r="E52" s="704"/>
      <c r="F52" s="704"/>
      <c r="G52" s="704"/>
      <c r="H52" s="704"/>
      <c r="I52" s="704"/>
      <c r="J52" s="704"/>
      <c r="K52" s="704"/>
      <c r="L52" s="704"/>
      <c r="M52" s="704"/>
      <c r="N52" s="704"/>
      <c r="O52" s="704"/>
      <c r="P52" s="704"/>
      <c r="Q52" s="704"/>
      <c r="R52" s="704"/>
      <c r="S52" s="704"/>
      <c r="T52" s="704"/>
      <c r="U52" s="476"/>
      <c r="V52" s="51"/>
      <c r="W52" s="217" t="s">
        <v>440</v>
      </c>
      <c r="X52" s="217"/>
      <c r="Y52" s="217"/>
      <c r="Z52" s="217"/>
      <c r="AA52" s="217"/>
      <c r="AB52" s="217"/>
      <c r="AC52" s="217"/>
      <c r="AD52" s="217"/>
      <c r="AE52" s="47"/>
      <c r="AF52" s="47"/>
      <c r="AG52" s="47" t="s">
        <v>9</v>
      </c>
      <c r="AH52" s="97"/>
      <c r="AI52" s="97"/>
      <c r="AJ52" s="97"/>
      <c r="AK52" s="97"/>
      <c r="AL52" s="74">
        <v>3</v>
      </c>
      <c r="AM52" s="476"/>
      <c r="AN52" s="217"/>
      <c r="AO52" s="217"/>
      <c r="AP52" s="217"/>
      <c r="AQ52" s="89"/>
    </row>
    <row r="53" spans="1:74" x14ac:dyDescent="0.2">
      <c r="A53" s="88"/>
      <c r="B53" s="477"/>
      <c r="C53" s="476"/>
      <c r="D53" s="51"/>
      <c r="E53" s="704"/>
      <c r="F53" s="704"/>
      <c r="G53" s="704"/>
      <c r="H53" s="704"/>
      <c r="I53" s="704"/>
      <c r="J53" s="704"/>
      <c r="K53" s="704"/>
      <c r="L53" s="704"/>
      <c r="M53" s="704"/>
      <c r="N53" s="704"/>
      <c r="O53" s="704"/>
      <c r="P53" s="704"/>
      <c r="Q53" s="704"/>
      <c r="R53" s="704"/>
      <c r="S53" s="704"/>
      <c r="T53" s="704"/>
      <c r="U53" s="476"/>
      <c r="V53" s="51"/>
      <c r="W53" s="217" t="s">
        <v>441</v>
      </c>
      <c r="X53" s="217"/>
      <c r="Y53" s="217"/>
      <c r="Z53" s="217"/>
      <c r="AA53" s="217"/>
      <c r="AB53" s="217"/>
      <c r="AC53" s="47"/>
      <c r="AD53" s="47"/>
      <c r="AE53" s="47" t="s">
        <v>9</v>
      </c>
      <c r="AF53" s="97"/>
      <c r="AG53" s="97"/>
      <c r="AH53" s="97"/>
      <c r="AI53" s="47"/>
      <c r="AJ53" s="47"/>
      <c r="AK53" s="47"/>
      <c r="AL53" s="74">
        <v>4</v>
      </c>
      <c r="AM53" s="476"/>
      <c r="AN53" s="217"/>
      <c r="AO53" s="217"/>
      <c r="AP53" s="217"/>
      <c r="AQ53" s="89"/>
    </row>
    <row r="54" spans="1:74" x14ac:dyDescent="0.2">
      <c r="A54" s="88"/>
      <c r="B54" s="477"/>
      <c r="C54" s="476"/>
      <c r="D54" s="51"/>
      <c r="E54" s="704"/>
      <c r="F54" s="704"/>
      <c r="G54" s="704"/>
      <c r="H54" s="704"/>
      <c r="I54" s="704"/>
      <c r="J54" s="704"/>
      <c r="K54" s="704"/>
      <c r="L54" s="704"/>
      <c r="M54" s="704"/>
      <c r="N54" s="704"/>
      <c r="O54" s="704"/>
      <c r="P54" s="704"/>
      <c r="Q54" s="704"/>
      <c r="R54" s="704"/>
      <c r="S54" s="704"/>
      <c r="T54" s="704"/>
      <c r="U54" s="476"/>
      <c r="V54" s="51"/>
      <c r="W54" s="217" t="s">
        <v>448</v>
      </c>
      <c r="X54" s="217"/>
      <c r="Y54" s="217"/>
      <c r="Z54" s="217"/>
      <c r="AA54" s="217"/>
      <c r="AB54" s="217"/>
      <c r="AC54" s="217"/>
      <c r="AD54" s="217"/>
      <c r="AF54" s="47"/>
      <c r="AG54" s="97"/>
      <c r="AH54" s="47" t="s">
        <v>9</v>
      </c>
      <c r="AI54" s="97"/>
      <c r="AJ54" s="97"/>
      <c r="AK54" s="97"/>
      <c r="AL54" s="74">
        <v>5</v>
      </c>
      <c r="AM54" s="476"/>
      <c r="AN54" s="217"/>
      <c r="AO54" s="217"/>
      <c r="AP54" s="217"/>
      <c r="AQ54" s="89"/>
    </row>
    <row r="55" spans="1:74" ht="6" customHeight="1" thickBot="1" x14ac:dyDescent="0.25">
      <c r="A55" s="90"/>
      <c r="B55" s="319"/>
      <c r="C55" s="72"/>
      <c r="D55" s="73"/>
      <c r="E55" s="71"/>
      <c r="F55" s="71"/>
      <c r="G55" s="71"/>
      <c r="H55" s="71"/>
      <c r="I55" s="71"/>
      <c r="J55" s="71"/>
      <c r="K55" s="71"/>
      <c r="L55" s="71"/>
      <c r="M55" s="71"/>
      <c r="N55" s="71"/>
      <c r="O55" s="71"/>
      <c r="P55" s="71"/>
      <c r="Q55" s="71"/>
      <c r="R55" s="71"/>
      <c r="S55" s="71"/>
      <c r="T55" s="71"/>
      <c r="U55" s="72"/>
      <c r="V55" s="73"/>
      <c r="W55" s="71"/>
      <c r="X55" s="71"/>
      <c r="Y55" s="71"/>
      <c r="Z55" s="71"/>
      <c r="AA55" s="71"/>
      <c r="AB55" s="71"/>
      <c r="AC55" s="71"/>
      <c r="AD55" s="71"/>
      <c r="AE55" s="71"/>
      <c r="AF55" s="71"/>
      <c r="AG55" s="71"/>
      <c r="AH55" s="71"/>
      <c r="AI55" s="71"/>
      <c r="AJ55" s="71"/>
      <c r="AK55" s="71"/>
      <c r="AL55" s="91"/>
      <c r="AM55" s="72"/>
      <c r="AN55" s="73"/>
      <c r="AO55" s="71"/>
      <c r="AP55" s="71"/>
      <c r="AQ55" s="92"/>
    </row>
    <row r="56" spans="1:74" ht="6" customHeight="1" x14ac:dyDescent="0.2">
      <c r="A56" s="366"/>
      <c r="B56" s="475"/>
      <c r="C56" s="46"/>
      <c r="D56" s="27"/>
      <c r="E56" s="16"/>
      <c r="F56" s="16"/>
      <c r="G56" s="16"/>
      <c r="H56" s="16"/>
      <c r="I56" s="16"/>
      <c r="J56" s="16"/>
      <c r="K56" s="16"/>
      <c r="L56" s="16"/>
      <c r="M56" s="16"/>
      <c r="N56" s="16"/>
      <c r="O56" s="16"/>
      <c r="P56" s="16"/>
      <c r="Q56" s="16"/>
      <c r="R56" s="16"/>
      <c r="S56" s="16"/>
      <c r="T56" s="16"/>
      <c r="U56" s="46"/>
      <c r="V56" s="27"/>
      <c r="W56" s="16"/>
      <c r="X56" s="16"/>
      <c r="Y56" s="16"/>
      <c r="Z56" s="16"/>
      <c r="AA56" s="16"/>
      <c r="AB56" s="16"/>
      <c r="AC56" s="16"/>
      <c r="AD56" s="16"/>
      <c r="AE56" s="16"/>
      <c r="AF56" s="16"/>
      <c r="AG56" s="16"/>
      <c r="AH56" s="16"/>
      <c r="AI56" s="16"/>
      <c r="AJ56" s="16"/>
      <c r="AK56" s="16"/>
      <c r="AL56" s="24"/>
      <c r="AM56" s="46"/>
      <c r="AN56" s="27"/>
      <c r="AO56" s="16"/>
      <c r="AP56" s="16"/>
      <c r="AQ56" s="367"/>
    </row>
    <row r="57" spans="1:74" ht="11.25" customHeight="1" x14ac:dyDescent="0.2">
      <c r="A57" s="88"/>
      <c r="B57" s="133">
        <v>406</v>
      </c>
      <c r="C57" s="476"/>
      <c r="D57" s="51"/>
      <c r="E57" s="730" t="s">
        <v>449</v>
      </c>
      <c r="F57" s="730"/>
      <c r="G57" s="730"/>
      <c r="H57" s="730"/>
      <c r="I57" s="730"/>
      <c r="J57" s="730"/>
      <c r="K57" s="730"/>
      <c r="L57" s="730"/>
      <c r="M57" s="730"/>
      <c r="N57" s="730"/>
      <c r="O57" s="730"/>
      <c r="P57" s="730"/>
      <c r="Q57" s="730"/>
      <c r="R57" s="730"/>
      <c r="S57" s="730"/>
      <c r="T57" s="730"/>
      <c r="U57" s="476"/>
      <c r="V57" s="51"/>
      <c r="W57" s="217"/>
      <c r="X57" s="217"/>
      <c r="Y57" s="217"/>
      <c r="Z57" s="217"/>
      <c r="AA57" s="217"/>
      <c r="AB57" s="217"/>
      <c r="AC57" s="217"/>
      <c r="AD57" s="217"/>
      <c r="AE57" s="217"/>
      <c r="AF57" s="217"/>
      <c r="AG57" s="217"/>
      <c r="AH57" s="217"/>
      <c r="AI57" s="27"/>
      <c r="AJ57" s="16"/>
      <c r="AK57" s="27"/>
      <c r="AL57" s="21"/>
      <c r="AM57" s="476"/>
      <c r="AN57" s="51"/>
      <c r="AO57" s="217"/>
      <c r="AP57" s="217"/>
      <c r="AQ57" s="89"/>
      <c r="AS57" s="482"/>
      <c r="AT57" s="482"/>
      <c r="AU57" s="482"/>
      <c r="AV57" s="482"/>
      <c r="AW57" s="482"/>
      <c r="AX57" s="482"/>
      <c r="AY57" s="482"/>
      <c r="AZ57" s="482"/>
      <c r="BA57" s="482"/>
      <c r="BB57" s="482"/>
      <c r="BC57" s="482"/>
      <c r="BD57" s="482"/>
      <c r="BE57" s="482"/>
      <c r="BF57" s="482"/>
      <c r="BG57" s="482"/>
    </row>
    <row r="58" spans="1:74" x14ac:dyDescent="0.2">
      <c r="A58" s="88"/>
      <c r="B58" s="244"/>
      <c r="C58" s="476"/>
      <c r="D58" s="51"/>
      <c r="E58" s="730"/>
      <c r="F58" s="730"/>
      <c r="G58" s="730"/>
      <c r="H58" s="730"/>
      <c r="I58" s="730"/>
      <c r="J58" s="730"/>
      <c r="K58" s="730"/>
      <c r="L58" s="730"/>
      <c r="M58" s="730"/>
      <c r="N58" s="730"/>
      <c r="O58" s="730"/>
      <c r="P58" s="730"/>
      <c r="Q58" s="730"/>
      <c r="R58" s="730"/>
      <c r="S58" s="730"/>
      <c r="T58" s="730"/>
      <c r="U58" s="476"/>
      <c r="V58" s="51"/>
      <c r="W58" s="217" t="s">
        <v>15</v>
      </c>
      <c r="X58" s="217"/>
      <c r="Y58" s="47" t="s">
        <v>9</v>
      </c>
      <c r="Z58" s="97"/>
      <c r="AA58" s="97"/>
      <c r="AB58" s="97"/>
      <c r="AC58" s="97"/>
      <c r="AD58" s="97"/>
      <c r="AE58" s="97"/>
      <c r="AF58" s="97"/>
      <c r="AG58" s="97"/>
      <c r="AH58" s="97"/>
      <c r="AI58" s="26"/>
      <c r="AJ58" s="77"/>
      <c r="AK58" s="26"/>
      <c r="AL58" s="22"/>
      <c r="AM58" s="476"/>
      <c r="AN58" s="51"/>
      <c r="AO58" s="217"/>
      <c r="AP58" s="217"/>
      <c r="AQ58" s="89"/>
      <c r="AS58" s="217"/>
      <c r="AT58" s="217"/>
      <c r="AU58" s="217"/>
      <c r="AV58" s="217"/>
      <c r="AW58" s="217"/>
      <c r="AX58" s="217"/>
      <c r="AY58" s="217"/>
      <c r="AZ58" s="217"/>
      <c r="BA58" s="217"/>
      <c r="BB58" s="217"/>
      <c r="BC58" s="217"/>
      <c r="BD58" s="217"/>
      <c r="BE58" s="217"/>
      <c r="BF58" s="217"/>
      <c r="BG58" s="217"/>
      <c r="BU58" s="97"/>
      <c r="BV58" s="97"/>
    </row>
    <row r="59" spans="1:74" ht="6" customHeight="1" x14ac:dyDescent="0.2">
      <c r="A59" s="88"/>
      <c r="B59" s="244"/>
      <c r="C59" s="476"/>
      <c r="D59" s="51"/>
      <c r="E59" s="730"/>
      <c r="F59" s="730"/>
      <c r="G59" s="730"/>
      <c r="H59" s="730"/>
      <c r="I59" s="730"/>
      <c r="J59" s="730"/>
      <c r="K59" s="730"/>
      <c r="L59" s="730"/>
      <c r="M59" s="730"/>
      <c r="N59" s="730"/>
      <c r="O59" s="730"/>
      <c r="P59" s="730"/>
      <c r="Q59" s="730"/>
      <c r="R59" s="730"/>
      <c r="S59" s="730"/>
      <c r="T59" s="730"/>
      <c r="U59" s="476"/>
      <c r="V59" s="51"/>
      <c r="W59" s="217"/>
      <c r="X59" s="217"/>
      <c r="Y59" s="217"/>
      <c r="Z59" s="217"/>
      <c r="AA59" s="217"/>
      <c r="AB59" s="217"/>
      <c r="AC59" s="217"/>
      <c r="AD59" s="217"/>
      <c r="AE59" s="47"/>
      <c r="AF59" s="97"/>
      <c r="AG59" s="47"/>
      <c r="AH59" s="318"/>
      <c r="AI59" s="352"/>
      <c r="AJ59" s="352"/>
      <c r="AK59" s="352"/>
      <c r="AL59" s="368"/>
      <c r="AM59" s="476"/>
      <c r="AN59" s="51"/>
      <c r="AO59" s="217"/>
      <c r="AP59" s="217"/>
      <c r="AQ59" s="89"/>
      <c r="AS59" s="217"/>
      <c r="AT59" s="217"/>
      <c r="AU59" s="217"/>
      <c r="AV59" s="217"/>
      <c r="AX59" s="217"/>
      <c r="AZ59" s="217"/>
      <c r="BA59" s="217"/>
      <c r="BB59" s="217"/>
      <c r="BC59" s="217"/>
      <c r="BE59" s="74"/>
      <c r="BF59" s="217"/>
      <c r="BG59" s="217"/>
    </row>
    <row r="60" spans="1:74" x14ac:dyDescent="0.2">
      <c r="A60" s="88"/>
      <c r="B60" s="477"/>
      <c r="C60" s="476"/>
      <c r="D60" s="51"/>
      <c r="E60" s="730"/>
      <c r="F60" s="730"/>
      <c r="G60" s="730"/>
      <c r="H60" s="730"/>
      <c r="I60" s="730"/>
      <c r="J60" s="730"/>
      <c r="K60" s="730"/>
      <c r="L60" s="730"/>
      <c r="M60" s="730"/>
      <c r="N60" s="730"/>
      <c r="O60" s="730"/>
      <c r="P60" s="730"/>
      <c r="Q60" s="730"/>
      <c r="R60" s="730"/>
      <c r="S60" s="730"/>
      <c r="T60" s="730"/>
      <c r="U60" s="476"/>
      <c r="V60" s="51"/>
      <c r="W60" s="217"/>
      <c r="X60" s="217"/>
      <c r="Y60" s="217"/>
      <c r="Z60" s="217"/>
      <c r="AA60" s="217"/>
      <c r="AB60" s="217"/>
      <c r="AC60" s="217"/>
      <c r="AD60" s="217"/>
      <c r="AE60" s="217"/>
      <c r="AG60" s="217"/>
      <c r="AH60" s="217"/>
      <c r="AI60" s="51"/>
      <c r="AJ60" s="217"/>
      <c r="AK60" s="51"/>
      <c r="AL60" s="216"/>
      <c r="AM60" s="476"/>
      <c r="AN60" s="51"/>
      <c r="AO60" s="217"/>
      <c r="AP60" s="771">
        <v>408</v>
      </c>
      <c r="AQ60" s="89"/>
      <c r="AS60" s="217"/>
      <c r="AT60" s="217"/>
      <c r="AU60" s="217"/>
      <c r="AV60" s="217"/>
      <c r="AW60" s="74"/>
      <c r="AX60" s="217"/>
      <c r="AZ60" s="217"/>
      <c r="BA60" s="217"/>
      <c r="BB60" s="217"/>
      <c r="BC60" s="217"/>
      <c r="BE60" s="74"/>
      <c r="BF60" s="217"/>
      <c r="BG60" s="217"/>
    </row>
    <row r="61" spans="1:74" x14ac:dyDescent="0.2">
      <c r="A61" s="88"/>
      <c r="B61" s="477"/>
      <c r="C61" s="476"/>
      <c r="D61" s="51"/>
      <c r="E61" s="730"/>
      <c r="F61" s="730"/>
      <c r="G61" s="730"/>
      <c r="H61" s="730"/>
      <c r="I61" s="730"/>
      <c r="J61" s="730"/>
      <c r="K61" s="730"/>
      <c r="L61" s="730"/>
      <c r="M61" s="730"/>
      <c r="N61" s="730"/>
      <c r="O61" s="730"/>
      <c r="P61" s="730"/>
      <c r="Q61" s="730"/>
      <c r="R61" s="730"/>
      <c r="S61" s="730"/>
      <c r="T61" s="730"/>
      <c r="U61" s="476"/>
      <c r="V61" s="51"/>
      <c r="W61" s="217" t="s">
        <v>16</v>
      </c>
      <c r="X61" s="217"/>
      <c r="Y61" s="217"/>
      <c r="Z61" s="47" t="s">
        <v>9</v>
      </c>
      <c r="AA61" s="97"/>
      <c r="AB61" s="97"/>
      <c r="AC61" s="97"/>
      <c r="AD61" s="97"/>
      <c r="AE61" s="97"/>
      <c r="AF61" s="97"/>
      <c r="AG61" s="47"/>
      <c r="AH61" s="47"/>
      <c r="AI61" s="26"/>
      <c r="AJ61" s="77"/>
      <c r="AK61" s="26"/>
      <c r="AL61" s="22"/>
      <c r="AM61" s="476"/>
      <c r="AN61" s="51"/>
      <c r="AO61" s="217"/>
      <c r="AP61" s="771"/>
      <c r="AQ61" s="89"/>
      <c r="AS61" s="217"/>
      <c r="AT61" s="217"/>
      <c r="AU61" s="217"/>
      <c r="AV61" s="217"/>
      <c r="AW61" s="74"/>
      <c r="AX61" s="217"/>
      <c r="AZ61" s="217"/>
      <c r="BA61" s="217"/>
      <c r="BB61" s="217"/>
      <c r="BC61" s="217"/>
      <c r="BE61" s="74"/>
      <c r="BF61" s="217"/>
      <c r="BG61" s="217"/>
    </row>
    <row r="62" spans="1:74" ht="6" customHeight="1" x14ac:dyDescent="0.2">
      <c r="A62" s="88"/>
      <c r="B62" s="477"/>
      <c r="C62" s="476"/>
      <c r="D62" s="51"/>
      <c r="E62" s="730"/>
      <c r="F62" s="730"/>
      <c r="G62" s="730"/>
      <c r="H62" s="730"/>
      <c r="I62" s="730"/>
      <c r="J62" s="730"/>
      <c r="K62" s="730"/>
      <c r="L62" s="730"/>
      <c r="M62" s="730"/>
      <c r="N62" s="730"/>
      <c r="O62" s="730"/>
      <c r="P62" s="730"/>
      <c r="Q62" s="730"/>
      <c r="R62" s="730"/>
      <c r="S62" s="730"/>
      <c r="T62" s="730"/>
      <c r="U62" s="476"/>
      <c r="V62" s="51"/>
      <c r="W62" s="217"/>
      <c r="X62" s="217"/>
      <c r="Y62" s="217"/>
      <c r="Z62" s="217"/>
      <c r="AA62" s="217"/>
      <c r="AB62" s="217"/>
      <c r="AC62" s="217"/>
      <c r="AD62" s="217"/>
      <c r="AE62" s="77"/>
      <c r="AF62" s="77"/>
      <c r="AG62" s="77"/>
      <c r="AH62" s="77"/>
      <c r="AI62" s="77"/>
      <c r="AJ62" s="77"/>
      <c r="AK62" s="77"/>
      <c r="AL62" s="78"/>
      <c r="AM62" s="476"/>
      <c r="AN62" s="51"/>
      <c r="AO62" s="217"/>
      <c r="AP62" s="217"/>
      <c r="AQ62" s="89"/>
      <c r="AS62" s="217"/>
      <c r="AT62" s="217"/>
      <c r="AU62" s="217"/>
      <c r="AV62" s="217"/>
      <c r="AW62" s="74"/>
      <c r="AX62" s="217"/>
      <c r="AZ62" s="217"/>
      <c r="BA62" s="217"/>
      <c r="BB62" s="217"/>
      <c r="BC62" s="217"/>
      <c r="BE62" s="74"/>
      <c r="BF62" s="217"/>
      <c r="BG62" s="217"/>
    </row>
    <row r="63" spans="1:74" x14ac:dyDescent="0.2">
      <c r="A63" s="88"/>
      <c r="B63" s="477"/>
      <c r="C63" s="476"/>
      <c r="D63" s="51"/>
      <c r="E63" s="730"/>
      <c r="F63" s="730"/>
      <c r="G63" s="730"/>
      <c r="H63" s="730"/>
      <c r="I63" s="730"/>
      <c r="J63" s="730"/>
      <c r="K63" s="730"/>
      <c r="L63" s="730"/>
      <c r="M63" s="730"/>
      <c r="N63" s="730"/>
      <c r="O63" s="730"/>
      <c r="P63" s="730"/>
      <c r="Q63" s="730"/>
      <c r="R63" s="730"/>
      <c r="S63" s="730"/>
      <c r="T63" s="730"/>
      <c r="U63" s="476"/>
      <c r="V63" s="51"/>
      <c r="X63" s="217"/>
      <c r="Y63" s="217"/>
      <c r="Z63" s="217"/>
      <c r="AA63" s="217"/>
      <c r="AB63" s="217"/>
      <c r="AC63" s="217"/>
      <c r="AD63" s="217"/>
      <c r="AE63" s="51"/>
      <c r="AF63" s="217"/>
      <c r="AG63" s="51"/>
      <c r="AH63" s="216"/>
      <c r="AI63" s="51"/>
      <c r="AJ63" s="217"/>
      <c r="AK63" s="51"/>
      <c r="AL63" s="216"/>
      <c r="AM63" s="476"/>
      <c r="AN63" s="51"/>
      <c r="AO63" s="217"/>
      <c r="AP63" s="217"/>
      <c r="AQ63" s="89"/>
      <c r="AS63" s="217"/>
      <c r="AT63" s="217"/>
      <c r="AU63" s="217"/>
      <c r="AV63" s="217"/>
      <c r="AW63" s="217"/>
      <c r="AX63" s="217"/>
      <c r="AY63" s="217"/>
      <c r="AZ63" s="217"/>
      <c r="BA63" s="217"/>
      <c r="BB63" s="217"/>
      <c r="BC63" s="217"/>
      <c r="BD63" s="217"/>
      <c r="BE63" s="217"/>
      <c r="BF63" s="217"/>
      <c r="BG63" s="217"/>
    </row>
    <row r="64" spans="1:74" x14ac:dyDescent="0.2">
      <c r="A64" s="88"/>
      <c r="B64" s="477"/>
      <c r="C64" s="476"/>
      <c r="D64" s="51"/>
      <c r="E64" s="730"/>
      <c r="F64" s="730"/>
      <c r="G64" s="730"/>
      <c r="H64" s="730"/>
      <c r="I64" s="730"/>
      <c r="J64" s="730"/>
      <c r="K64" s="730"/>
      <c r="L64" s="730"/>
      <c r="M64" s="730"/>
      <c r="N64" s="730"/>
      <c r="O64" s="730"/>
      <c r="P64" s="730"/>
      <c r="Q64" s="730"/>
      <c r="R64" s="730"/>
      <c r="S64" s="730"/>
      <c r="T64" s="730"/>
      <c r="U64" s="476"/>
      <c r="V64" s="51"/>
      <c r="W64" s="217" t="s">
        <v>17</v>
      </c>
      <c r="X64" s="217"/>
      <c r="Y64" s="47"/>
      <c r="Z64" s="47" t="s">
        <v>9</v>
      </c>
      <c r="AA64" s="97"/>
      <c r="AB64" s="97"/>
      <c r="AC64" s="97"/>
      <c r="AD64" s="47"/>
      <c r="AE64" s="26"/>
      <c r="AF64" s="77"/>
      <c r="AG64" s="26"/>
      <c r="AH64" s="22"/>
      <c r="AI64" s="26"/>
      <c r="AJ64" s="77"/>
      <c r="AK64" s="26"/>
      <c r="AL64" s="22"/>
      <c r="AM64" s="476"/>
      <c r="AN64" s="51"/>
      <c r="AO64" s="217"/>
      <c r="AP64" s="217"/>
      <c r="AQ64" s="89"/>
      <c r="AS64" s="533"/>
      <c r="AT64" s="533"/>
      <c r="AU64" s="533"/>
      <c r="AV64" s="533"/>
      <c r="AW64" s="533"/>
      <c r="AX64" s="533"/>
      <c r="AY64" s="533"/>
      <c r="BA64" s="533"/>
      <c r="BB64" s="533"/>
      <c r="BC64" s="533"/>
      <c r="BD64" s="533"/>
      <c r="BE64" s="533"/>
      <c r="BF64" s="533"/>
      <c r="BG64" s="533"/>
    </row>
    <row r="65" spans="1:74" ht="6" customHeight="1" thickBot="1" x14ac:dyDescent="0.25">
      <c r="A65" s="90"/>
      <c r="B65" s="319"/>
      <c r="C65" s="72"/>
      <c r="D65" s="73"/>
      <c r="E65" s="71"/>
      <c r="F65" s="71"/>
      <c r="G65" s="71"/>
      <c r="H65" s="71"/>
      <c r="I65" s="71"/>
      <c r="J65" s="71"/>
      <c r="K65" s="71"/>
      <c r="L65" s="71"/>
      <c r="M65" s="71"/>
      <c r="N65" s="71"/>
      <c r="O65" s="71"/>
      <c r="P65" s="71"/>
      <c r="Q65" s="71"/>
      <c r="R65" s="71"/>
      <c r="S65" s="71"/>
      <c r="T65" s="71"/>
      <c r="U65" s="72"/>
      <c r="V65" s="73"/>
      <c r="W65" s="71"/>
      <c r="X65" s="71"/>
      <c r="Y65" s="71"/>
      <c r="Z65" s="71"/>
      <c r="AA65" s="71"/>
      <c r="AB65" s="71"/>
      <c r="AC65" s="71"/>
      <c r="AD65" s="71"/>
      <c r="AE65" s="71"/>
      <c r="AF65" s="71"/>
      <c r="AG65" s="71"/>
      <c r="AH65" s="71"/>
      <c r="AI65" s="71"/>
      <c r="AJ65" s="71"/>
      <c r="AK65" s="71"/>
      <c r="AL65" s="91"/>
      <c r="AM65" s="72"/>
      <c r="AN65" s="73"/>
      <c r="AO65" s="71"/>
      <c r="AP65" s="71"/>
      <c r="AQ65" s="92"/>
      <c r="AS65" s="533"/>
      <c r="AT65" s="533"/>
      <c r="AU65" s="533"/>
      <c r="AV65" s="533"/>
      <c r="AW65" s="533"/>
      <c r="AX65" s="533"/>
      <c r="AY65" s="533"/>
      <c r="AZ65" s="217"/>
      <c r="BA65" s="533"/>
      <c r="BB65" s="533"/>
      <c r="BC65" s="533"/>
      <c r="BD65" s="533"/>
      <c r="BE65" s="533"/>
      <c r="BF65" s="533"/>
      <c r="BG65" s="533"/>
    </row>
    <row r="66" spans="1:74" ht="6" customHeight="1" x14ac:dyDescent="0.2">
      <c r="A66" s="82"/>
      <c r="B66" s="83"/>
      <c r="C66" s="84"/>
      <c r="D66" s="85"/>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86"/>
      <c r="AM66" s="84"/>
      <c r="AN66" s="85"/>
      <c r="AO66" s="1"/>
      <c r="AP66" s="1"/>
      <c r="AQ66" s="87"/>
    </row>
    <row r="67" spans="1:74" ht="11.25" customHeight="1" x14ac:dyDescent="0.2">
      <c r="A67" s="88"/>
      <c r="B67" s="133">
        <v>407</v>
      </c>
      <c r="C67" s="476"/>
      <c r="D67" s="51"/>
      <c r="E67" s="704" t="s">
        <v>450</v>
      </c>
      <c r="F67" s="704"/>
      <c r="G67" s="704"/>
      <c r="H67" s="704"/>
      <c r="I67" s="704"/>
      <c r="J67" s="704"/>
      <c r="K67" s="704"/>
      <c r="L67" s="704"/>
      <c r="M67" s="704"/>
      <c r="N67" s="704"/>
      <c r="O67" s="704"/>
      <c r="P67" s="704"/>
      <c r="Q67" s="704"/>
      <c r="R67" s="704"/>
      <c r="S67" s="704"/>
      <c r="T67" s="704"/>
      <c r="U67" s="482"/>
      <c r="V67" s="482"/>
      <c r="W67" s="482"/>
      <c r="X67" s="482"/>
      <c r="Y67" s="482"/>
      <c r="Z67" s="482"/>
      <c r="AA67" s="482"/>
      <c r="AB67" s="482"/>
      <c r="AC67" s="482"/>
      <c r="AD67" s="482"/>
      <c r="AL67"/>
      <c r="AM67" s="476"/>
      <c r="AN67" s="51"/>
      <c r="AO67" s="217"/>
      <c r="AP67" s="217"/>
      <c r="AQ67" s="89"/>
    </row>
    <row r="68" spans="1:74" x14ac:dyDescent="0.2">
      <c r="A68" s="88"/>
      <c r="B68" s="244"/>
      <c r="C68" s="476"/>
      <c r="D68" s="51"/>
      <c r="E68" s="482"/>
      <c r="F68" s="482"/>
      <c r="G68" s="482"/>
      <c r="H68" s="482"/>
      <c r="I68" s="482"/>
      <c r="J68" s="482"/>
      <c r="K68" s="482"/>
      <c r="L68" s="482"/>
      <c r="M68" s="482"/>
      <c r="N68" s="482"/>
      <c r="O68" s="482"/>
      <c r="P68" s="482"/>
      <c r="Q68" s="482"/>
      <c r="R68" s="482"/>
      <c r="S68" s="482"/>
      <c r="T68" s="482"/>
      <c r="U68" s="217"/>
      <c r="V68" s="217"/>
      <c r="W68" s="217"/>
      <c r="X68" s="217"/>
      <c r="Y68" s="217"/>
      <c r="Z68" s="217"/>
      <c r="AA68" s="217"/>
      <c r="AB68" s="217"/>
      <c r="AC68" s="217"/>
      <c r="AD68" s="74"/>
      <c r="AE68" s="217"/>
      <c r="AF68" s="217"/>
      <c r="AH68" s="217"/>
      <c r="AI68" s="217"/>
      <c r="AJ68" s="217"/>
      <c r="AK68" s="217"/>
      <c r="AL68" s="74"/>
      <c r="AM68" s="476"/>
      <c r="AN68" s="51"/>
      <c r="AO68" s="217"/>
      <c r="AP68" s="217"/>
      <c r="AQ68" s="89"/>
      <c r="BD68" s="97"/>
      <c r="BE68" s="97"/>
      <c r="BU68" s="97"/>
      <c r="BV68" s="97"/>
    </row>
    <row r="69" spans="1:74" x14ac:dyDescent="0.2">
      <c r="A69" s="88"/>
      <c r="B69" s="477"/>
      <c r="C69" s="476"/>
      <c r="D69" s="51"/>
      <c r="E69" s="2" t="s">
        <v>51</v>
      </c>
      <c r="F69" s="2"/>
      <c r="G69" s="369"/>
      <c r="H69" s="369"/>
      <c r="I69" s="369"/>
      <c r="J69" s="369"/>
      <c r="K69" s="369"/>
      <c r="L69" s="369"/>
      <c r="M69" s="77"/>
      <c r="N69" s="77"/>
      <c r="O69" s="77"/>
      <c r="P69" s="77"/>
      <c r="Q69" s="77"/>
      <c r="R69" s="77"/>
      <c r="S69" s="77"/>
      <c r="T69" s="78"/>
      <c r="U69" s="217"/>
      <c r="V69" s="217"/>
      <c r="W69" s="217"/>
      <c r="X69" s="217"/>
      <c r="Y69" s="217"/>
      <c r="Z69" s="217"/>
      <c r="AA69" s="217"/>
      <c r="AB69" s="217"/>
      <c r="AC69" s="217"/>
      <c r="AD69" s="74"/>
      <c r="AE69" s="217"/>
      <c r="AF69" s="217"/>
      <c r="AH69" s="2"/>
      <c r="AI69" s="217"/>
      <c r="AJ69" s="217"/>
      <c r="AK69" s="217"/>
      <c r="AL69" s="74"/>
      <c r="AM69" s="476"/>
      <c r="AN69" s="51"/>
      <c r="AO69" s="217"/>
      <c r="AP69" s="217"/>
      <c r="AQ69" s="89"/>
      <c r="BD69" s="97"/>
      <c r="BE69" s="97"/>
      <c r="BU69" s="97"/>
      <c r="BV69" s="97"/>
    </row>
    <row r="70" spans="1:74" ht="6" customHeight="1" thickBot="1" x14ac:dyDescent="0.25">
      <c r="A70" s="90"/>
      <c r="B70" s="319"/>
      <c r="C70" s="72"/>
      <c r="D70" s="73"/>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91"/>
      <c r="AM70" s="72"/>
      <c r="AN70" s="73"/>
      <c r="AO70" s="71"/>
      <c r="AP70" s="71"/>
      <c r="AQ70" s="92"/>
    </row>
    <row r="71" spans="1:74" ht="6" customHeight="1" x14ac:dyDescent="0.2">
      <c r="A71" s="1"/>
      <c r="B71" s="83"/>
      <c r="C71" s="84"/>
      <c r="D71" s="85"/>
      <c r="E71" s="1"/>
      <c r="F71" s="1"/>
      <c r="G71" s="1"/>
      <c r="H71" s="1"/>
      <c r="I71" s="1"/>
      <c r="J71" s="1"/>
      <c r="K71" s="1"/>
      <c r="L71" s="1"/>
      <c r="M71" s="1"/>
      <c r="N71" s="1"/>
      <c r="O71" s="1"/>
      <c r="P71" s="1"/>
      <c r="Q71" s="1"/>
      <c r="R71" s="1"/>
      <c r="S71" s="1"/>
      <c r="T71" s="1"/>
      <c r="U71" s="84"/>
      <c r="V71" s="85"/>
      <c r="W71" s="1"/>
      <c r="X71" s="1"/>
      <c r="Y71" s="1"/>
      <c r="Z71" s="1"/>
      <c r="AA71" s="1"/>
      <c r="AB71" s="1"/>
      <c r="AC71" s="1"/>
      <c r="AD71" s="1"/>
      <c r="AE71" s="1"/>
      <c r="AF71" s="1"/>
      <c r="AG71" s="1"/>
      <c r="AH71" s="1"/>
      <c r="AI71" s="1"/>
      <c r="AJ71" s="1"/>
      <c r="AK71" s="1"/>
      <c r="AL71" s="86"/>
      <c r="AM71" s="84"/>
      <c r="AN71" s="85"/>
      <c r="AO71" s="1"/>
      <c r="AP71" s="1"/>
      <c r="AQ71" s="1"/>
    </row>
    <row r="72" spans="1:74" ht="11.25" customHeight="1" x14ac:dyDescent="0.2">
      <c r="A72" s="217"/>
      <c r="B72" s="477">
        <v>408</v>
      </c>
      <c r="C72" s="476"/>
      <c r="D72" s="51"/>
      <c r="E72" s="730" t="s">
        <v>451</v>
      </c>
      <c r="F72" s="730"/>
      <c r="G72" s="730"/>
      <c r="H72" s="730"/>
      <c r="I72" s="730"/>
      <c r="J72" s="730"/>
      <c r="K72" s="730"/>
      <c r="L72" s="730"/>
      <c r="M72" s="730"/>
      <c r="N72" s="730"/>
      <c r="O72" s="730"/>
      <c r="P72" s="730"/>
      <c r="Q72" s="730"/>
      <c r="R72" s="730"/>
      <c r="S72" s="730"/>
      <c r="T72" s="730"/>
      <c r="U72" s="476"/>
      <c r="V72" s="51"/>
      <c r="AM72" s="476"/>
      <c r="AN72" s="51"/>
      <c r="AO72" s="217"/>
      <c r="AP72" s="217"/>
      <c r="AQ72" s="217"/>
    </row>
    <row r="73" spans="1:74" ht="6" customHeight="1" x14ac:dyDescent="0.2">
      <c r="A73" s="217"/>
      <c r="B73" s="477"/>
      <c r="C73" s="476"/>
      <c r="D73" s="51"/>
      <c r="E73" s="534"/>
      <c r="F73" s="534"/>
      <c r="G73" s="534"/>
      <c r="H73" s="534"/>
      <c r="I73" s="534"/>
      <c r="J73" s="534"/>
      <c r="K73" s="534"/>
      <c r="L73" s="534"/>
      <c r="M73" s="534"/>
      <c r="N73" s="534"/>
      <c r="O73" s="534"/>
      <c r="P73" s="534"/>
      <c r="Q73" s="534"/>
      <c r="R73" s="534"/>
      <c r="S73" s="534"/>
      <c r="T73" s="534"/>
      <c r="U73" s="476"/>
      <c r="V73" s="51"/>
      <c r="AM73" s="476"/>
      <c r="AN73" s="51"/>
      <c r="AO73" s="217"/>
      <c r="AP73" s="217"/>
      <c r="AQ73" s="217"/>
    </row>
    <row r="74" spans="1:74" x14ac:dyDescent="0.2">
      <c r="A74" s="217"/>
      <c r="B74" s="244"/>
      <c r="C74" s="476"/>
      <c r="D74" s="51"/>
      <c r="E74" s="533"/>
      <c r="F74" s="305"/>
      <c r="G74" s="305"/>
      <c r="H74" s="305"/>
      <c r="I74" s="305"/>
      <c r="J74" s="307" t="s">
        <v>452</v>
      </c>
      <c r="K74" s="305"/>
      <c r="L74" s="305"/>
      <c r="M74" s="306"/>
      <c r="N74" s="305"/>
      <c r="O74" s="305"/>
      <c r="P74" s="305"/>
      <c r="Q74" s="305"/>
      <c r="R74" s="307" t="s">
        <v>452</v>
      </c>
      <c r="S74" s="533"/>
      <c r="T74" s="533"/>
      <c r="U74" s="476"/>
      <c r="V74" s="51"/>
      <c r="W74" s="217"/>
      <c r="X74" s="217"/>
      <c r="Y74" s="217"/>
      <c r="Z74" s="217"/>
      <c r="AA74" s="217"/>
      <c r="AB74" s="217"/>
      <c r="AC74" s="217"/>
      <c r="AD74" s="217"/>
      <c r="AE74" s="217"/>
      <c r="AF74" s="217"/>
      <c r="AG74" s="217"/>
      <c r="AH74" s="217"/>
      <c r="AI74" s="217"/>
      <c r="AJ74" s="74"/>
      <c r="AK74" s="217"/>
      <c r="AL74" s="74"/>
      <c r="AM74" s="476"/>
      <c r="AN74" s="51"/>
      <c r="AO74" s="217"/>
      <c r="AP74" s="217"/>
      <c r="AQ74" s="217"/>
      <c r="BD74" s="97"/>
      <c r="BE74" s="97"/>
      <c r="BV74" s="97"/>
    </row>
    <row r="75" spans="1:74" x14ac:dyDescent="0.2">
      <c r="A75" s="217"/>
      <c r="B75" s="477"/>
      <c r="C75" s="476"/>
      <c r="D75" s="51"/>
      <c r="E75" s="533"/>
      <c r="F75" s="305"/>
      <c r="G75" s="305"/>
      <c r="H75" s="305"/>
      <c r="I75" s="305"/>
      <c r="J75" s="307" t="s">
        <v>453</v>
      </c>
      <c r="K75" s="305"/>
      <c r="L75" s="893"/>
      <c r="M75" s="891"/>
      <c r="N75" s="305"/>
      <c r="O75" s="305"/>
      <c r="P75" s="305"/>
      <c r="Q75" s="305"/>
      <c r="R75" s="307" t="s">
        <v>454</v>
      </c>
      <c r="S75" s="533"/>
      <c r="T75" s="533"/>
      <c r="U75" s="476"/>
      <c r="V75" s="51"/>
      <c r="AL75"/>
      <c r="AM75" s="476"/>
      <c r="AN75" s="51"/>
      <c r="AO75" s="217"/>
      <c r="AP75" s="217"/>
      <c r="AQ75" s="217"/>
      <c r="BD75" s="97"/>
      <c r="BE75" s="97"/>
      <c r="BV75" s="97"/>
    </row>
    <row r="76" spans="1:74" x14ac:dyDescent="0.2">
      <c r="A76" s="217"/>
      <c r="B76" s="477"/>
      <c r="C76" s="476"/>
      <c r="D76" s="51"/>
      <c r="E76" s="533"/>
      <c r="F76" s="533"/>
      <c r="G76" s="533"/>
      <c r="H76" s="533"/>
      <c r="I76" s="533"/>
      <c r="J76" s="533"/>
      <c r="K76" s="533"/>
      <c r="L76" s="694"/>
      <c r="M76" s="602"/>
      <c r="N76" s="533"/>
      <c r="O76" s="533"/>
      <c r="P76" s="533"/>
      <c r="Q76" s="533"/>
      <c r="R76" s="533"/>
      <c r="S76" s="533"/>
      <c r="T76" s="533"/>
      <c r="U76" s="476"/>
      <c r="V76" s="51"/>
      <c r="AL76"/>
      <c r="AM76" s="476"/>
      <c r="AN76" s="51"/>
      <c r="AO76" s="217"/>
      <c r="AP76" s="217"/>
      <c r="AQ76" s="217"/>
      <c r="BD76" s="97"/>
      <c r="BE76" s="97"/>
      <c r="BV76" s="97"/>
    </row>
    <row r="77" spans="1:74" x14ac:dyDescent="0.2">
      <c r="A77" s="217"/>
      <c r="B77" s="477"/>
      <c r="C77" s="476"/>
      <c r="D77" s="51"/>
      <c r="E77" t="s">
        <v>155</v>
      </c>
      <c r="F77" s="892" t="str">
        <f ca="1">VLOOKUP(CONCATENATE(B72&amp;INDIRECT(ADDRESS(ROW(),COLUMN()-1))),Language_Translations,MATCH(Language_Selected,Language_Options,0),FALSE)</f>
        <v>Quand vous êtes tombée enceinte de (NOM), vouliez-vous être enceinte à ce moment-là ?</v>
      </c>
      <c r="G77" s="892"/>
      <c r="H77" s="892"/>
      <c r="I77" s="892"/>
      <c r="J77" s="892"/>
      <c r="K77" s="892"/>
      <c r="L77" s="762"/>
      <c r="M77" s="626" t="s">
        <v>157</v>
      </c>
      <c r="N77" s="722" t="str">
        <f ca="1">VLOOKUP(CONCATENATE(B72&amp;INDIRECT(ADDRESS(ROW(),COLUMN()-1))),Language_Translations,MATCH(Language_Selected,Language_Options,0),FALSE)</f>
        <v>Quand vous êtes tomber enceinte pendant la grossesse qui s'est terminée en (DATE DE 406), vouliez-vous être enceinte à ce moment-là ?</v>
      </c>
      <c r="O77" s="722"/>
      <c r="P77" s="722"/>
      <c r="Q77" s="722"/>
      <c r="R77" s="722"/>
      <c r="S77" s="722"/>
      <c r="T77" s="722"/>
      <c r="U77" s="476"/>
      <c r="V77" s="51"/>
      <c r="W77" s="217" t="s">
        <v>117</v>
      </c>
      <c r="X77" s="217"/>
      <c r="Y77" s="47" t="s">
        <v>9</v>
      </c>
      <c r="Z77" s="47"/>
      <c r="AA77" s="47"/>
      <c r="AB77" s="47"/>
      <c r="AC77" s="47"/>
      <c r="AD77" s="47"/>
      <c r="AE77" s="47"/>
      <c r="AF77" s="47"/>
      <c r="AG77" s="47"/>
      <c r="AH77" s="47"/>
      <c r="AI77" s="47"/>
      <c r="AJ77" s="47"/>
      <c r="AK77" s="47"/>
      <c r="AL77" s="75" t="s">
        <v>93</v>
      </c>
      <c r="AM77" s="476"/>
      <c r="AN77" s="51"/>
      <c r="AO77" s="217"/>
      <c r="AP77" s="127">
        <v>411</v>
      </c>
      <c r="AQ77" s="217"/>
      <c r="BD77" s="97"/>
      <c r="BE77" s="97"/>
      <c r="BV77" s="97"/>
    </row>
    <row r="78" spans="1:74" x14ac:dyDescent="0.2">
      <c r="A78" s="217"/>
      <c r="B78" s="477"/>
      <c r="C78" s="476"/>
      <c r="D78" s="51"/>
      <c r="E78" s="217"/>
      <c r="F78" s="892"/>
      <c r="G78" s="892"/>
      <c r="H78" s="892"/>
      <c r="I78" s="892"/>
      <c r="J78" s="892"/>
      <c r="K78" s="892"/>
      <c r="L78" s="762"/>
      <c r="M78" s="217"/>
      <c r="N78" s="722"/>
      <c r="O78" s="722"/>
      <c r="P78" s="722"/>
      <c r="Q78" s="722"/>
      <c r="R78" s="722"/>
      <c r="S78" s="722"/>
      <c r="T78" s="722"/>
      <c r="U78" s="476"/>
      <c r="V78" s="51"/>
      <c r="W78" s="217" t="s">
        <v>118</v>
      </c>
      <c r="X78" s="217"/>
      <c r="Y78" s="47" t="s">
        <v>9</v>
      </c>
      <c r="Z78" s="47"/>
      <c r="AA78" s="47"/>
      <c r="AB78" s="47"/>
      <c r="AC78" s="47"/>
      <c r="AD78" s="47"/>
      <c r="AE78" s="47"/>
      <c r="AF78" s="47"/>
      <c r="AG78" s="47"/>
      <c r="AH78" s="47"/>
      <c r="AI78" s="47"/>
      <c r="AJ78" s="47"/>
      <c r="AK78" s="47"/>
      <c r="AL78" s="75" t="s">
        <v>95</v>
      </c>
      <c r="AM78" s="476"/>
      <c r="AN78" s="51"/>
      <c r="AO78" s="217"/>
      <c r="AP78" s="217"/>
      <c r="AQ78" s="217"/>
      <c r="BD78" s="97"/>
      <c r="BE78" s="97"/>
      <c r="BV78" s="97"/>
    </row>
    <row r="79" spans="1:74" x14ac:dyDescent="0.2">
      <c r="A79" s="217"/>
      <c r="B79" s="477"/>
      <c r="C79" s="476"/>
      <c r="D79" s="51"/>
      <c r="F79" s="892"/>
      <c r="G79" s="892"/>
      <c r="H79" s="892"/>
      <c r="I79" s="892"/>
      <c r="J79" s="892"/>
      <c r="K79" s="892"/>
      <c r="L79" s="762"/>
      <c r="N79" s="722"/>
      <c r="O79" s="722"/>
      <c r="P79" s="722"/>
      <c r="Q79" s="722"/>
      <c r="R79" s="722"/>
      <c r="S79" s="722"/>
      <c r="T79" s="722"/>
      <c r="U79" s="476"/>
      <c r="V79" s="51"/>
      <c r="W79" s="217"/>
      <c r="X79" s="217"/>
      <c r="Y79" s="217"/>
      <c r="Z79" s="217"/>
      <c r="AA79" s="217"/>
      <c r="AB79" s="217"/>
      <c r="AC79" s="217"/>
      <c r="AD79" s="217"/>
      <c r="AE79" s="217"/>
      <c r="AF79" s="217"/>
      <c r="AG79" s="217"/>
      <c r="AH79" s="217"/>
      <c r="AI79" s="217"/>
      <c r="AJ79" s="74"/>
      <c r="AK79" s="217"/>
      <c r="AL79" s="74"/>
      <c r="AM79" s="476"/>
      <c r="AN79" s="51"/>
      <c r="AO79" s="217"/>
      <c r="AP79" s="217"/>
      <c r="AQ79" s="217"/>
      <c r="BD79" s="97"/>
      <c r="BE79" s="97"/>
      <c r="BV79" s="97"/>
    </row>
    <row r="80" spans="1:74" x14ac:dyDescent="0.2">
      <c r="A80" s="217"/>
      <c r="B80" s="477"/>
      <c r="C80" s="476"/>
      <c r="D80" s="51"/>
      <c r="E80" s="482"/>
      <c r="F80" s="892"/>
      <c r="G80" s="892"/>
      <c r="H80" s="892"/>
      <c r="I80" s="892"/>
      <c r="J80" s="892"/>
      <c r="K80" s="892"/>
      <c r="L80" s="762"/>
      <c r="M80" s="482"/>
      <c r="N80" s="722"/>
      <c r="O80" s="722"/>
      <c r="P80" s="722"/>
      <c r="Q80" s="722"/>
      <c r="R80" s="722"/>
      <c r="S80" s="722"/>
      <c r="T80" s="722"/>
      <c r="U80" s="476"/>
      <c r="V80" s="51"/>
      <c r="W80" s="217"/>
      <c r="X80" s="217"/>
      <c r="Y80" s="217"/>
      <c r="Z80" s="217"/>
      <c r="AA80" s="217"/>
      <c r="AB80" s="217"/>
      <c r="AC80" s="217"/>
      <c r="AD80" s="217"/>
      <c r="AE80" s="217"/>
      <c r="AF80" s="217"/>
      <c r="AG80" s="217"/>
      <c r="AH80" s="217"/>
      <c r="AI80" s="217"/>
      <c r="AJ80" s="74"/>
      <c r="AK80" s="217"/>
      <c r="AL80" s="74"/>
      <c r="AM80" s="476"/>
      <c r="AN80" s="51"/>
      <c r="AO80" s="217"/>
      <c r="AP80" s="217"/>
      <c r="AQ80" s="217"/>
      <c r="BD80" s="97"/>
      <c r="BE80" s="97"/>
      <c r="BV80" s="97"/>
    </row>
    <row r="81" spans="1:74" x14ac:dyDescent="0.2">
      <c r="A81" s="217"/>
      <c r="B81" s="477"/>
      <c r="C81" s="476"/>
      <c r="D81" s="51"/>
      <c r="E81" s="482"/>
      <c r="F81" s="892"/>
      <c r="G81" s="892"/>
      <c r="H81" s="892"/>
      <c r="I81" s="892"/>
      <c r="J81" s="892"/>
      <c r="K81" s="892"/>
      <c r="L81" s="762"/>
      <c r="M81" s="482"/>
      <c r="N81" s="722"/>
      <c r="O81" s="722"/>
      <c r="P81" s="722"/>
      <c r="Q81" s="722"/>
      <c r="R81" s="722"/>
      <c r="S81" s="722"/>
      <c r="T81" s="722"/>
      <c r="U81" s="476"/>
      <c r="V81" s="51"/>
      <c r="W81" s="217"/>
      <c r="X81" s="217"/>
      <c r="Y81" s="217"/>
      <c r="Z81" s="217"/>
      <c r="AA81" s="217"/>
      <c r="AB81" s="217"/>
      <c r="AC81" s="217"/>
      <c r="AD81" s="217"/>
      <c r="AE81" s="217"/>
      <c r="AF81" s="217"/>
      <c r="AG81" s="217"/>
      <c r="AH81" s="217"/>
      <c r="AI81" s="217"/>
      <c r="AJ81" s="74"/>
      <c r="AK81" s="217"/>
      <c r="AL81" s="74"/>
      <c r="AM81" s="476"/>
      <c r="AN81" s="51"/>
      <c r="AO81" s="217"/>
      <c r="AP81" s="217"/>
      <c r="AQ81" s="217"/>
      <c r="BD81" s="97"/>
      <c r="BE81" s="97"/>
      <c r="BV81" s="97"/>
    </row>
    <row r="82" spans="1:74" x14ac:dyDescent="0.2">
      <c r="A82" s="217"/>
      <c r="B82" s="477"/>
      <c r="C82" s="476"/>
      <c r="D82" s="51"/>
      <c r="E82" s="482"/>
      <c r="F82" s="892"/>
      <c r="G82" s="892"/>
      <c r="H82" s="892"/>
      <c r="I82" s="892"/>
      <c r="J82" s="892"/>
      <c r="K82" s="892"/>
      <c r="L82" s="762"/>
      <c r="M82" s="482"/>
      <c r="N82" s="722"/>
      <c r="O82" s="722"/>
      <c r="P82" s="722"/>
      <c r="Q82" s="722"/>
      <c r="R82" s="722"/>
      <c r="S82" s="722"/>
      <c r="T82" s="722"/>
      <c r="U82" s="476"/>
      <c r="V82" s="51"/>
      <c r="W82" s="217"/>
      <c r="X82" s="217"/>
      <c r="Y82" s="217"/>
      <c r="Z82" s="217"/>
      <c r="AA82" s="217"/>
      <c r="AB82" s="217"/>
      <c r="AC82" s="217"/>
      <c r="AD82" s="217"/>
      <c r="AE82" s="217"/>
      <c r="AF82" s="217"/>
      <c r="AG82" s="217"/>
      <c r="AH82" s="217"/>
      <c r="AI82" s="217"/>
      <c r="AJ82" s="74"/>
      <c r="AK82" s="217"/>
      <c r="AL82" s="74"/>
      <c r="AM82" s="476"/>
      <c r="AN82" s="51"/>
      <c r="AO82" s="217"/>
      <c r="AP82" s="217"/>
      <c r="AQ82" s="217"/>
      <c r="BD82" s="97"/>
      <c r="BE82" s="97"/>
      <c r="BV82" s="97"/>
    </row>
    <row r="83" spans="1:74" x14ac:dyDescent="0.2">
      <c r="A83" s="217"/>
      <c r="B83" s="477"/>
      <c r="C83" s="476"/>
      <c r="D83" s="51"/>
      <c r="E83" s="482"/>
      <c r="F83" s="892"/>
      <c r="G83" s="892"/>
      <c r="H83" s="892"/>
      <c r="I83" s="892"/>
      <c r="J83" s="892"/>
      <c r="K83" s="892"/>
      <c r="L83" s="762"/>
      <c r="M83" s="482"/>
      <c r="N83" s="722"/>
      <c r="O83" s="722"/>
      <c r="P83" s="722"/>
      <c r="Q83" s="722"/>
      <c r="R83" s="722"/>
      <c r="S83" s="722"/>
      <c r="T83" s="722"/>
      <c r="U83" s="476"/>
      <c r="V83" s="51"/>
      <c r="W83" s="217"/>
      <c r="X83" s="217"/>
      <c r="Y83" s="217"/>
      <c r="Z83" s="217"/>
      <c r="AA83" s="217"/>
      <c r="AB83" s="217"/>
      <c r="AC83" s="217"/>
      <c r="AD83" s="217"/>
      <c r="AE83" s="217"/>
      <c r="AF83" s="217"/>
      <c r="AG83" s="217"/>
      <c r="AH83" s="217"/>
      <c r="AI83" s="217"/>
      <c r="AJ83" s="74"/>
      <c r="AK83" s="217"/>
      <c r="AL83" s="74"/>
      <c r="AM83" s="476"/>
      <c r="AN83" s="51"/>
      <c r="AO83" s="217"/>
      <c r="AP83" s="217"/>
      <c r="AQ83" s="217"/>
      <c r="BD83" s="97"/>
      <c r="BE83" s="97"/>
      <c r="BV83" s="97"/>
    </row>
    <row r="84" spans="1:74" x14ac:dyDescent="0.2">
      <c r="A84" s="217"/>
      <c r="B84" s="477"/>
      <c r="C84" s="476"/>
      <c r="D84" s="51"/>
      <c r="E84" s="482"/>
      <c r="F84" s="892"/>
      <c r="G84" s="892"/>
      <c r="H84" s="892"/>
      <c r="I84" s="892"/>
      <c r="J84" s="892"/>
      <c r="K84" s="892"/>
      <c r="L84" s="762"/>
      <c r="M84" s="482"/>
      <c r="N84" s="722"/>
      <c r="O84" s="722"/>
      <c r="P84" s="722"/>
      <c r="Q84" s="722"/>
      <c r="R84" s="722"/>
      <c r="S84" s="722"/>
      <c r="T84" s="722"/>
      <c r="U84" s="476"/>
      <c r="V84" s="51"/>
      <c r="W84" s="217"/>
      <c r="X84" s="217"/>
      <c r="Y84" s="217"/>
      <c r="Z84" s="217"/>
      <c r="AA84" s="217"/>
      <c r="AB84" s="217"/>
      <c r="AC84" s="217"/>
      <c r="AD84" s="217"/>
      <c r="AE84" s="217"/>
      <c r="AF84" s="217"/>
      <c r="AG84" s="217"/>
      <c r="AH84" s="217"/>
      <c r="AI84" s="217"/>
      <c r="AJ84" s="74"/>
      <c r="AK84" s="217"/>
      <c r="AL84" s="74"/>
      <c r="AM84" s="476"/>
      <c r="AN84" s="51"/>
      <c r="AO84" s="217"/>
      <c r="AP84" s="217"/>
      <c r="AQ84" s="217"/>
      <c r="BD84" s="97"/>
      <c r="BE84" s="97"/>
      <c r="BV84" s="97"/>
    </row>
    <row r="85" spans="1:74" ht="6" customHeight="1" x14ac:dyDescent="0.2">
      <c r="A85" s="77"/>
      <c r="B85" s="76"/>
      <c r="C85" s="48"/>
      <c r="D85" s="26"/>
      <c r="E85" s="77"/>
      <c r="F85" s="77"/>
      <c r="G85" s="77"/>
      <c r="H85" s="77"/>
      <c r="I85" s="77"/>
      <c r="J85" s="77"/>
      <c r="K85" s="77"/>
      <c r="L85" s="77"/>
      <c r="M85" s="77"/>
      <c r="N85" s="77"/>
      <c r="O85" s="77"/>
      <c r="P85" s="77"/>
      <c r="Q85" s="77"/>
      <c r="R85" s="77"/>
      <c r="S85" s="77"/>
      <c r="T85" s="77"/>
      <c r="U85" s="48"/>
      <c r="V85" s="26"/>
      <c r="W85" s="77"/>
      <c r="X85" s="77"/>
      <c r="Y85" s="77"/>
      <c r="Z85" s="77"/>
      <c r="AA85" s="77"/>
      <c r="AB85" s="77"/>
      <c r="AC85" s="77"/>
      <c r="AD85" s="77"/>
      <c r="AE85" s="77"/>
      <c r="AF85" s="77"/>
      <c r="AG85" s="77"/>
      <c r="AH85" s="77"/>
      <c r="AI85" s="77"/>
      <c r="AJ85" s="77"/>
      <c r="AK85" s="77"/>
      <c r="AL85" s="78"/>
      <c r="AM85" s="48"/>
      <c r="AN85" s="26"/>
      <c r="AO85" s="77"/>
      <c r="AP85" s="77"/>
      <c r="AQ85" s="77"/>
      <c r="BL85" s="112"/>
      <c r="BU85" s="97"/>
      <c r="BV85" s="97"/>
    </row>
    <row r="86" spans="1:74" ht="6" customHeight="1" x14ac:dyDescent="0.2">
      <c r="B86" s="477"/>
      <c r="C86" s="217"/>
      <c r="D86" s="217"/>
      <c r="E86" s="217"/>
      <c r="F86" s="217"/>
      <c r="G86" s="217"/>
      <c r="H86" s="217"/>
      <c r="I86" s="217"/>
      <c r="J86" s="217"/>
      <c r="K86" s="217"/>
      <c r="L86" s="217"/>
      <c r="M86" s="217"/>
      <c r="N86" s="217"/>
      <c r="O86" s="217"/>
      <c r="P86" s="217"/>
      <c r="Q86" s="217"/>
      <c r="R86" s="217"/>
      <c r="S86" s="217"/>
      <c r="T86" s="217"/>
      <c r="U86" s="217"/>
      <c r="V86" s="217"/>
      <c r="W86" s="217"/>
      <c r="X86" s="217"/>
      <c r="Y86" s="217"/>
      <c r="Z86" s="217"/>
      <c r="AA86" s="217"/>
      <c r="AB86" s="217"/>
      <c r="AC86" s="217"/>
      <c r="AD86" s="217"/>
      <c r="AE86" s="217"/>
      <c r="AF86" s="217"/>
      <c r="AG86" s="217"/>
      <c r="AH86" s="217"/>
      <c r="AI86" s="217"/>
      <c r="AJ86" s="217"/>
      <c r="AK86" s="217"/>
      <c r="AL86" s="74"/>
      <c r="AM86" s="217"/>
      <c r="AN86" s="217"/>
      <c r="AO86" s="217"/>
      <c r="AP86" s="217"/>
      <c r="AQ86" s="217"/>
    </row>
    <row r="87" spans="1:74" x14ac:dyDescent="0.2">
      <c r="A87" s="776" t="str">
        <f>A1</f>
        <v>SECTION 4. GROSSESSE ET SOINS POSTNATALS</v>
      </c>
      <c r="B87" s="776"/>
      <c r="C87" s="776"/>
      <c r="D87" s="776"/>
      <c r="E87" s="776"/>
      <c r="F87" s="776"/>
      <c r="G87" s="776"/>
      <c r="H87" s="776"/>
      <c r="I87" s="776"/>
      <c r="J87" s="776"/>
      <c r="K87" s="776"/>
      <c r="L87" s="776"/>
      <c r="M87" s="776"/>
      <c r="N87" s="776"/>
      <c r="O87" s="776"/>
      <c r="P87" s="776"/>
      <c r="Q87" s="776"/>
      <c r="R87" s="776"/>
      <c r="S87" s="776"/>
      <c r="T87" s="776"/>
      <c r="U87" s="776"/>
      <c r="V87" s="776"/>
      <c r="W87" s="776"/>
      <c r="X87" s="776"/>
      <c r="Y87" s="776"/>
      <c r="Z87" s="776"/>
      <c r="AA87" s="776"/>
      <c r="AB87" s="776"/>
      <c r="AC87" s="776"/>
      <c r="AD87" s="776"/>
      <c r="AE87" s="776"/>
      <c r="AF87" s="776"/>
      <c r="AG87" s="776"/>
      <c r="AH87" s="776"/>
      <c r="AI87" s="776"/>
      <c r="AJ87" s="776"/>
      <c r="AK87" s="776"/>
      <c r="AL87" s="776"/>
      <c r="AM87" s="776"/>
      <c r="AN87" s="776"/>
      <c r="AO87" s="776"/>
      <c r="AP87" s="776"/>
      <c r="AQ87" s="776"/>
    </row>
    <row r="88" spans="1:74" ht="6" customHeight="1" thickBot="1" x14ac:dyDescent="0.25">
      <c r="A88" s="217"/>
      <c r="B88" s="477"/>
      <c r="C88" s="217"/>
      <c r="D88" s="217"/>
      <c r="E88" s="217"/>
      <c r="F88" s="217"/>
      <c r="G88" s="217"/>
      <c r="H88" s="217"/>
      <c r="I88" s="217"/>
      <c r="J88" s="217"/>
      <c r="K88" s="217"/>
      <c r="L88" s="217"/>
      <c r="M88" s="217"/>
      <c r="N88" s="217"/>
      <c r="O88" s="217"/>
      <c r="P88" s="217"/>
      <c r="Q88" s="217"/>
      <c r="R88" s="217"/>
      <c r="S88" s="217"/>
      <c r="T88" s="217"/>
      <c r="U88" s="217"/>
      <c r="V88" s="217"/>
      <c r="W88" s="217"/>
      <c r="X88" s="217"/>
      <c r="Y88" s="217"/>
      <c r="Z88" s="217"/>
      <c r="AA88" s="217"/>
      <c r="AB88" s="217"/>
      <c r="AC88" s="217"/>
      <c r="AD88" s="217"/>
      <c r="AE88" s="217"/>
      <c r="AF88" s="217"/>
      <c r="AG88" s="217"/>
      <c r="AH88" s="217"/>
      <c r="AI88" s="217"/>
      <c r="AJ88" s="217"/>
      <c r="AK88" s="217"/>
      <c r="AL88" s="74"/>
      <c r="AM88" s="217"/>
      <c r="AN88" s="217"/>
      <c r="AO88" s="217"/>
      <c r="AP88" s="217"/>
      <c r="AQ88" s="217"/>
    </row>
    <row r="89" spans="1:74" ht="6" customHeight="1" x14ac:dyDescent="0.2">
      <c r="A89" s="82"/>
      <c r="B89" s="83"/>
      <c r="C89" s="84"/>
      <c r="D89" s="85"/>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86"/>
      <c r="AM89" s="84"/>
      <c r="AN89" s="1"/>
      <c r="AO89" s="1"/>
      <c r="AP89" s="1"/>
      <c r="AQ89" s="87"/>
    </row>
    <row r="90" spans="1:74" ht="10.5" x14ac:dyDescent="0.2">
      <c r="A90" s="88"/>
      <c r="B90" s="477"/>
      <c r="C90" s="476"/>
      <c r="D90" s="51"/>
      <c r="E90" s="433"/>
      <c r="F90" s="433"/>
      <c r="G90" s="188"/>
      <c r="H90" s="188"/>
      <c r="I90" s="188"/>
      <c r="J90" s="188"/>
      <c r="K90" s="188"/>
      <c r="L90" s="188"/>
      <c r="M90" s="188"/>
      <c r="N90" s="188"/>
      <c r="O90" s="188"/>
      <c r="P90" s="188"/>
      <c r="Q90" s="188"/>
      <c r="R90" s="188"/>
      <c r="S90" s="188"/>
      <c r="T90" s="188"/>
      <c r="U90" s="188"/>
      <c r="V90" s="433"/>
      <c r="W90" s="433"/>
      <c r="X90" s="433"/>
      <c r="Y90" s="433"/>
      <c r="Z90" s="433"/>
      <c r="AA90" s="433"/>
      <c r="AB90" s="433"/>
      <c r="AC90" s="433"/>
      <c r="AD90" s="433"/>
      <c r="AE90" s="433"/>
      <c r="AF90" s="433"/>
      <c r="AG90" s="433"/>
      <c r="AH90" s="433"/>
      <c r="AI90" s="162"/>
      <c r="AJ90" s="163"/>
      <c r="AK90" s="162"/>
      <c r="AL90" s="163"/>
      <c r="AM90" s="476"/>
      <c r="AN90" s="217"/>
      <c r="AO90" s="217"/>
      <c r="AP90" s="217"/>
      <c r="AQ90" s="89"/>
    </row>
    <row r="91" spans="1:74" ht="10.5" x14ac:dyDescent="0.2">
      <c r="A91" s="88"/>
      <c r="B91" s="477" t="s">
        <v>154</v>
      </c>
      <c r="C91" s="476"/>
      <c r="D91" s="51"/>
      <c r="E91" s="192" t="s">
        <v>455</v>
      </c>
      <c r="F91" s="192"/>
      <c r="G91" s="192"/>
      <c r="H91" s="192"/>
      <c r="I91" s="192"/>
      <c r="J91" s="309"/>
      <c r="K91" s="309"/>
      <c r="L91" s="167"/>
      <c r="M91" s="167"/>
      <c r="N91" s="167"/>
      <c r="O91" s="167"/>
      <c r="P91" s="167"/>
      <c r="Q91" s="167"/>
      <c r="R91" s="167"/>
      <c r="S91" s="167"/>
      <c r="T91" s="167"/>
      <c r="U91" s="188"/>
      <c r="V91" s="433" t="s">
        <v>443</v>
      </c>
      <c r="X91" s="433"/>
      <c r="Y91" s="433"/>
      <c r="Z91" s="433"/>
      <c r="AA91" s="433"/>
      <c r="AB91" s="433"/>
      <c r="AC91" s="433"/>
      <c r="AD91" s="433"/>
      <c r="AE91" s="127"/>
      <c r="AF91" s="143"/>
      <c r="AH91" s="143"/>
      <c r="AI91" s="164"/>
      <c r="AJ91" s="165"/>
      <c r="AK91" s="164"/>
      <c r="AL91" s="165"/>
      <c r="AM91" s="476"/>
      <c r="AN91" s="217"/>
      <c r="AO91" s="217"/>
      <c r="AP91" s="217"/>
      <c r="AQ91" s="89"/>
    </row>
    <row r="92" spans="1:74" ht="6" customHeight="1" thickBot="1" x14ac:dyDescent="0.25">
      <c r="A92" s="90"/>
      <c r="B92" s="319"/>
      <c r="C92" s="72"/>
      <c r="D92" s="73"/>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91"/>
      <c r="AM92" s="72"/>
      <c r="AN92" s="71"/>
      <c r="AO92" s="71"/>
      <c r="AP92" s="71"/>
      <c r="AQ92" s="92"/>
    </row>
    <row r="93" spans="1:74" ht="6" customHeight="1" x14ac:dyDescent="0.2">
      <c r="A93" s="16"/>
      <c r="B93" s="475"/>
      <c r="C93" s="46"/>
      <c r="D93" s="27"/>
      <c r="E93" s="16"/>
      <c r="F93" s="16"/>
      <c r="G93" s="16"/>
      <c r="H93" s="16"/>
      <c r="I93" s="16"/>
      <c r="J93" s="16"/>
      <c r="K93" s="16"/>
      <c r="L93" s="16"/>
      <c r="M93" s="16"/>
      <c r="N93" s="16"/>
      <c r="O93" s="16"/>
      <c r="P93" s="16"/>
      <c r="Q93" s="16"/>
      <c r="R93" s="16"/>
      <c r="S93" s="16"/>
      <c r="T93" s="16"/>
      <c r="U93" s="46"/>
      <c r="V93" s="27"/>
      <c r="W93" s="16"/>
      <c r="X93" s="16"/>
      <c r="Y93" s="16"/>
      <c r="Z93" s="16"/>
      <c r="AA93" s="16"/>
      <c r="AB93" s="16"/>
      <c r="AC93" s="16"/>
      <c r="AD93" s="16"/>
      <c r="AE93" s="16"/>
      <c r="AF93" s="16"/>
      <c r="AG93" s="16"/>
      <c r="AH93" s="16"/>
      <c r="AI93" s="16"/>
      <c r="AJ93" s="16"/>
      <c r="AK93" s="16"/>
      <c r="AL93" s="24"/>
      <c r="AM93" s="46"/>
      <c r="AN93" s="27"/>
      <c r="AO93" s="16"/>
      <c r="AP93" s="16"/>
      <c r="AQ93" s="16"/>
    </row>
    <row r="94" spans="1:74" ht="11.25" customHeight="1" x14ac:dyDescent="0.2">
      <c r="A94" s="217"/>
      <c r="B94" s="133">
        <v>409</v>
      </c>
      <c r="C94" s="476"/>
      <c r="D94" s="51"/>
      <c r="E94" s="730" t="str">
        <f ca="1">VLOOKUP(INDIRECT(ADDRESS(ROW(),COLUMN()-3)),Language_Translations,MATCH(Language_Selected,Language_Options,0),FALSE)</f>
        <v>Est-ce que vous vouliez avoir un enfant plus tard, ou pas d'enfant du tout ?</v>
      </c>
      <c r="F94" s="730"/>
      <c r="G94" s="730"/>
      <c r="H94" s="730"/>
      <c r="I94" s="730"/>
      <c r="J94" s="730"/>
      <c r="K94" s="730"/>
      <c r="L94" s="730"/>
      <c r="M94" s="730"/>
      <c r="N94" s="730"/>
      <c r="O94" s="730"/>
      <c r="P94" s="730"/>
      <c r="Q94" s="730"/>
      <c r="R94" s="730"/>
      <c r="S94" s="730"/>
      <c r="T94" s="730"/>
      <c r="U94" s="476"/>
      <c r="V94" s="51"/>
      <c r="W94" s="217" t="s">
        <v>219</v>
      </c>
      <c r="X94" s="217"/>
      <c r="Y94" s="47"/>
      <c r="Z94" s="47"/>
      <c r="AA94" s="47" t="s">
        <v>9</v>
      </c>
      <c r="AB94" s="47"/>
      <c r="AC94" s="47"/>
      <c r="AD94" s="47"/>
      <c r="AE94" s="47"/>
      <c r="AF94" s="47"/>
      <c r="AG94" s="47"/>
      <c r="AH94" s="47"/>
      <c r="AI94" s="47"/>
      <c r="AJ94" s="47"/>
      <c r="AK94" s="47"/>
      <c r="AL94" s="75" t="s">
        <v>93</v>
      </c>
      <c r="AM94" s="476"/>
      <c r="AN94" s="51"/>
      <c r="AO94" s="217"/>
      <c r="AQ94" s="217"/>
    </row>
    <row r="95" spans="1:74" x14ac:dyDescent="0.2">
      <c r="A95" s="217"/>
      <c r="B95" s="244"/>
      <c r="C95" s="476"/>
      <c r="D95" s="51"/>
      <c r="E95" s="730"/>
      <c r="F95" s="730"/>
      <c r="G95" s="730"/>
      <c r="H95" s="730"/>
      <c r="I95" s="730"/>
      <c r="J95" s="730"/>
      <c r="K95" s="730"/>
      <c r="L95" s="730"/>
      <c r="M95" s="730"/>
      <c r="N95" s="730"/>
      <c r="O95" s="730"/>
      <c r="P95" s="730"/>
      <c r="Q95" s="730"/>
      <c r="R95" s="730"/>
      <c r="S95" s="730"/>
      <c r="T95" s="730"/>
      <c r="U95" s="476"/>
      <c r="V95" s="51"/>
      <c r="W95" s="217" t="s">
        <v>456</v>
      </c>
      <c r="X95" s="217"/>
      <c r="Z95" s="47"/>
      <c r="AA95" s="47"/>
      <c r="AB95" s="47"/>
      <c r="AC95" s="47"/>
      <c r="AD95" s="47"/>
      <c r="AF95" s="47" t="s">
        <v>457</v>
      </c>
      <c r="AG95" s="47"/>
      <c r="AH95" s="47"/>
      <c r="AI95" s="47"/>
      <c r="AJ95" s="47"/>
      <c r="AK95" s="47"/>
      <c r="AL95" s="75" t="s">
        <v>95</v>
      </c>
      <c r="AM95" s="476"/>
      <c r="AN95" s="51"/>
      <c r="AO95" s="217"/>
      <c r="AP95" s="127">
        <v>411</v>
      </c>
      <c r="AQ95" s="217"/>
    </row>
    <row r="96" spans="1:74" ht="6" customHeight="1" x14ac:dyDescent="0.2">
      <c r="A96" s="77"/>
      <c r="B96" s="76"/>
      <c r="C96" s="48"/>
      <c r="D96" s="26"/>
      <c r="E96" s="77"/>
      <c r="F96" s="77"/>
      <c r="G96" s="77"/>
      <c r="H96" s="77"/>
      <c r="I96" s="77"/>
      <c r="J96" s="77"/>
      <c r="K96" s="77"/>
      <c r="L96" s="77"/>
      <c r="M96" s="77"/>
      <c r="N96" s="77"/>
      <c r="O96" s="77"/>
      <c r="P96" s="77"/>
      <c r="Q96" s="77"/>
      <c r="R96" s="77"/>
      <c r="S96" s="77"/>
      <c r="T96" s="77"/>
      <c r="U96" s="48"/>
      <c r="V96" s="26"/>
      <c r="W96" s="77"/>
      <c r="X96" s="77"/>
      <c r="Y96" s="77"/>
      <c r="Z96" s="77"/>
      <c r="AA96" s="77"/>
      <c r="AB96" s="77"/>
      <c r="AC96" s="77"/>
      <c r="AD96" s="77"/>
      <c r="AE96" s="77"/>
      <c r="AF96" s="77"/>
      <c r="AG96" s="77"/>
      <c r="AH96" s="77"/>
      <c r="AI96" s="77"/>
      <c r="AJ96" s="77"/>
      <c r="AK96" s="77"/>
      <c r="AL96" s="78"/>
      <c r="AM96" s="48"/>
      <c r="AN96" s="51"/>
      <c r="AO96" s="217"/>
      <c r="AP96" s="217"/>
      <c r="AQ96" s="217"/>
    </row>
    <row r="97" spans="1:74" ht="6" customHeight="1" x14ac:dyDescent="0.2">
      <c r="A97" s="16"/>
      <c r="B97" s="475"/>
      <c r="C97" s="46"/>
      <c r="D97" s="27"/>
      <c r="E97" s="16"/>
      <c r="F97" s="16"/>
      <c r="G97" s="16"/>
      <c r="H97" s="16"/>
      <c r="I97" s="16"/>
      <c r="J97" s="16"/>
      <c r="K97" s="16"/>
      <c r="L97" s="16"/>
      <c r="M97" s="16"/>
      <c r="N97" s="16"/>
      <c r="O97" s="16"/>
      <c r="P97" s="16"/>
      <c r="Q97" s="16"/>
      <c r="R97" s="16"/>
      <c r="S97" s="16"/>
      <c r="T97" s="16"/>
      <c r="U97" s="46"/>
      <c r="V97" s="27"/>
      <c r="W97" s="16"/>
      <c r="X97" s="16"/>
      <c r="Y97" s="16"/>
      <c r="Z97" s="16"/>
      <c r="AA97" s="16"/>
      <c r="AB97" s="16"/>
      <c r="AC97" s="16"/>
      <c r="AD97" s="16"/>
      <c r="AE97" s="16"/>
      <c r="AF97" s="16"/>
      <c r="AG97" s="16"/>
      <c r="AH97" s="16"/>
      <c r="AI97" s="16"/>
      <c r="AJ97" s="16"/>
      <c r="AK97" s="16"/>
      <c r="AL97" s="24"/>
      <c r="AM97" s="46"/>
      <c r="AN97" s="27"/>
      <c r="AO97" s="16"/>
      <c r="AP97" s="16"/>
      <c r="AQ97" s="16"/>
    </row>
    <row r="98" spans="1:74" ht="11.25" customHeight="1" x14ac:dyDescent="0.2">
      <c r="A98" s="217"/>
      <c r="B98" s="133">
        <v>410</v>
      </c>
      <c r="C98" s="476"/>
      <c r="D98" s="51"/>
      <c r="E98" s="730" t="str">
        <f ca="1">VLOOKUP(INDIRECT(ADDRESS(ROW(),COLUMN()-3)),Language_Translations,MATCH(Language_Selected,Language_Options,0),FALSE)</f>
        <v>Combien de temps de plus vouliez-vous attendre ?</v>
      </c>
      <c r="F98" s="730"/>
      <c r="G98" s="730"/>
      <c r="H98" s="730"/>
      <c r="I98" s="730"/>
      <c r="J98" s="730"/>
      <c r="K98" s="730"/>
      <c r="L98" s="730"/>
      <c r="M98" s="730"/>
      <c r="N98" s="730"/>
      <c r="O98" s="730"/>
      <c r="P98" s="730"/>
      <c r="Q98" s="730"/>
      <c r="R98" s="730"/>
      <c r="S98" s="730"/>
      <c r="T98" s="730"/>
      <c r="U98" s="476"/>
      <c r="V98" s="51"/>
      <c r="W98" s="217"/>
      <c r="X98" s="217"/>
      <c r="Y98" s="217"/>
      <c r="Z98" s="217"/>
      <c r="AA98" s="217"/>
      <c r="AB98" s="217"/>
      <c r="AC98" s="217"/>
      <c r="AD98" s="217"/>
      <c r="AE98" s="217"/>
      <c r="AF98" s="217"/>
      <c r="AG98" s="217"/>
      <c r="AH98" s="217"/>
      <c r="AI98" s="27"/>
      <c r="AJ98" s="16"/>
      <c r="AK98" s="27"/>
      <c r="AL98" s="21"/>
      <c r="AM98" s="476"/>
      <c r="AN98" s="51"/>
      <c r="AO98" s="217"/>
      <c r="AP98" s="217"/>
      <c r="AQ98" s="217"/>
    </row>
    <row r="99" spans="1:74" x14ac:dyDescent="0.2">
      <c r="A99" s="217"/>
      <c r="B99" s="244"/>
      <c r="C99" s="476"/>
      <c r="D99" s="51"/>
      <c r="E99" s="730"/>
      <c r="F99" s="730"/>
      <c r="G99" s="730"/>
      <c r="H99" s="730"/>
      <c r="I99" s="730"/>
      <c r="J99" s="730"/>
      <c r="K99" s="730"/>
      <c r="L99" s="730"/>
      <c r="M99" s="730"/>
      <c r="N99" s="730"/>
      <c r="O99" s="730"/>
      <c r="P99" s="730"/>
      <c r="Q99" s="730"/>
      <c r="R99" s="730"/>
      <c r="S99" s="730"/>
      <c r="T99" s="730"/>
      <c r="U99" s="476"/>
      <c r="V99" s="51"/>
      <c r="W99" s="217" t="s">
        <v>16</v>
      </c>
      <c r="X99" s="217"/>
      <c r="Y99" s="47" t="s">
        <v>9</v>
      </c>
      <c r="Z99" s="47"/>
      <c r="AA99" s="97"/>
      <c r="AB99" s="47"/>
      <c r="AC99" s="47"/>
      <c r="AD99" s="47"/>
      <c r="AE99" s="47"/>
      <c r="AF99" s="47"/>
      <c r="AG99" s="47"/>
      <c r="AH99" s="318" t="s">
        <v>93</v>
      </c>
      <c r="AI99" s="26"/>
      <c r="AJ99" s="77"/>
      <c r="AK99" s="26"/>
      <c r="AL99" s="22"/>
      <c r="AM99" s="476"/>
      <c r="AN99" s="51"/>
      <c r="AO99" s="217"/>
      <c r="AP99" s="217"/>
      <c r="AQ99" s="217"/>
    </row>
    <row r="100" spans="1:74" x14ac:dyDescent="0.2">
      <c r="A100" s="217"/>
      <c r="B100" s="477"/>
      <c r="C100" s="476"/>
      <c r="D100" s="51"/>
      <c r="E100" s="730"/>
      <c r="F100" s="730"/>
      <c r="G100" s="730"/>
      <c r="H100" s="730"/>
      <c r="I100" s="730"/>
      <c r="J100" s="730"/>
      <c r="K100" s="730"/>
      <c r="L100" s="730"/>
      <c r="M100" s="730"/>
      <c r="N100" s="730"/>
      <c r="O100" s="730"/>
      <c r="P100" s="730"/>
      <c r="Q100" s="730"/>
      <c r="R100" s="730"/>
      <c r="S100" s="730"/>
      <c r="T100" s="730"/>
      <c r="U100" s="476"/>
      <c r="V100" s="51"/>
      <c r="W100" s="217"/>
      <c r="X100" s="217"/>
      <c r="Y100" s="217"/>
      <c r="Z100" s="217"/>
      <c r="AA100" s="217"/>
      <c r="AB100" s="217"/>
      <c r="AC100" s="217"/>
      <c r="AD100" s="217"/>
      <c r="AE100" s="217"/>
      <c r="AG100" s="217"/>
      <c r="AH100" s="217"/>
      <c r="AI100" s="51"/>
      <c r="AJ100" s="217"/>
      <c r="AK100" s="51"/>
      <c r="AL100" s="216"/>
      <c r="AM100" s="476"/>
      <c r="AN100" s="51"/>
      <c r="AO100" s="217"/>
      <c r="AP100" s="217"/>
      <c r="AQ100" s="217"/>
    </row>
    <row r="101" spans="1:74" x14ac:dyDescent="0.2">
      <c r="A101" s="217"/>
      <c r="B101" s="477"/>
      <c r="C101" s="476"/>
      <c r="D101" s="51"/>
      <c r="E101" s="730"/>
      <c r="F101" s="730"/>
      <c r="G101" s="730"/>
      <c r="H101" s="730"/>
      <c r="I101" s="730"/>
      <c r="J101" s="730"/>
      <c r="K101" s="730"/>
      <c r="L101" s="730"/>
      <c r="M101" s="730"/>
      <c r="N101" s="730"/>
      <c r="O101" s="730"/>
      <c r="P101" s="730"/>
      <c r="Q101" s="730"/>
      <c r="R101" s="730"/>
      <c r="S101" s="730"/>
      <c r="T101" s="730"/>
      <c r="U101" s="476"/>
      <c r="V101" s="51"/>
      <c r="W101" s="217" t="s">
        <v>78</v>
      </c>
      <c r="X101" s="217"/>
      <c r="Y101" s="217"/>
      <c r="Z101" s="47" t="s">
        <v>9</v>
      </c>
      <c r="AA101" s="97"/>
      <c r="AB101" s="47"/>
      <c r="AC101" s="47"/>
      <c r="AD101" s="47"/>
      <c r="AE101" s="47"/>
      <c r="AF101" s="47"/>
      <c r="AG101" s="47"/>
      <c r="AH101" s="318" t="s">
        <v>95</v>
      </c>
      <c r="AI101" s="26"/>
      <c r="AJ101" s="77"/>
      <c r="AK101" s="26"/>
      <c r="AL101" s="22"/>
      <c r="AM101" s="476"/>
      <c r="AN101" s="51"/>
      <c r="AO101" s="217"/>
      <c r="AP101" s="217"/>
      <c r="AQ101" s="217"/>
    </row>
    <row r="102" spans="1:74" x14ac:dyDescent="0.2">
      <c r="A102" s="217"/>
      <c r="B102" s="477"/>
      <c r="C102" s="476"/>
      <c r="D102" s="51"/>
      <c r="E102" s="730"/>
      <c r="F102" s="730"/>
      <c r="G102" s="730"/>
      <c r="H102" s="730"/>
      <c r="I102" s="730"/>
      <c r="J102" s="730"/>
      <c r="K102" s="730"/>
      <c r="L102" s="730"/>
      <c r="M102" s="730"/>
      <c r="N102" s="730"/>
      <c r="O102" s="730"/>
      <c r="P102" s="730"/>
      <c r="Q102" s="730"/>
      <c r="R102" s="730"/>
      <c r="S102" s="730"/>
      <c r="T102" s="730"/>
      <c r="U102" s="476"/>
      <c r="V102" s="51"/>
      <c r="W102" s="217"/>
      <c r="X102" s="217"/>
      <c r="Y102" s="217"/>
      <c r="Z102" s="217"/>
      <c r="AA102" s="217"/>
      <c r="AB102" s="217"/>
      <c r="AC102" s="217"/>
      <c r="AD102" s="217"/>
      <c r="AE102" s="217"/>
      <c r="AF102" s="217"/>
      <c r="AG102" s="217"/>
      <c r="AH102" s="217"/>
      <c r="AI102" s="217"/>
      <c r="AJ102" s="217"/>
      <c r="AK102" s="217"/>
      <c r="AL102" s="74"/>
      <c r="AM102" s="476"/>
      <c r="AN102" s="51"/>
      <c r="AO102" s="217"/>
      <c r="AP102" s="217"/>
      <c r="AQ102" s="217"/>
    </row>
    <row r="103" spans="1:74" x14ac:dyDescent="0.2">
      <c r="A103" s="217"/>
      <c r="B103" s="477"/>
      <c r="C103" s="476"/>
      <c r="D103" s="51"/>
      <c r="E103" s="730"/>
      <c r="F103" s="730"/>
      <c r="G103" s="730"/>
      <c r="H103" s="730"/>
      <c r="I103" s="730"/>
      <c r="J103" s="730"/>
      <c r="K103" s="730"/>
      <c r="L103" s="730"/>
      <c r="M103" s="730"/>
      <c r="N103" s="730"/>
      <c r="O103" s="730"/>
      <c r="P103" s="730"/>
      <c r="Q103" s="730"/>
      <c r="R103" s="730"/>
      <c r="S103" s="730"/>
      <c r="T103" s="730"/>
      <c r="U103" s="476"/>
      <c r="V103" s="51"/>
      <c r="W103" s="217" t="s">
        <v>259</v>
      </c>
      <c r="X103" s="217"/>
      <c r="Y103" s="217"/>
      <c r="Z103" s="217"/>
      <c r="AA103" s="217"/>
      <c r="AB103" s="47" t="s">
        <v>9</v>
      </c>
      <c r="AC103" s="47"/>
      <c r="AD103" s="47"/>
      <c r="AE103" s="47"/>
      <c r="AF103" s="47"/>
      <c r="AG103" s="47"/>
      <c r="AH103" s="47"/>
      <c r="AI103" s="97"/>
      <c r="AJ103" s="47"/>
      <c r="AK103" s="47"/>
      <c r="AL103" s="75" t="s">
        <v>458</v>
      </c>
      <c r="AM103" s="476"/>
      <c r="AN103" s="51"/>
      <c r="AO103" s="217"/>
      <c r="AP103" s="217"/>
      <c r="AQ103" s="217"/>
    </row>
    <row r="104" spans="1:74" ht="6" customHeight="1" thickBot="1" x14ac:dyDescent="0.25">
      <c r="A104" s="77"/>
      <c r="B104" s="76"/>
      <c r="C104" s="48"/>
      <c r="D104" s="26"/>
      <c r="E104" s="77"/>
      <c r="F104" s="77"/>
      <c r="G104" s="77"/>
      <c r="H104" s="77"/>
      <c r="I104" s="77"/>
      <c r="J104" s="77"/>
      <c r="K104" s="77"/>
      <c r="L104" s="77"/>
      <c r="M104" s="77"/>
      <c r="N104" s="77"/>
      <c r="O104" s="77"/>
      <c r="P104" s="77"/>
      <c r="Q104" s="77"/>
      <c r="R104" s="77"/>
      <c r="S104" s="77"/>
      <c r="T104" s="77"/>
      <c r="U104" s="48"/>
      <c r="V104" s="26"/>
      <c r="W104" s="77"/>
      <c r="X104" s="77"/>
      <c r="Y104" s="77"/>
      <c r="Z104" s="77"/>
      <c r="AA104" s="77"/>
      <c r="AB104" s="77"/>
      <c r="AC104" s="77"/>
      <c r="AD104" s="77"/>
      <c r="AE104" s="77"/>
      <c r="AF104" s="77"/>
      <c r="AG104" s="77"/>
      <c r="AH104" s="77"/>
      <c r="AI104" s="77"/>
      <c r="AJ104" s="77"/>
      <c r="AK104" s="77"/>
      <c r="AL104" s="78"/>
      <c r="AM104" s="48"/>
      <c r="AN104" s="26"/>
      <c r="AO104" s="77"/>
      <c r="AP104" s="77"/>
      <c r="AQ104" s="77"/>
    </row>
    <row r="105" spans="1:74" ht="6" customHeight="1" x14ac:dyDescent="0.2">
      <c r="A105" s="82"/>
      <c r="B105" s="83"/>
      <c r="C105" s="84"/>
      <c r="D105" s="85"/>
      <c r="E105" s="1"/>
      <c r="F105" s="1"/>
      <c r="G105" s="1"/>
      <c r="H105" s="1"/>
      <c r="I105" s="1"/>
      <c r="J105" s="1"/>
      <c r="K105" s="1"/>
      <c r="L105" s="1"/>
      <c r="M105" s="1"/>
      <c r="N105" s="1"/>
      <c r="O105" s="1"/>
      <c r="P105" s="1"/>
      <c r="Q105" s="1"/>
      <c r="R105" s="1"/>
      <c r="S105" s="1"/>
      <c r="T105" s="1"/>
      <c r="U105" s="84"/>
      <c r="V105" s="85"/>
      <c r="W105" s="1"/>
      <c r="X105" s="1"/>
      <c r="Y105" s="1"/>
      <c r="Z105" s="1"/>
      <c r="AA105" s="1"/>
      <c r="AB105" s="1"/>
      <c r="AC105" s="1"/>
      <c r="AD105" s="1"/>
      <c r="AE105" s="1"/>
      <c r="AF105" s="1"/>
      <c r="AG105" s="1"/>
      <c r="AH105" s="1"/>
      <c r="AI105" s="1"/>
      <c r="AJ105" s="1"/>
      <c r="AK105" s="1"/>
      <c r="AL105" s="86"/>
      <c r="AM105" s="84"/>
      <c r="AN105" s="85"/>
      <c r="AO105" s="1"/>
      <c r="AP105" s="1"/>
      <c r="AQ105" s="87"/>
    </row>
    <row r="106" spans="1:74" ht="11.25" customHeight="1" x14ac:dyDescent="0.2">
      <c r="A106" s="88"/>
      <c r="B106" s="133">
        <v>411</v>
      </c>
      <c r="C106" s="476"/>
      <c r="D106" s="51"/>
      <c r="E106" s="722" t="s">
        <v>459</v>
      </c>
      <c r="F106" s="722"/>
      <c r="G106" s="722"/>
      <c r="H106" s="722"/>
      <c r="I106" s="722"/>
      <c r="J106" s="722"/>
      <c r="K106" s="722"/>
      <c r="L106" s="722"/>
      <c r="M106" s="722"/>
      <c r="N106" s="722"/>
      <c r="O106" s="722"/>
      <c r="P106" s="722"/>
      <c r="Q106" s="722"/>
      <c r="R106" s="722"/>
      <c r="S106" s="722"/>
      <c r="T106" s="722"/>
      <c r="U106" s="476"/>
      <c r="V106" s="51"/>
      <c r="W106" s="217" t="s">
        <v>438</v>
      </c>
      <c r="X106" s="217"/>
      <c r="Y106" s="217"/>
      <c r="Z106" s="217"/>
      <c r="AA106" s="217"/>
      <c r="AB106" s="217"/>
      <c r="AC106" s="217"/>
      <c r="AD106" s="217"/>
      <c r="AE106" s="217"/>
      <c r="AF106" s="47"/>
      <c r="AG106" s="97"/>
      <c r="AH106" s="97"/>
      <c r="AI106" s="97"/>
      <c r="AJ106" s="47"/>
      <c r="AK106" s="47" t="s">
        <v>9</v>
      </c>
      <c r="AL106">
        <v>1</v>
      </c>
      <c r="AM106" s="476"/>
      <c r="AN106" s="51"/>
      <c r="AO106" s="217"/>
      <c r="AP106" s="217"/>
      <c r="AQ106" s="89"/>
    </row>
    <row r="107" spans="1:74" x14ac:dyDescent="0.2">
      <c r="A107" s="88"/>
      <c r="B107" s="244"/>
      <c r="C107" s="476"/>
      <c r="D107" s="51"/>
      <c r="E107" s="722"/>
      <c r="F107" s="722"/>
      <c r="G107" s="722"/>
      <c r="H107" s="722"/>
      <c r="I107" s="722"/>
      <c r="J107" s="722"/>
      <c r="K107" s="722"/>
      <c r="L107" s="722"/>
      <c r="M107" s="722"/>
      <c r="N107" s="722"/>
      <c r="O107" s="722"/>
      <c r="P107" s="722"/>
      <c r="Q107" s="722"/>
      <c r="R107" s="722"/>
      <c r="S107" s="722"/>
      <c r="T107" s="722"/>
      <c r="U107" s="476"/>
      <c r="V107" s="51"/>
      <c r="W107" s="217" t="s">
        <v>439</v>
      </c>
      <c r="X107" s="217"/>
      <c r="Y107" s="217"/>
      <c r="Z107" s="217"/>
      <c r="AA107" s="217"/>
      <c r="AB107" s="217"/>
      <c r="AC107" s="47"/>
      <c r="AD107" s="97"/>
      <c r="AE107" s="97"/>
      <c r="AF107" s="97"/>
      <c r="AG107" s="97"/>
      <c r="AH107" s="97"/>
      <c r="AI107" s="47"/>
      <c r="AJ107" s="47" t="s">
        <v>9</v>
      </c>
      <c r="AK107" s="97"/>
      <c r="AL107">
        <v>2</v>
      </c>
      <c r="AM107" s="476"/>
      <c r="AN107" s="51"/>
      <c r="AO107" s="217"/>
      <c r="AP107" s="127">
        <v>434</v>
      </c>
      <c r="AQ107" s="89"/>
    </row>
    <row r="108" spans="1:74" x14ac:dyDescent="0.2">
      <c r="A108" s="88"/>
      <c r="B108" s="477"/>
      <c r="C108" s="476"/>
      <c r="D108" s="51"/>
      <c r="E108" s="722"/>
      <c r="F108" s="722"/>
      <c r="G108" s="722"/>
      <c r="H108" s="722"/>
      <c r="I108" s="722"/>
      <c r="J108" s="722"/>
      <c r="K108" s="722"/>
      <c r="L108" s="722"/>
      <c r="M108" s="722"/>
      <c r="N108" s="722"/>
      <c r="O108" s="722"/>
      <c r="P108" s="722"/>
      <c r="Q108" s="722"/>
      <c r="R108" s="722"/>
      <c r="S108" s="722"/>
      <c r="T108" s="722"/>
      <c r="U108" s="476"/>
      <c r="V108" s="51"/>
      <c r="W108" s="217" t="s">
        <v>440</v>
      </c>
      <c r="X108" s="217"/>
      <c r="Y108" s="217"/>
      <c r="Z108" s="217"/>
      <c r="AA108" s="217"/>
      <c r="AB108" s="217"/>
      <c r="AC108" s="217"/>
      <c r="AD108" s="217"/>
      <c r="AE108" s="47"/>
      <c r="AF108" s="47"/>
      <c r="AG108" s="47" t="s">
        <v>9</v>
      </c>
      <c r="AH108" s="97"/>
      <c r="AI108" s="97"/>
      <c r="AJ108" s="97"/>
      <c r="AK108" s="97"/>
      <c r="AL108">
        <v>3</v>
      </c>
      <c r="AM108" s="476"/>
      <c r="AN108" s="51"/>
      <c r="AO108" s="217"/>
      <c r="AQ108" s="89"/>
      <c r="BD108" s="97"/>
      <c r="BE108" s="97"/>
      <c r="BV108" s="97"/>
    </row>
    <row r="109" spans="1:74" x14ac:dyDescent="0.2">
      <c r="A109" s="88"/>
      <c r="B109" s="477"/>
      <c r="C109" s="476"/>
      <c r="D109" s="51"/>
      <c r="E109" s="722"/>
      <c r="F109" s="722"/>
      <c r="G109" s="722"/>
      <c r="H109" s="722"/>
      <c r="I109" s="722"/>
      <c r="J109" s="722"/>
      <c r="K109" s="722"/>
      <c r="L109" s="722"/>
      <c r="M109" s="722"/>
      <c r="N109" s="722"/>
      <c r="O109" s="722"/>
      <c r="P109" s="722"/>
      <c r="Q109" s="722"/>
      <c r="R109" s="722"/>
      <c r="S109" s="722"/>
      <c r="T109" s="722"/>
      <c r="U109" s="476"/>
      <c r="V109" s="51"/>
      <c r="W109" s="217" t="s">
        <v>441</v>
      </c>
      <c r="X109" s="217"/>
      <c r="Y109" s="217"/>
      <c r="Z109" s="217"/>
      <c r="AA109" s="217"/>
      <c r="AB109" s="217"/>
      <c r="AC109" s="47"/>
      <c r="AD109" s="47"/>
      <c r="AE109" s="47" t="s">
        <v>9</v>
      </c>
      <c r="AF109" s="97"/>
      <c r="AG109" s="97"/>
      <c r="AH109" s="97"/>
      <c r="AI109" s="47"/>
      <c r="AJ109" s="47"/>
      <c r="AK109" s="47"/>
      <c r="AL109">
        <v>4</v>
      </c>
      <c r="AM109" s="476"/>
      <c r="AN109" s="51"/>
      <c r="AO109" s="217"/>
      <c r="AP109" s="127">
        <v>434</v>
      </c>
      <c r="AQ109" s="89"/>
      <c r="AS109" s="370"/>
      <c r="BJ109" s="97"/>
      <c r="BK109" s="97"/>
    </row>
    <row r="110" spans="1:74" x14ac:dyDescent="0.2">
      <c r="A110" s="88"/>
      <c r="B110" s="477"/>
      <c r="C110" s="476"/>
      <c r="D110" s="51"/>
      <c r="E110" s="722"/>
      <c r="F110" s="722"/>
      <c r="G110" s="722"/>
      <c r="H110" s="722"/>
      <c r="I110" s="722"/>
      <c r="J110" s="722"/>
      <c r="K110" s="722"/>
      <c r="L110" s="722"/>
      <c r="M110" s="722"/>
      <c r="N110" s="722"/>
      <c r="O110" s="722"/>
      <c r="P110" s="722"/>
      <c r="Q110" s="722"/>
      <c r="R110" s="722"/>
      <c r="S110" s="722"/>
      <c r="T110" s="722"/>
      <c r="U110" s="476"/>
      <c r="V110" s="51"/>
      <c r="W110" s="217" t="s">
        <v>448</v>
      </c>
      <c r="X110" s="217"/>
      <c r="Y110" s="217"/>
      <c r="Z110" s="217"/>
      <c r="AA110" s="217"/>
      <c r="AB110" s="217"/>
      <c r="AC110" s="217"/>
      <c r="AD110" s="217"/>
      <c r="AF110" s="47"/>
      <c r="AG110" s="97"/>
      <c r="AH110" s="47" t="s">
        <v>9</v>
      </c>
      <c r="AI110" s="97"/>
      <c r="AJ110" s="97"/>
      <c r="AK110" s="97"/>
      <c r="AL110">
        <v>5</v>
      </c>
      <c r="AM110" s="476"/>
      <c r="AN110" s="51"/>
      <c r="AO110" s="217"/>
      <c r="AP110" s="127">
        <v>475</v>
      </c>
      <c r="AQ110" s="89"/>
      <c r="AS110" s="370"/>
      <c r="BJ110" s="97"/>
      <c r="BK110" s="97"/>
    </row>
    <row r="111" spans="1:74" ht="6" customHeight="1" thickBot="1" x14ac:dyDescent="0.25">
      <c r="A111" s="90"/>
      <c r="B111" s="319"/>
      <c r="C111" s="72"/>
      <c r="D111" s="73"/>
      <c r="E111" s="71"/>
      <c r="F111" s="71"/>
      <c r="G111" s="71"/>
      <c r="H111" s="71"/>
      <c r="I111" s="71"/>
      <c r="J111" s="71"/>
      <c r="K111" s="71"/>
      <c r="L111" s="71"/>
      <c r="M111" s="71"/>
      <c r="N111" s="71"/>
      <c r="O111" s="71"/>
      <c r="P111" s="71"/>
      <c r="Q111" s="71"/>
      <c r="R111" s="71"/>
      <c r="S111" s="71"/>
      <c r="T111" s="71"/>
      <c r="U111" s="72"/>
      <c r="V111" s="73"/>
      <c r="W111" s="71"/>
      <c r="X111" s="71"/>
      <c r="Y111" s="71"/>
      <c r="Z111" s="71"/>
      <c r="AA111" s="71"/>
      <c r="AB111" s="71"/>
      <c r="AC111" s="71"/>
      <c r="AD111" s="71"/>
      <c r="AE111" s="71"/>
      <c r="AF111" s="71"/>
      <c r="AG111" s="71"/>
      <c r="AH111" s="71"/>
      <c r="AI111" s="71"/>
      <c r="AJ111" s="71"/>
      <c r="AK111" s="71"/>
      <c r="AL111" s="91"/>
      <c r="AM111" s="72"/>
      <c r="AN111" s="73"/>
      <c r="AO111" s="71"/>
      <c r="AP111" s="71"/>
      <c r="AQ111" s="92"/>
      <c r="BU111" s="97"/>
      <c r="BV111" s="97"/>
    </row>
    <row r="112" spans="1:74" ht="6" customHeight="1" x14ac:dyDescent="0.2">
      <c r="A112" s="16"/>
      <c r="B112" s="475"/>
      <c r="C112" s="46"/>
      <c r="D112" s="27"/>
      <c r="E112" s="16"/>
      <c r="F112" s="16"/>
      <c r="G112" s="16"/>
      <c r="H112" s="16"/>
      <c r="I112" s="16"/>
      <c r="J112" s="16"/>
      <c r="K112" s="16"/>
      <c r="L112" s="16"/>
      <c r="M112" s="16"/>
      <c r="N112" s="16"/>
      <c r="O112" s="16"/>
      <c r="P112" s="16"/>
      <c r="Q112" s="16"/>
      <c r="R112" s="16"/>
      <c r="S112" s="16"/>
      <c r="T112" s="16"/>
      <c r="U112" s="46"/>
      <c r="V112" s="27"/>
      <c r="W112" s="16"/>
      <c r="X112" s="16"/>
      <c r="Y112" s="16"/>
      <c r="Z112" s="16"/>
      <c r="AA112" s="16"/>
      <c r="AB112" s="16"/>
      <c r="AC112" s="16"/>
      <c r="AD112" s="16"/>
      <c r="AE112" s="16"/>
      <c r="AF112" s="16"/>
      <c r="AG112" s="16"/>
      <c r="AH112" s="16"/>
      <c r="AI112" s="16"/>
      <c r="AJ112" s="16"/>
      <c r="AK112" s="16"/>
      <c r="AL112" s="24"/>
      <c r="AM112" s="46"/>
      <c r="AN112" s="27"/>
      <c r="AO112" s="16"/>
      <c r="AP112" s="16"/>
      <c r="AQ112" s="16"/>
    </row>
    <row r="113" spans="1:43" ht="11.25" customHeight="1" x14ac:dyDescent="0.2">
      <c r="A113" s="217"/>
      <c r="B113" s="133">
        <v>412</v>
      </c>
      <c r="C113" s="476"/>
      <c r="D113" s="51"/>
      <c r="E113" s="730" t="str">
        <f ca="1">VLOOKUP(INDIRECT(ADDRESS(ROW(),COLUMN()-3)),Language_Translations,MATCH(Language_Selected,Language_Options,0),FALSE)</f>
        <v>Avez-vous vu quelqu'un pour des soins prénatals pour cette grossesse ?</v>
      </c>
      <c r="F113" s="730"/>
      <c r="G113" s="730"/>
      <c r="H113" s="730"/>
      <c r="I113" s="730"/>
      <c r="J113" s="730"/>
      <c r="K113" s="730"/>
      <c r="L113" s="730"/>
      <c r="M113" s="730"/>
      <c r="N113" s="730"/>
      <c r="O113" s="730"/>
      <c r="P113" s="730"/>
      <c r="Q113" s="730"/>
      <c r="R113" s="730"/>
      <c r="S113" s="730"/>
      <c r="T113" s="730"/>
      <c r="U113" s="476"/>
      <c r="V113" s="51"/>
      <c r="W113" s="217" t="s">
        <v>117</v>
      </c>
      <c r="X113" s="217"/>
      <c r="Y113" s="47" t="s">
        <v>9</v>
      </c>
      <c r="Z113" s="47"/>
      <c r="AA113" s="47"/>
      <c r="AB113" s="47"/>
      <c r="AC113" s="47"/>
      <c r="AD113" s="47"/>
      <c r="AE113" s="47"/>
      <c r="AF113" s="47"/>
      <c r="AG113" s="47"/>
      <c r="AH113" s="47"/>
      <c r="AI113" s="47"/>
      <c r="AJ113" s="47"/>
      <c r="AK113" s="47"/>
      <c r="AL113" s="75" t="s">
        <v>93</v>
      </c>
      <c r="AM113" s="476"/>
      <c r="AN113" s="51"/>
      <c r="AO113" s="217"/>
      <c r="AP113" s="127">
        <v>414</v>
      </c>
      <c r="AQ113" s="217"/>
    </row>
    <row r="114" spans="1:43" x14ac:dyDescent="0.2">
      <c r="A114" s="217"/>
      <c r="B114" s="244"/>
      <c r="C114" s="476"/>
      <c r="D114" s="51"/>
      <c r="E114" s="730"/>
      <c r="F114" s="730"/>
      <c r="G114" s="730"/>
      <c r="H114" s="730"/>
      <c r="I114" s="730"/>
      <c r="J114" s="730"/>
      <c r="K114" s="730"/>
      <c r="L114" s="730"/>
      <c r="M114" s="730"/>
      <c r="N114" s="730"/>
      <c r="O114" s="730"/>
      <c r="P114" s="730"/>
      <c r="Q114" s="730"/>
      <c r="R114" s="730"/>
      <c r="S114" s="730"/>
      <c r="T114" s="730"/>
      <c r="U114" s="476"/>
      <c r="V114" s="51"/>
      <c r="W114" s="217" t="s">
        <v>118</v>
      </c>
      <c r="X114" s="217"/>
      <c r="Y114" s="47" t="s">
        <v>9</v>
      </c>
      <c r="Z114" s="47"/>
      <c r="AA114" s="47"/>
      <c r="AB114" s="47"/>
      <c r="AC114" s="47"/>
      <c r="AD114" s="47"/>
      <c r="AE114" s="47"/>
      <c r="AF114" s="47"/>
      <c r="AG114" s="47"/>
      <c r="AH114" s="47"/>
      <c r="AI114" s="47"/>
      <c r="AJ114" s="47"/>
      <c r="AK114" s="47"/>
      <c r="AL114" s="75" t="s">
        <v>95</v>
      </c>
      <c r="AM114" s="476"/>
      <c r="AN114" s="51"/>
      <c r="AO114" s="217"/>
      <c r="AP114" s="217"/>
      <c r="AQ114" s="217"/>
    </row>
    <row r="115" spans="1:43" ht="6" customHeight="1" thickBot="1" x14ac:dyDescent="0.25">
      <c r="A115" s="77"/>
      <c r="B115" s="76"/>
      <c r="C115" s="48"/>
      <c r="D115" s="26"/>
      <c r="E115" s="77"/>
      <c r="F115" s="77"/>
      <c r="G115" s="77"/>
      <c r="H115" s="77"/>
      <c r="I115" s="77"/>
      <c r="J115" s="77"/>
      <c r="K115" s="77"/>
      <c r="L115" s="77"/>
      <c r="M115" s="77"/>
      <c r="N115" s="77"/>
      <c r="O115" s="77"/>
      <c r="P115" s="77"/>
      <c r="Q115" s="77"/>
      <c r="R115" s="77"/>
      <c r="S115" s="77"/>
      <c r="T115" s="77"/>
      <c r="U115" s="48"/>
      <c r="V115" s="26"/>
      <c r="W115" s="77"/>
      <c r="X115" s="77"/>
      <c r="Y115" s="77"/>
      <c r="Z115" s="77"/>
      <c r="AA115" s="77"/>
      <c r="AB115" s="77"/>
      <c r="AC115" s="77"/>
      <c r="AD115" s="77"/>
      <c r="AE115" s="77"/>
      <c r="AF115" s="77"/>
      <c r="AG115" s="77"/>
      <c r="AH115" s="77"/>
      <c r="AI115" s="77"/>
      <c r="AJ115" s="77"/>
      <c r="AK115" s="77"/>
      <c r="AL115" s="78"/>
      <c r="AM115" s="48"/>
      <c r="AN115" s="51"/>
      <c r="AO115" s="217"/>
      <c r="AP115" s="217"/>
      <c r="AQ115" s="217"/>
    </row>
    <row r="116" spans="1:43" ht="6" customHeight="1" x14ac:dyDescent="0.2">
      <c r="A116" s="82"/>
      <c r="B116" s="83"/>
      <c r="C116" s="84"/>
      <c r="D116" s="85"/>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86"/>
      <c r="AM116" s="84"/>
      <c r="AN116" s="85"/>
      <c r="AO116" s="1"/>
      <c r="AP116" s="1"/>
      <c r="AQ116" s="87"/>
    </row>
    <row r="117" spans="1:43" ht="10.4" customHeight="1" x14ac:dyDescent="0.2">
      <c r="A117" s="88"/>
      <c r="B117" s="133">
        <v>413</v>
      </c>
      <c r="C117" s="476"/>
      <c r="D117" s="51"/>
      <c r="E117" s="704" t="s">
        <v>460</v>
      </c>
      <c r="F117" s="704"/>
      <c r="G117" s="704"/>
      <c r="H117" s="704"/>
      <c r="I117" s="704"/>
      <c r="J117" s="704"/>
      <c r="K117" s="704"/>
      <c r="L117" s="704"/>
      <c r="M117" s="704"/>
      <c r="N117" s="704"/>
      <c r="O117" s="704"/>
      <c r="P117" s="704"/>
      <c r="Q117" s="704"/>
      <c r="R117" s="704"/>
      <c r="S117" s="704"/>
      <c r="T117" s="704"/>
      <c r="U117" s="704"/>
      <c r="V117" s="704"/>
      <c r="W117" s="638"/>
      <c r="X117" s="638"/>
      <c r="Y117" s="638"/>
      <c r="Z117" s="638"/>
      <c r="AA117" s="638"/>
      <c r="AB117" s="638"/>
      <c r="AC117" s="217"/>
      <c r="AD117" s="217"/>
      <c r="AE117" s="217"/>
      <c r="AF117" s="217"/>
      <c r="AG117" s="217"/>
      <c r="AH117" s="217"/>
      <c r="AI117" s="217"/>
      <c r="AJ117" s="217"/>
      <c r="AK117" s="217"/>
      <c r="AL117" s="74"/>
      <c r="AM117" s="476"/>
      <c r="AN117" s="51"/>
      <c r="AO117" s="217"/>
      <c r="AP117" s="217"/>
      <c r="AQ117" s="89"/>
    </row>
    <row r="118" spans="1:43" ht="6" customHeight="1" x14ac:dyDescent="0.2">
      <c r="A118" s="88"/>
      <c r="B118" s="477"/>
      <c r="C118" s="476"/>
      <c r="D118" s="51"/>
      <c r="U118" s="217"/>
      <c r="V118" s="217"/>
      <c r="W118" s="217"/>
      <c r="X118" s="217"/>
      <c r="Z118" s="217"/>
      <c r="AA118" s="217"/>
      <c r="AB118" s="217"/>
      <c r="AC118" s="217"/>
      <c r="AD118" s="217"/>
      <c r="AE118" s="217"/>
      <c r="AF118" s="217"/>
      <c r="AG118" s="217"/>
      <c r="AH118" s="217"/>
      <c r="AI118" s="217"/>
      <c r="AJ118" s="217"/>
      <c r="AK118" s="217"/>
      <c r="AL118" s="74"/>
      <c r="AM118" s="476"/>
      <c r="AN118" s="51"/>
      <c r="AO118" s="217"/>
      <c r="AP118" s="217"/>
      <c r="AQ118" s="89"/>
    </row>
    <row r="119" spans="1:43" ht="11.25" customHeight="1" x14ac:dyDescent="0.2">
      <c r="A119" s="88"/>
      <c r="B119" s="477"/>
      <c r="C119" s="476"/>
      <c r="D119" s="51"/>
      <c r="E119" s="217"/>
      <c r="F119" s="217"/>
      <c r="G119" s="217"/>
      <c r="H119" s="217"/>
      <c r="I119" s="217"/>
      <c r="J119" s="217"/>
      <c r="K119" s="217"/>
      <c r="L119" s="217"/>
      <c r="M119" s="217"/>
      <c r="N119" s="217"/>
      <c r="O119" s="217"/>
      <c r="P119" s="217"/>
      <c r="R119" s="74" t="s">
        <v>438</v>
      </c>
      <c r="T119" s="217"/>
      <c r="U119" s="217"/>
      <c r="V119" s="217"/>
      <c r="W119" s="217"/>
      <c r="X119" s="217"/>
      <c r="Z119" s="217"/>
      <c r="AA119" s="217"/>
      <c r="AB119" s="217"/>
      <c r="AC119" s="74" t="s">
        <v>196</v>
      </c>
      <c r="AD119" s="217"/>
      <c r="AE119" s="217"/>
      <c r="AF119" s="217"/>
      <c r="AG119" s="217"/>
      <c r="AH119" s="217"/>
      <c r="AI119" s="217"/>
      <c r="AJ119" s="217"/>
      <c r="AK119" s="217"/>
      <c r="AL119" s="74"/>
      <c r="AM119" s="476"/>
      <c r="AN119" s="51"/>
      <c r="AO119" s="217"/>
      <c r="AP119" s="729">
        <v>426</v>
      </c>
      <c r="AQ119" s="89"/>
    </row>
    <row r="120" spans="1:43" x14ac:dyDescent="0.2">
      <c r="A120" s="88"/>
      <c r="B120" s="477"/>
      <c r="C120" s="476"/>
      <c r="D120" s="51"/>
      <c r="E120" s="217"/>
      <c r="F120" s="217"/>
      <c r="G120" s="217"/>
      <c r="H120" s="217"/>
      <c r="I120" s="217"/>
      <c r="J120" s="217"/>
      <c r="K120" s="217"/>
      <c r="L120" s="217"/>
      <c r="M120" s="217"/>
      <c r="N120" s="217"/>
      <c r="O120" s="217"/>
      <c r="R120" s="74" t="s">
        <v>461</v>
      </c>
      <c r="T120" s="217"/>
      <c r="U120" s="217"/>
      <c r="V120" s="217"/>
      <c r="W120" s="217"/>
      <c r="X120" s="217"/>
      <c r="Z120" s="217"/>
      <c r="AA120" s="217"/>
      <c r="AC120" s="74" t="s">
        <v>462</v>
      </c>
      <c r="AD120" s="217"/>
      <c r="AE120" s="217"/>
      <c r="AF120" s="217"/>
      <c r="AG120" s="217"/>
      <c r="AH120" s="217"/>
      <c r="AI120" s="217"/>
      <c r="AJ120" s="217"/>
      <c r="AK120" s="217"/>
      <c r="AL120" s="74"/>
      <c r="AM120" s="476"/>
      <c r="AN120" s="51"/>
      <c r="AO120" s="217"/>
      <c r="AP120" s="729"/>
      <c r="AQ120" s="89"/>
    </row>
    <row r="121" spans="1:43" ht="6" customHeight="1" thickBot="1" x14ac:dyDescent="0.25">
      <c r="A121" s="90"/>
      <c r="B121" s="319"/>
      <c r="C121" s="72"/>
      <c r="D121" s="73"/>
      <c r="E121" s="71"/>
      <c r="F121" s="71"/>
      <c r="G121" s="71"/>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91"/>
      <c r="AM121" s="72"/>
      <c r="AN121" s="73"/>
      <c r="AO121" s="71"/>
      <c r="AP121" s="71"/>
      <c r="AQ121" s="92"/>
    </row>
    <row r="122" spans="1:43" ht="6" customHeight="1" x14ac:dyDescent="0.2">
      <c r="A122" s="16"/>
      <c r="B122" s="475"/>
      <c r="C122" s="46"/>
      <c r="D122" s="27"/>
      <c r="E122" s="16"/>
      <c r="F122" s="16"/>
      <c r="G122" s="16"/>
      <c r="H122" s="16"/>
      <c r="I122" s="16"/>
      <c r="J122" s="16"/>
      <c r="K122" s="16"/>
      <c r="L122" s="16"/>
      <c r="M122" s="16"/>
      <c r="N122" s="16"/>
      <c r="O122" s="16"/>
      <c r="P122" s="16"/>
      <c r="Q122" s="16"/>
      <c r="R122" s="16"/>
      <c r="S122" s="16"/>
      <c r="T122" s="16"/>
      <c r="U122" s="46"/>
      <c r="V122" s="27"/>
      <c r="W122" s="16"/>
      <c r="X122" s="16"/>
      <c r="Y122" s="16"/>
      <c r="Z122" s="16"/>
      <c r="AA122" s="16"/>
      <c r="AB122" s="16"/>
      <c r="AC122" s="16"/>
      <c r="AD122" s="16"/>
      <c r="AE122" s="16"/>
      <c r="AF122" s="16"/>
      <c r="AG122" s="16"/>
      <c r="AH122" s="16"/>
      <c r="AI122" s="16"/>
      <c r="AJ122" s="16"/>
      <c r="AK122" s="16"/>
      <c r="AL122" s="475"/>
      <c r="AM122" s="46"/>
      <c r="AN122" s="51"/>
      <c r="AO122" s="217"/>
      <c r="AP122" s="217"/>
      <c r="AQ122" s="217"/>
    </row>
    <row r="123" spans="1:43" ht="11.25" customHeight="1" x14ac:dyDescent="0.2">
      <c r="A123" s="217"/>
      <c r="B123" s="133">
        <v>414</v>
      </c>
      <c r="C123" s="476"/>
      <c r="D123" s="51"/>
      <c r="E123" s="730" t="str">
        <f ca="1">VLOOKUP(INDIRECT(ADDRESS(ROW(),COLUMN()-3)),Language_Translations,MATCH(Language_Selected,Language_Options,0),FALSE)</f>
        <v>Qui avez-vous vu ?
Quelqu'un d'autre ?</v>
      </c>
      <c r="F123" s="730"/>
      <c r="G123" s="730"/>
      <c r="H123" s="730"/>
      <c r="I123" s="730"/>
      <c r="J123" s="730"/>
      <c r="K123" s="730"/>
      <c r="L123" s="730"/>
      <c r="M123" s="730"/>
      <c r="N123" s="730"/>
      <c r="O123" s="730"/>
      <c r="P123" s="730"/>
      <c r="Q123" s="730"/>
      <c r="R123" s="730"/>
      <c r="S123" s="730"/>
      <c r="T123" s="730"/>
      <c r="U123" s="476"/>
      <c r="V123" s="51"/>
      <c r="W123" s="96" t="s">
        <v>463</v>
      </c>
      <c r="X123" s="217"/>
      <c r="Y123" s="217"/>
      <c r="Z123" s="217"/>
      <c r="AA123" s="217"/>
      <c r="AB123" s="217"/>
      <c r="AC123" s="217"/>
      <c r="AD123" s="217"/>
      <c r="AE123" s="217"/>
      <c r="AF123" s="217"/>
      <c r="AG123" s="217"/>
      <c r="AH123" s="217"/>
      <c r="AI123" s="217"/>
      <c r="AJ123" s="217"/>
      <c r="AK123" s="217"/>
      <c r="AL123" s="477"/>
      <c r="AM123" s="476"/>
      <c r="AN123" s="51"/>
      <c r="AO123" s="217"/>
      <c r="AP123" s="217"/>
      <c r="AQ123" s="217"/>
    </row>
    <row r="124" spans="1:43" x14ac:dyDescent="0.2">
      <c r="A124" s="217"/>
      <c r="B124" s="81" t="s">
        <v>57</v>
      </c>
      <c r="C124" s="476"/>
      <c r="D124" s="51"/>
      <c r="E124" s="730"/>
      <c r="F124" s="730"/>
      <c r="G124" s="730"/>
      <c r="H124" s="730"/>
      <c r="I124" s="730"/>
      <c r="J124" s="730"/>
      <c r="K124" s="730"/>
      <c r="L124" s="730"/>
      <c r="M124" s="730"/>
      <c r="N124" s="730"/>
      <c r="O124" s="730"/>
      <c r="P124" s="730"/>
      <c r="Q124" s="730"/>
      <c r="R124" s="730"/>
      <c r="S124" s="730"/>
      <c r="T124" s="730"/>
      <c r="U124" s="476"/>
      <c r="V124" s="51"/>
      <c r="W124" s="217"/>
      <c r="X124" s="217" t="s">
        <v>464</v>
      </c>
      <c r="Y124" s="217"/>
      <c r="Z124" s="217"/>
      <c r="AA124" s="47"/>
      <c r="AB124" s="47" t="s">
        <v>9</v>
      </c>
      <c r="AC124" s="47"/>
      <c r="AD124" s="47"/>
      <c r="AE124" s="47"/>
      <c r="AF124" s="47"/>
      <c r="AG124" s="47"/>
      <c r="AH124" s="97"/>
      <c r="AI124" s="47"/>
      <c r="AJ124" s="47"/>
      <c r="AK124" s="47"/>
      <c r="AL124" s="477" t="s">
        <v>239</v>
      </c>
      <c r="AM124" s="476"/>
      <c r="AN124" s="51"/>
      <c r="AO124" s="217"/>
      <c r="AP124" s="217"/>
      <c r="AQ124" s="217"/>
    </row>
    <row r="125" spans="1:43" x14ac:dyDescent="0.2">
      <c r="A125" s="217"/>
      <c r="B125" s="244"/>
      <c r="C125" s="476"/>
      <c r="D125" s="51"/>
      <c r="E125" s="730"/>
      <c r="F125" s="730"/>
      <c r="G125" s="730"/>
      <c r="H125" s="730"/>
      <c r="I125" s="730"/>
      <c r="J125" s="730"/>
      <c r="K125" s="730"/>
      <c r="L125" s="730"/>
      <c r="M125" s="730"/>
      <c r="N125" s="730"/>
      <c r="O125" s="730"/>
      <c r="P125" s="730"/>
      <c r="Q125" s="730"/>
      <c r="R125" s="730"/>
      <c r="S125" s="730"/>
      <c r="T125" s="730"/>
      <c r="U125" s="476"/>
      <c r="V125" s="51"/>
      <c r="W125" s="217"/>
      <c r="X125" s="217" t="s">
        <v>465</v>
      </c>
      <c r="Y125" s="217"/>
      <c r="Z125" s="217"/>
      <c r="AA125" s="217"/>
      <c r="AB125" s="217"/>
      <c r="AC125" s="217"/>
      <c r="AD125" s="47"/>
      <c r="AE125" s="47"/>
      <c r="AF125" s="217"/>
      <c r="AG125" s="47" t="s">
        <v>9</v>
      </c>
      <c r="AH125" s="47"/>
      <c r="AI125" s="47"/>
      <c r="AJ125" s="47"/>
      <c r="AK125" s="47"/>
      <c r="AL125" s="477" t="s">
        <v>241</v>
      </c>
      <c r="AM125" s="476"/>
      <c r="AN125" s="51"/>
      <c r="AO125" s="217"/>
      <c r="AP125" s="217"/>
      <c r="AQ125" s="217"/>
    </row>
    <row r="126" spans="1:43" x14ac:dyDescent="0.2">
      <c r="A126" s="217"/>
      <c r="B126" s="244"/>
      <c r="C126" s="476"/>
      <c r="D126" s="51"/>
      <c r="E126" s="534"/>
      <c r="F126" s="534"/>
      <c r="G126" s="534"/>
      <c r="H126" s="534"/>
      <c r="I126" s="534"/>
      <c r="J126" s="534"/>
      <c r="K126" s="534"/>
      <c r="L126" s="534"/>
      <c r="M126" s="534"/>
      <c r="N126" s="534"/>
      <c r="O126" s="534"/>
      <c r="P126" s="534"/>
      <c r="Q126" s="534"/>
      <c r="R126" s="534"/>
      <c r="S126" s="534"/>
      <c r="T126" s="534"/>
      <c r="U126" s="476"/>
      <c r="V126" s="51"/>
      <c r="W126" s="217"/>
      <c r="X126" s="217" t="s">
        <v>466</v>
      </c>
      <c r="Y126" s="217"/>
      <c r="Z126" s="217"/>
      <c r="AA126" s="217"/>
      <c r="AB126" s="217"/>
      <c r="AC126" s="217"/>
      <c r="AD126" s="47"/>
      <c r="AE126" s="47"/>
      <c r="AF126" s="217"/>
      <c r="AG126" s="47" t="s">
        <v>9</v>
      </c>
      <c r="AH126" s="47"/>
      <c r="AI126" s="47"/>
      <c r="AJ126" s="47"/>
      <c r="AK126" s="47"/>
      <c r="AL126" s="477" t="s">
        <v>209</v>
      </c>
      <c r="AM126" s="476"/>
      <c r="AN126" s="51"/>
      <c r="AO126" s="217"/>
      <c r="AP126" s="217"/>
      <c r="AQ126" s="217"/>
    </row>
    <row r="127" spans="1:43" ht="10.5" x14ac:dyDescent="0.2">
      <c r="A127" s="217"/>
      <c r="B127" s="477"/>
      <c r="C127" s="476"/>
      <c r="D127" s="51"/>
      <c r="E127" s="704" t="s">
        <v>467</v>
      </c>
      <c r="F127" s="704"/>
      <c r="G127" s="704"/>
      <c r="H127" s="704"/>
      <c r="I127" s="704"/>
      <c r="J127" s="704"/>
      <c r="K127" s="704"/>
      <c r="L127" s="704"/>
      <c r="M127" s="704"/>
      <c r="N127" s="704"/>
      <c r="O127" s="704"/>
      <c r="P127" s="704"/>
      <c r="Q127" s="704"/>
      <c r="R127" s="704"/>
      <c r="S127" s="704"/>
      <c r="T127" s="704"/>
      <c r="U127" s="476"/>
      <c r="V127" s="51"/>
      <c r="W127" s="96" t="s">
        <v>468</v>
      </c>
      <c r="X127" s="217"/>
      <c r="Y127" s="217"/>
      <c r="Z127" s="217"/>
      <c r="AA127" s="217"/>
      <c r="AB127" s="217"/>
      <c r="AC127" s="217"/>
      <c r="AD127" s="217"/>
      <c r="AE127" s="217"/>
      <c r="AF127" s="217"/>
      <c r="AG127" s="217"/>
      <c r="AH127" s="217"/>
      <c r="AI127" s="217"/>
      <c r="AJ127" s="217"/>
      <c r="AK127" s="217"/>
      <c r="AL127" s="477"/>
      <c r="AM127" s="476"/>
      <c r="AN127" s="51"/>
      <c r="AO127" s="217"/>
      <c r="AP127" s="217"/>
      <c r="AQ127" s="217"/>
    </row>
    <row r="128" spans="1:43" ht="11.25" customHeight="1" x14ac:dyDescent="0.2">
      <c r="A128" s="217"/>
      <c r="B128" s="477"/>
      <c r="C128" s="476"/>
      <c r="D128" s="51"/>
      <c r="E128" s="704"/>
      <c r="F128" s="704"/>
      <c r="G128" s="704"/>
      <c r="H128" s="704"/>
      <c r="I128" s="704"/>
      <c r="J128" s="704"/>
      <c r="K128" s="704"/>
      <c r="L128" s="704"/>
      <c r="M128" s="704"/>
      <c r="N128" s="704"/>
      <c r="O128" s="704"/>
      <c r="P128" s="704"/>
      <c r="Q128" s="704"/>
      <c r="R128" s="704"/>
      <c r="S128" s="704"/>
      <c r="T128" s="704"/>
      <c r="U128" s="476"/>
      <c r="V128" s="51"/>
      <c r="W128" s="217"/>
      <c r="X128" s="217" t="s">
        <v>469</v>
      </c>
      <c r="Y128" s="217"/>
      <c r="Z128" s="217"/>
      <c r="AA128" s="217"/>
      <c r="AB128" s="217"/>
      <c r="AC128" s="217"/>
      <c r="AD128" s="217"/>
      <c r="AE128" s="217"/>
      <c r="AF128" s="217"/>
      <c r="AG128" s="217"/>
      <c r="AI128" s="217"/>
      <c r="AJ128" s="47" t="s">
        <v>9</v>
      </c>
      <c r="AK128" s="47"/>
      <c r="AL128" s="477" t="s">
        <v>244</v>
      </c>
      <c r="AM128" s="476"/>
      <c r="AN128" s="51"/>
      <c r="AO128" s="217"/>
      <c r="AP128" s="217"/>
      <c r="AQ128" s="217"/>
    </row>
    <row r="129" spans="1:43" x14ac:dyDescent="0.2">
      <c r="A129" s="217"/>
      <c r="B129" s="477"/>
      <c r="C129" s="476"/>
      <c r="D129" s="51"/>
      <c r="E129" s="704"/>
      <c r="F129" s="704"/>
      <c r="G129" s="704"/>
      <c r="H129" s="704"/>
      <c r="I129" s="704"/>
      <c r="J129" s="704"/>
      <c r="K129" s="704"/>
      <c r="L129" s="704"/>
      <c r="M129" s="704"/>
      <c r="N129" s="704"/>
      <c r="O129" s="704"/>
      <c r="P129" s="704"/>
      <c r="Q129" s="704"/>
      <c r="R129" s="704"/>
      <c r="S129" s="704"/>
      <c r="T129" s="704"/>
      <c r="U129" s="476"/>
      <c r="V129" s="51"/>
      <c r="W129" s="217"/>
      <c r="X129" s="217" t="s">
        <v>402</v>
      </c>
      <c r="Y129" s="217"/>
      <c r="Z129" s="217"/>
      <c r="AA129" s="217"/>
      <c r="AB129" s="217"/>
      <c r="AC129" s="217"/>
      <c r="AD129" s="217"/>
      <c r="AE129" s="217"/>
      <c r="AF129" s="217"/>
      <c r="AG129" s="217"/>
      <c r="AH129" s="217"/>
      <c r="AI129" s="217"/>
      <c r="AJ129" s="217"/>
      <c r="AK129" s="217"/>
      <c r="AL129" s="477"/>
      <c r="AM129" s="476"/>
      <c r="AN129" s="51"/>
      <c r="AO129" s="217"/>
      <c r="AP129" s="217"/>
      <c r="AQ129" s="217"/>
    </row>
    <row r="130" spans="1:43" x14ac:dyDescent="0.2">
      <c r="A130" s="217"/>
      <c r="B130" s="477"/>
      <c r="C130" s="476"/>
      <c r="D130" s="51"/>
      <c r="E130" s="4"/>
      <c r="F130" s="4"/>
      <c r="G130" s="4"/>
      <c r="H130" s="4"/>
      <c r="I130" s="4"/>
      <c r="J130" s="4"/>
      <c r="K130" s="4"/>
      <c r="L130" s="4"/>
      <c r="M130" s="4"/>
      <c r="N130" s="4"/>
      <c r="O130" s="4"/>
      <c r="P130" s="4"/>
      <c r="Q130" s="4"/>
      <c r="R130" s="4"/>
      <c r="S130" s="4"/>
      <c r="T130" s="482"/>
      <c r="U130" s="476"/>
      <c r="V130" s="51"/>
      <c r="W130" s="217"/>
      <c r="X130" s="217"/>
      <c r="Y130" s="217" t="s">
        <v>403</v>
      </c>
      <c r="Z130" s="217"/>
      <c r="AA130" s="217"/>
      <c r="AB130" s="217"/>
      <c r="AC130" s="217"/>
      <c r="AD130" s="47"/>
      <c r="AE130" s="47"/>
      <c r="AF130" s="47" t="s">
        <v>9</v>
      </c>
      <c r="AG130" s="47"/>
      <c r="AH130" s="47"/>
      <c r="AI130" s="47"/>
      <c r="AJ130" s="47"/>
      <c r="AK130" s="47"/>
      <c r="AL130" s="477" t="s">
        <v>246</v>
      </c>
      <c r="AM130" s="476"/>
      <c r="AN130" s="51"/>
      <c r="AO130" s="217"/>
      <c r="AP130" s="217"/>
      <c r="AQ130" s="217"/>
    </row>
    <row r="131" spans="1:43" x14ac:dyDescent="0.2">
      <c r="A131" s="217"/>
      <c r="B131" s="477"/>
      <c r="C131" s="476"/>
      <c r="D131" s="51"/>
      <c r="E131" s="4"/>
      <c r="F131" s="4"/>
      <c r="G131" s="4"/>
      <c r="H131" s="4"/>
      <c r="I131" s="4"/>
      <c r="J131" s="4"/>
      <c r="K131" s="4"/>
      <c r="L131" s="4"/>
      <c r="M131" s="4"/>
      <c r="N131" s="4"/>
      <c r="O131" s="4"/>
      <c r="P131" s="4"/>
      <c r="Q131" s="4"/>
      <c r="R131" s="4"/>
      <c r="S131" s="4"/>
      <c r="T131" s="482"/>
      <c r="U131" s="476"/>
      <c r="V131" s="51"/>
      <c r="W131" s="217"/>
      <c r="X131" s="217"/>
      <c r="Y131" s="217"/>
      <c r="Z131" s="217"/>
      <c r="AA131" s="217"/>
      <c r="AB131" s="217"/>
      <c r="AC131" s="217"/>
      <c r="AD131" s="47"/>
      <c r="AE131" s="47"/>
      <c r="AF131" s="47"/>
      <c r="AG131" s="47"/>
      <c r="AH131" s="47"/>
      <c r="AI131" s="47"/>
      <c r="AJ131" s="47"/>
      <c r="AK131" s="47"/>
      <c r="AL131" s="477"/>
      <c r="AM131" s="476"/>
      <c r="AN131" s="51"/>
      <c r="AO131" s="217"/>
      <c r="AP131" s="217"/>
      <c r="AQ131" s="217"/>
    </row>
    <row r="132" spans="1:43" x14ac:dyDescent="0.2">
      <c r="A132" s="217"/>
      <c r="B132" s="477"/>
      <c r="C132" s="476"/>
      <c r="D132" s="51"/>
      <c r="E132" s="4"/>
      <c r="F132" s="4"/>
      <c r="G132" s="4"/>
      <c r="H132" s="4"/>
      <c r="I132" s="4"/>
      <c r="J132" s="4"/>
      <c r="K132" s="4"/>
      <c r="L132" s="4"/>
      <c r="M132" s="4"/>
      <c r="N132" s="4"/>
      <c r="O132" s="4"/>
      <c r="P132" s="4"/>
      <c r="Q132" s="4"/>
      <c r="R132" s="4"/>
      <c r="S132" s="4"/>
      <c r="T132" s="482"/>
      <c r="U132" s="476"/>
      <c r="V132" s="51"/>
      <c r="W132" s="217" t="s">
        <v>106</v>
      </c>
      <c r="Z132" s="79"/>
      <c r="AA132" s="79"/>
      <c r="AB132" s="79"/>
      <c r="AC132" s="79"/>
      <c r="AD132" s="77"/>
      <c r="AE132" s="77"/>
      <c r="AF132" s="217"/>
      <c r="AG132" s="217"/>
      <c r="AH132" s="217"/>
      <c r="AI132" s="217"/>
      <c r="AJ132" s="217"/>
      <c r="AK132" s="217"/>
      <c r="AL132" s="477" t="s">
        <v>253</v>
      </c>
      <c r="AM132" s="476"/>
      <c r="AN132" s="51"/>
      <c r="AO132" s="217"/>
      <c r="AP132" s="217"/>
      <c r="AQ132" s="217"/>
    </row>
    <row r="133" spans="1:43" x14ac:dyDescent="0.2">
      <c r="A133" s="217"/>
      <c r="B133" s="477"/>
      <c r="C133" s="476"/>
      <c r="D133" s="51"/>
      <c r="U133" s="476"/>
      <c r="V133" s="51"/>
      <c r="W133" s="217"/>
      <c r="X133" s="217"/>
      <c r="Y133" s="217"/>
      <c r="Z133" s="300" t="s">
        <v>107</v>
      </c>
      <c r="AA133" s="300"/>
      <c r="AB133" s="300"/>
      <c r="AC133" s="300"/>
      <c r="AD133" s="300"/>
      <c r="AE133" s="300"/>
      <c r="AF133" s="300"/>
      <c r="AG133" s="300"/>
      <c r="AH133" s="300"/>
      <c r="AI133" s="300"/>
      <c r="AJ133" s="300"/>
      <c r="AK133" s="300"/>
      <c r="AL133" s="477"/>
      <c r="AM133" s="476"/>
      <c r="AN133" s="51"/>
      <c r="AO133" s="217"/>
      <c r="AP133" s="217"/>
      <c r="AQ133" s="217"/>
    </row>
    <row r="134" spans="1:43" ht="6" customHeight="1" x14ac:dyDescent="0.2">
      <c r="A134" s="77"/>
      <c r="B134" s="76"/>
      <c r="C134" s="48"/>
      <c r="D134" s="26"/>
      <c r="E134" s="77"/>
      <c r="F134" s="77"/>
      <c r="G134" s="77"/>
      <c r="H134" s="77"/>
      <c r="I134" s="77"/>
      <c r="J134" s="77"/>
      <c r="K134" s="77"/>
      <c r="L134" s="77"/>
      <c r="M134" s="77"/>
      <c r="N134" s="77"/>
      <c r="O134" s="77"/>
      <c r="P134" s="77"/>
      <c r="Q134" s="77"/>
      <c r="R134" s="77"/>
      <c r="S134" s="77"/>
      <c r="T134" s="77"/>
      <c r="U134" s="48"/>
      <c r="V134" s="26"/>
      <c r="W134" s="77"/>
      <c r="X134" s="77"/>
      <c r="Y134" s="77"/>
      <c r="Z134" s="77"/>
      <c r="AA134" s="77"/>
      <c r="AB134" s="77"/>
      <c r="AC134" s="77"/>
      <c r="AD134" s="77"/>
      <c r="AE134" s="77"/>
      <c r="AF134" s="77"/>
      <c r="AG134" s="77"/>
      <c r="AH134" s="77"/>
      <c r="AI134" s="77"/>
      <c r="AJ134" s="77"/>
      <c r="AK134" s="77"/>
      <c r="AL134" s="76"/>
      <c r="AM134" s="48"/>
      <c r="AN134" s="26"/>
      <c r="AO134" s="77"/>
      <c r="AP134" s="77"/>
      <c r="AQ134" s="77"/>
    </row>
    <row r="135" spans="1:43" ht="6" customHeight="1" x14ac:dyDescent="0.2">
      <c r="A135" s="16"/>
      <c r="B135" s="475"/>
      <c r="C135" s="46"/>
      <c r="D135" s="27"/>
      <c r="E135" s="16"/>
      <c r="F135" s="16"/>
      <c r="G135" s="16"/>
      <c r="H135" s="16"/>
      <c r="I135" s="16"/>
      <c r="J135" s="16"/>
      <c r="K135" s="16"/>
      <c r="L135" s="16"/>
      <c r="M135" s="16"/>
      <c r="N135" s="16"/>
      <c r="O135" s="16"/>
      <c r="P135" s="16"/>
      <c r="Q135" s="16"/>
      <c r="R135" s="16"/>
      <c r="S135" s="16"/>
      <c r="T135" s="16"/>
      <c r="U135" s="46"/>
      <c r="V135" s="27"/>
      <c r="W135" s="16"/>
      <c r="X135" s="16"/>
      <c r="Y135" s="16"/>
      <c r="Z135" s="16"/>
      <c r="AA135" s="16"/>
      <c r="AB135" s="16"/>
      <c r="AC135" s="16"/>
      <c r="AD135" s="16"/>
      <c r="AE135" s="16"/>
      <c r="AF135" s="16"/>
      <c r="AG135" s="16"/>
      <c r="AH135" s="16"/>
      <c r="AI135" s="16"/>
      <c r="AJ135" s="16"/>
      <c r="AK135" s="16"/>
      <c r="AL135" s="475"/>
      <c r="AM135" s="46"/>
      <c r="AN135" s="27"/>
      <c r="AO135" s="16"/>
      <c r="AP135" s="16"/>
      <c r="AQ135" s="16"/>
    </row>
    <row r="136" spans="1:43" ht="11.25" customHeight="1" x14ac:dyDescent="0.2">
      <c r="A136" s="217"/>
      <c r="B136" s="133">
        <v>415</v>
      </c>
      <c r="C136" s="476"/>
      <c r="D136" s="51"/>
      <c r="E136" s="730" t="str">
        <f ca="1">VLOOKUP(INDIRECT(ADDRESS(ROW(),COLUMN()-3)),Language_Translations,MATCH(Language_Selected,Language_Options,0),FALSE)</f>
        <v>Où avez-vous reçu les soins prénatals pour cette grossesse ?
Pas d'autre endroit ?</v>
      </c>
      <c r="F136" s="730"/>
      <c r="G136" s="730"/>
      <c r="H136" s="730"/>
      <c r="I136" s="730"/>
      <c r="J136" s="730"/>
      <c r="K136" s="730"/>
      <c r="L136" s="730"/>
      <c r="M136" s="730"/>
      <c r="N136" s="730"/>
      <c r="O136" s="730"/>
      <c r="P136" s="730"/>
      <c r="Q136" s="730"/>
      <c r="R136" s="730"/>
      <c r="S136" s="730"/>
      <c r="T136" s="730"/>
      <c r="U136" s="476"/>
      <c r="V136" s="51"/>
      <c r="W136" s="96" t="s">
        <v>470</v>
      </c>
      <c r="X136" s="217"/>
      <c r="Y136" s="217"/>
      <c r="Z136" s="217"/>
      <c r="AA136" s="217"/>
      <c r="AB136" s="217"/>
      <c r="AC136" s="217"/>
      <c r="AD136" s="217"/>
      <c r="AE136" s="217"/>
      <c r="AF136" s="217"/>
      <c r="AG136" s="217"/>
      <c r="AH136" s="217"/>
      <c r="AI136" s="217"/>
      <c r="AJ136" s="217"/>
      <c r="AK136" s="217"/>
      <c r="AL136" s="477"/>
      <c r="AM136" s="476"/>
      <c r="AN136" s="51"/>
      <c r="AO136" s="217"/>
      <c r="AP136" s="217"/>
      <c r="AQ136" s="217"/>
    </row>
    <row r="137" spans="1:43" ht="11.25" customHeight="1" x14ac:dyDescent="0.2">
      <c r="A137" s="217"/>
      <c r="B137" s="81" t="s">
        <v>57</v>
      </c>
      <c r="C137" s="476"/>
      <c r="D137" s="51"/>
      <c r="E137" s="730"/>
      <c r="F137" s="730"/>
      <c r="G137" s="730"/>
      <c r="H137" s="730"/>
      <c r="I137" s="730"/>
      <c r="J137" s="730"/>
      <c r="K137" s="730"/>
      <c r="L137" s="730"/>
      <c r="M137" s="730"/>
      <c r="N137" s="730"/>
      <c r="O137" s="730"/>
      <c r="P137" s="730"/>
      <c r="Q137" s="730"/>
      <c r="R137" s="730"/>
      <c r="S137" s="730"/>
      <c r="T137" s="730"/>
      <c r="U137" s="476"/>
      <c r="V137" s="51"/>
      <c r="W137" s="217"/>
      <c r="X137" s="217" t="s">
        <v>471</v>
      </c>
      <c r="Y137" s="217"/>
      <c r="Z137" s="217"/>
      <c r="AA137" s="217"/>
      <c r="AB137" s="47" t="s">
        <v>9</v>
      </c>
      <c r="AC137" s="97"/>
      <c r="AD137" s="97"/>
      <c r="AE137" s="97"/>
      <c r="AF137" s="97"/>
      <c r="AG137" s="97"/>
      <c r="AH137" s="97"/>
      <c r="AI137" s="97"/>
      <c r="AJ137" s="97"/>
      <c r="AK137" s="97"/>
      <c r="AL137" s="477" t="s">
        <v>239</v>
      </c>
      <c r="AM137" s="476"/>
      <c r="AN137" s="51"/>
      <c r="AO137" s="217"/>
      <c r="AP137" s="217"/>
      <c r="AQ137" s="217"/>
    </row>
    <row r="138" spans="1:43" ht="11.25" customHeight="1" x14ac:dyDescent="0.2">
      <c r="A138" s="217"/>
      <c r="B138" s="244"/>
      <c r="C138" s="476"/>
      <c r="D138" s="51"/>
      <c r="E138" s="730"/>
      <c r="F138" s="730"/>
      <c r="G138" s="730"/>
      <c r="H138" s="730"/>
      <c r="I138" s="730"/>
      <c r="J138" s="730"/>
      <c r="K138" s="730"/>
      <c r="L138" s="730"/>
      <c r="M138" s="730"/>
      <c r="N138" s="730"/>
      <c r="O138" s="730"/>
      <c r="P138" s="730"/>
      <c r="Q138" s="730"/>
      <c r="R138" s="730"/>
      <c r="S138" s="730"/>
      <c r="T138" s="730"/>
      <c r="U138" s="476"/>
      <c r="V138" s="51"/>
      <c r="W138" s="217"/>
      <c r="X138" s="217" t="s">
        <v>472</v>
      </c>
      <c r="Y138" s="217"/>
      <c r="Z138" s="217"/>
      <c r="AA138" s="217"/>
      <c r="AB138" s="217"/>
      <c r="AC138" s="47"/>
      <c r="AD138" s="47" t="s">
        <v>9</v>
      </c>
      <c r="AE138" s="47"/>
      <c r="AF138" s="47"/>
      <c r="AG138" s="47"/>
      <c r="AH138" s="47"/>
      <c r="AI138" s="47"/>
      <c r="AJ138" s="47"/>
      <c r="AK138" s="47"/>
      <c r="AL138" s="477" t="s">
        <v>241</v>
      </c>
      <c r="AM138" s="476"/>
      <c r="AN138" s="51"/>
      <c r="AO138" s="217"/>
      <c r="AP138" s="217"/>
      <c r="AQ138" s="217"/>
    </row>
    <row r="139" spans="1:43" ht="11.25" customHeight="1" x14ac:dyDescent="0.2">
      <c r="A139" s="217"/>
      <c r="B139" s="477"/>
      <c r="C139" s="476"/>
      <c r="D139" s="51"/>
      <c r="E139" s="730"/>
      <c r="F139" s="730"/>
      <c r="G139" s="730"/>
      <c r="H139" s="730"/>
      <c r="I139" s="730"/>
      <c r="J139" s="730"/>
      <c r="K139" s="730"/>
      <c r="L139" s="730"/>
      <c r="M139" s="730"/>
      <c r="N139" s="730"/>
      <c r="O139" s="730"/>
      <c r="P139" s="730"/>
      <c r="Q139" s="730"/>
      <c r="R139" s="730"/>
      <c r="S139" s="730"/>
      <c r="T139" s="730"/>
      <c r="U139" s="476"/>
      <c r="V139" s="51"/>
      <c r="W139" s="217"/>
      <c r="X139" s="217"/>
      <c r="Y139" s="217"/>
      <c r="Z139" s="217"/>
      <c r="AA139" s="217"/>
      <c r="AB139" s="217"/>
      <c r="AC139" s="217"/>
      <c r="AD139" s="217"/>
      <c r="AE139" s="217"/>
      <c r="AF139" s="217"/>
      <c r="AG139" s="217"/>
      <c r="AH139" s="217"/>
      <c r="AI139" s="217"/>
      <c r="AJ139" s="217"/>
      <c r="AK139" s="217"/>
      <c r="AM139" s="476"/>
      <c r="AN139" s="51"/>
      <c r="AO139" s="217"/>
      <c r="AP139" s="217"/>
      <c r="AQ139" s="217"/>
    </row>
    <row r="140" spans="1:43" ht="11.25" customHeight="1" x14ac:dyDescent="0.2">
      <c r="A140" s="217"/>
      <c r="B140" s="477"/>
      <c r="C140" s="476"/>
      <c r="D140" s="51"/>
      <c r="E140" s="730"/>
      <c r="F140" s="730"/>
      <c r="G140" s="730"/>
      <c r="H140" s="730"/>
      <c r="I140" s="730"/>
      <c r="J140" s="730"/>
      <c r="K140" s="730"/>
      <c r="L140" s="730"/>
      <c r="M140" s="730"/>
      <c r="N140" s="730"/>
      <c r="O140" s="730"/>
      <c r="P140" s="730"/>
      <c r="Q140" s="730"/>
      <c r="R140" s="730"/>
      <c r="S140" s="730"/>
      <c r="T140" s="730"/>
      <c r="U140" s="476"/>
      <c r="V140" s="51"/>
      <c r="W140" s="96" t="s">
        <v>331</v>
      </c>
      <c r="X140" s="217"/>
      <c r="Y140" s="217"/>
      <c r="Z140" s="217"/>
      <c r="AA140" s="217"/>
      <c r="AB140" s="217"/>
      <c r="AC140" s="217"/>
      <c r="AD140" s="217"/>
      <c r="AE140" s="217"/>
      <c r="AF140" s="217"/>
      <c r="AG140" s="217"/>
      <c r="AH140" s="217"/>
      <c r="AI140" s="217"/>
      <c r="AJ140" s="217"/>
      <c r="AK140" s="217"/>
      <c r="AL140" s="477"/>
      <c r="AM140" s="476"/>
      <c r="AN140" s="51"/>
      <c r="AO140" s="217"/>
      <c r="AP140" s="217"/>
      <c r="AQ140" s="217"/>
    </row>
    <row r="141" spans="1:43" ht="11.25" customHeight="1" x14ac:dyDescent="0.2">
      <c r="A141" s="217"/>
      <c r="B141" s="477"/>
      <c r="C141" s="476"/>
      <c r="D141" s="51"/>
      <c r="E141" s="217"/>
      <c r="F141" s="217"/>
      <c r="G141" s="217"/>
      <c r="H141" s="217"/>
      <c r="I141" s="217"/>
      <c r="J141" s="217"/>
      <c r="K141" s="217"/>
      <c r="L141" s="217"/>
      <c r="M141" s="217"/>
      <c r="N141" s="217"/>
      <c r="O141" s="217"/>
      <c r="P141" s="217"/>
      <c r="Q141" s="217"/>
      <c r="R141" s="217"/>
      <c r="S141" s="217"/>
      <c r="T141" s="217"/>
      <c r="U141" s="476"/>
      <c r="V141" s="51"/>
      <c r="W141" s="217"/>
      <c r="X141" s="217" t="s">
        <v>333</v>
      </c>
      <c r="Y141" s="217"/>
      <c r="Z141" s="217"/>
      <c r="AA141" s="217"/>
      <c r="AB141" s="217"/>
      <c r="AC141" s="217"/>
      <c r="AD141" s="217"/>
      <c r="AE141" s="217"/>
      <c r="AG141" s="47"/>
      <c r="AH141" s="47"/>
      <c r="AI141" s="47" t="s">
        <v>9</v>
      </c>
      <c r="AJ141" s="47"/>
      <c r="AK141" s="47"/>
      <c r="AL141" s="477" t="s">
        <v>209</v>
      </c>
      <c r="AM141" s="476"/>
      <c r="AN141" s="51"/>
      <c r="AO141" s="217"/>
      <c r="AP141" s="217"/>
      <c r="AQ141" s="217"/>
    </row>
    <row r="142" spans="1:43" ht="11.25" customHeight="1" x14ac:dyDescent="0.2">
      <c r="A142" s="217"/>
      <c r="B142" s="477"/>
      <c r="C142" s="476"/>
      <c r="D142" s="51"/>
      <c r="E142" s="704" t="s">
        <v>473</v>
      </c>
      <c r="F142" s="704"/>
      <c r="G142" s="704"/>
      <c r="H142" s="704"/>
      <c r="I142" s="704"/>
      <c r="J142" s="704"/>
      <c r="K142" s="704"/>
      <c r="L142" s="704"/>
      <c r="M142" s="704"/>
      <c r="N142" s="704"/>
      <c r="O142" s="704"/>
      <c r="P142" s="704"/>
      <c r="Q142" s="704"/>
      <c r="R142" s="704"/>
      <c r="S142" s="704"/>
      <c r="T142" s="704"/>
      <c r="U142" s="476"/>
      <c r="V142" s="51"/>
      <c r="W142" s="299"/>
      <c r="X142" s="217" t="s">
        <v>334</v>
      </c>
      <c r="Y142" s="217"/>
      <c r="Z142" s="217"/>
      <c r="AA142" s="217"/>
      <c r="AB142" s="217"/>
      <c r="AC142" s="217"/>
      <c r="AD142" s="217"/>
      <c r="AE142" s="217"/>
      <c r="AF142" s="298"/>
      <c r="AG142" s="47"/>
      <c r="AI142" s="47"/>
      <c r="AJ142" s="47"/>
      <c r="AK142" s="47"/>
      <c r="AL142" s="477" t="s">
        <v>244</v>
      </c>
      <c r="AM142" s="476"/>
      <c r="AN142" s="51"/>
      <c r="AO142" s="217"/>
      <c r="AP142" s="217"/>
      <c r="AQ142" s="217"/>
    </row>
    <row r="143" spans="1:43" ht="11.25" customHeight="1" x14ac:dyDescent="0.2">
      <c r="A143" s="217"/>
      <c r="B143" s="477"/>
      <c r="C143" s="476"/>
      <c r="D143" s="51"/>
      <c r="E143" s="704"/>
      <c r="F143" s="704"/>
      <c r="G143" s="704"/>
      <c r="H143" s="704"/>
      <c r="I143" s="704"/>
      <c r="J143" s="704"/>
      <c r="K143" s="704"/>
      <c r="L143" s="704"/>
      <c r="M143" s="704"/>
      <c r="N143" s="704"/>
      <c r="O143" s="704"/>
      <c r="P143" s="704"/>
      <c r="Q143" s="704"/>
      <c r="R143" s="704"/>
      <c r="S143" s="704"/>
      <c r="T143" s="704"/>
      <c r="U143" s="476"/>
      <c r="V143" s="51"/>
      <c r="W143" s="217"/>
      <c r="X143" s="217" t="s">
        <v>474</v>
      </c>
      <c r="Y143" s="217"/>
      <c r="Z143" s="217"/>
      <c r="AA143" s="217"/>
      <c r="AB143" s="217"/>
      <c r="AC143" s="217"/>
      <c r="AD143" s="217"/>
      <c r="AE143" s="217"/>
      <c r="AF143" s="217"/>
      <c r="AH143" s="47"/>
      <c r="AI143" s="47"/>
      <c r="AJ143" s="47"/>
      <c r="AK143" s="47"/>
      <c r="AL143" s="477" t="s">
        <v>246</v>
      </c>
      <c r="AM143" s="476"/>
      <c r="AN143" s="51"/>
      <c r="AO143" s="217"/>
      <c r="AP143" s="217"/>
      <c r="AQ143" s="217"/>
    </row>
    <row r="144" spans="1:43" ht="11.25" customHeight="1" x14ac:dyDescent="0.2">
      <c r="A144" s="217"/>
      <c r="B144" s="477"/>
      <c r="C144" s="476"/>
      <c r="D144" s="51"/>
      <c r="E144" s="217"/>
      <c r="F144" s="217"/>
      <c r="G144" s="217"/>
      <c r="H144" s="217"/>
      <c r="I144" s="217"/>
      <c r="J144" s="217"/>
      <c r="K144" s="217"/>
      <c r="L144" s="217"/>
      <c r="M144" s="217"/>
      <c r="N144" s="217"/>
      <c r="O144" s="217"/>
      <c r="P144" s="217"/>
      <c r="Q144" s="217"/>
      <c r="R144" s="217"/>
      <c r="S144" s="217"/>
      <c r="T144" s="217"/>
      <c r="U144" s="476"/>
      <c r="V144" s="51"/>
      <c r="W144" s="217"/>
      <c r="X144" s="217" t="s">
        <v>338</v>
      </c>
      <c r="Y144" s="217"/>
      <c r="Z144" s="217"/>
      <c r="AA144" s="217"/>
      <c r="AB144" s="47"/>
      <c r="AC144" s="297"/>
      <c r="AD144" s="47"/>
      <c r="AE144" s="47"/>
      <c r="AF144" s="47"/>
      <c r="AG144" s="47"/>
      <c r="AH144" s="47"/>
      <c r="AI144" s="47"/>
      <c r="AJ144" s="47"/>
      <c r="AK144" s="47"/>
      <c r="AL144"/>
      <c r="AM144" s="476"/>
      <c r="AN144" s="51"/>
      <c r="AO144" s="217"/>
      <c r="AP144" s="217"/>
      <c r="AQ144" s="217"/>
    </row>
    <row r="145" spans="1:43" ht="11.25" customHeight="1" x14ac:dyDescent="0.2">
      <c r="A145" s="217"/>
      <c r="B145" s="477"/>
      <c r="C145" s="476"/>
      <c r="D145" s="51"/>
      <c r="E145" s="217"/>
      <c r="F145" s="217"/>
      <c r="G145" s="217"/>
      <c r="H145" s="217"/>
      <c r="I145" s="217"/>
      <c r="J145" s="217"/>
      <c r="K145" s="217"/>
      <c r="L145" s="217"/>
      <c r="M145" s="217"/>
      <c r="N145" s="217"/>
      <c r="O145" s="217"/>
      <c r="P145" s="217"/>
      <c r="Q145" s="217"/>
      <c r="R145" s="217"/>
      <c r="S145" s="217"/>
      <c r="T145" s="217"/>
      <c r="U145" s="476"/>
      <c r="V145" s="51"/>
      <c r="W145" s="217"/>
      <c r="Y145" s="217" t="s">
        <v>339</v>
      </c>
      <c r="Z145" s="217"/>
      <c r="AA145" s="217"/>
      <c r="AB145" s="77"/>
      <c r="AC145" s="77"/>
      <c r="AD145" s="77"/>
      <c r="AE145" s="77"/>
      <c r="AF145" s="77"/>
      <c r="AG145" s="77"/>
      <c r="AH145" s="77"/>
      <c r="AI145" s="79"/>
      <c r="AJ145" s="79"/>
      <c r="AK145" s="79"/>
      <c r="AL145" s="477" t="s">
        <v>248</v>
      </c>
      <c r="AM145" s="476"/>
      <c r="AN145" s="51"/>
      <c r="AO145" s="217"/>
      <c r="AP145" s="217"/>
      <c r="AQ145" s="217"/>
    </row>
    <row r="146" spans="1:43" ht="11.25" customHeight="1" x14ac:dyDescent="0.2">
      <c r="A146" s="217"/>
      <c r="B146" s="477"/>
      <c r="C146" s="476"/>
      <c r="D146" s="51"/>
      <c r="U146" s="476"/>
      <c r="V146" s="51"/>
      <c r="W146" s="217"/>
      <c r="X146" s="217"/>
      <c r="Y146" s="217"/>
      <c r="Z146" s="217"/>
      <c r="AA146" s="217"/>
      <c r="AB146" s="300" t="s">
        <v>107</v>
      </c>
      <c r="AC146" s="300"/>
      <c r="AD146" s="300"/>
      <c r="AE146" s="300"/>
      <c r="AF146" s="300"/>
      <c r="AG146" s="300"/>
      <c r="AH146" s="300"/>
      <c r="AI146" s="303"/>
      <c r="AJ146" s="303"/>
      <c r="AK146" s="303"/>
      <c r="AL146" s="477"/>
      <c r="AM146" s="476"/>
      <c r="AN146" s="51"/>
      <c r="AO146" s="217"/>
      <c r="AP146" s="217"/>
      <c r="AQ146" s="217"/>
    </row>
    <row r="147" spans="1:43" ht="11.25" customHeight="1" x14ac:dyDescent="0.2">
      <c r="A147" s="217"/>
      <c r="B147" s="477"/>
      <c r="C147" s="476"/>
      <c r="D147" s="51"/>
      <c r="E147" s="704" t="s">
        <v>475</v>
      </c>
      <c r="F147" s="704"/>
      <c r="G147" s="704"/>
      <c r="H147" s="704"/>
      <c r="I147" s="704"/>
      <c r="J147" s="704"/>
      <c r="K147" s="704"/>
      <c r="L147" s="704"/>
      <c r="M147" s="704"/>
      <c r="N147" s="704"/>
      <c r="O147" s="704"/>
      <c r="P147" s="704"/>
      <c r="Q147" s="704"/>
      <c r="R147" s="704"/>
      <c r="S147" s="704"/>
      <c r="T147" s="704"/>
      <c r="U147" s="476"/>
      <c r="V147" s="51"/>
      <c r="W147" s="217"/>
      <c r="X147" s="217"/>
      <c r="Y147" s="217"/>
      <c r="Z147" s="217"/>
      <c r="AA147" s="217"/>
      <c r="AB147" s="47"/>
      <c r="AC147" s="297"/>
      <c r="AD147" s="47"/>
      <c r="AE147" s="47"/>
      <c r="AF147" s="47"/>
      <c r="AG147" s="47"/>
      <c r="AH147" s="47"/>
      <c r="AI147" s="47"/>
      <c r="AJ147" s="47"/>
      <c r="AK147" s="47"/>
      <c r="AM147" s="476"/>
      <c r="AN147" s="51"/>
      <c r="AO147" s="217"/>
      <c r="AP147" s="217"/>
      <c r="AQ147" s="217"/>
    </row>
    <row r="148" spans="1:43" ht="11.25" customHeight="1" x14ac:dyDescent="0.2">
      <c r="A148" s="217"/>
      <c r="B148" s="477"/>
      <c r="C148" s="476"/>
      <c r="D148" s="51"/>
      <c r="E148" s="704"/>
      <c r="F148" s="704"/>
      <c r="G148" s="704"/>
      <c r="H148" s="704"/>
      <c r="I148" s="704"/>
      <c r="J148" s="704"/>
      <c r="K148" s="704"/>
      <c r="L148" s="704"/>
      <c r="M148" s="704"/>
      <c r="N148" s="704"/>
      <c r="O148" s="704"/>
      <c r="P148" s="704"/>
      <c r="Q148" s="704"/>
      <c r="R148" s="704"/>
      <c r="S148" s="704"/>
      <c r="T148" s="704"/>
      <c r="U148" s="476"/>
      <c r="V148" s="51"/>
      <c r="W148" s="96" t="s">
        <v>341</v>
      </c>
      <c r="X148" s="217"/>
      <c r="Y148" s="217"/>
      <c r="Z148" s="217"/>
      <c r="AA148" s="217"/>
      <c r="AB148" s="217"/>
      <c r="AC148" s="217"/>
      <c r="AD148" s="217"/>
      <c r="AE148" s="217"/>
      <c r="AF148" s="217"/>
      <c r="AG148" s="217"/>
      <c r="AH148" s="217"/>
      <c r="AI148" s="217"/>
      <c r="AJ148" s="217"/>
      <c r="AK148" s="217"/>
      <c r="AL148" s="477"/>
      <c r="AM148" s="476"/>
      <c r="AN148" s="51"/>
      <c r="AO148" s="217"/>
      <c r="AP148" s="217"/>
      <c r="AQ148" s="217"/>
    </row>
    <row r="149" spans="1:43" ht="11.25" customHeight="1" x14ac:dyDescent="0.2">
      <c r="A149" s="217"/>
      <c r="B149" s="477"/>
      <c r="C149" s="476"/>
      <c r="D149" s="51"/>
      <c r="E149" s="704"/>
      <c r="F149" s="704"/>
      <c r="G149" s="704"/>
      <c r="H149" s="704"/>
      <c r="I149" s="704"/>
      <c r="J149" s="704"/>
      <c r="K149" s="704"/>
      <c r="L149" s="704"/>
      <c r="M149" s="704"/>
      <c r="N149" s="704"/>
      <c r="O149" s="704"/>
      <c r="P149" s="704"/>
      <c r="Q149" s="704"/>
      <c r="R149" s="704"/>
      <c r="S149" s="704"/>
      <c r="T149" s="704"/>
      <c r="U149" s="476"/>
      <c r="V149" s="51"/>
      <c r="W149" s="217"/>
      <c r="X149" s="217" t="s">
        <v>342</v>
      </c>
      <c r="Y149" s="217"/>
      <c r="Z149" s="217"/>
      <c r="AA149" s="217"/>
      <c r="AB149" s="217"/>
      <c r="AC149" s="47"/>
      <c r="AD149" s="47" t="s">
        <v>9</v>
      </c>
      <c r="AE149" s="47"/>
      <c r="AF149" s="47"/>
      <c r="AG149" s="47"/>
      <c r="AH149" s="47"/>
      <c r="AI149" s="47"/>
      <c r="AJ149" s="47"/>
      <c r="AK149" s="47"/>
      <c r="AL149" s="477" t="s">
        <v>250</v>
      </c>
      <c r="AM149" s="476"/>
      <c r="AN149" s="51"/>
      <c r="AO149" s="217"/>
      <c r="AP149" s="217"/>
      <c r="AQ149" s="217"/>
    </row>
    <row r="150" spans="1:43" ht="11.25" customHeight="1" x14ac:dyDescent="0.2">
      <c r="A150" s="217"/>
      <c r="B150" s="477"/>
      <c r="C150" s="476"/>
      <c r="D150" s="51"/>
      <c r="E150" s="704"/>
      <c r="F150" s="704"/>
      <c r="G150" s="704"/>
      <c r="H150" s="704"/>
      <c r="I150" s="704"/>
      <c r="J150" s="704"/>
      <c r="K150" s="704"/>
      <c r="L150" s="704"/>
      <c r="M150" s="704"/>
      <c r="N150" s="704"/>
      <c r="O150" s="704"/>
      <c r="P150" s="704"/>
      <c r="Q150" s="704"/>
      <c r="R150" s="704"/>
      <c r="S150" s="704"/>
      <c r="T150" s="704"/>
      <c r="U150" s="476"/>
      <c r="V150" s="51"/>
      <c r="W150" s="217"/>
      <c r="X150" s="299" t="s">
        <v>344</v>
      </c>
      <c r="Y150" s="299"/>
      <c r="Z150" s="299"/>
      <c r="AA150" s="299"/>
      <c r="AB150" s="299"/>
      <c r="AD150" s="47" t="s">
        <v>9</v>
      </c>
      <c r="AE150" s="47"/>
      <c r="AF150" s="47"/>
      <c r="AG150" s="47"/>
      <c r="AH150" s="47"/>
      <c r="AI150" s="47"/>
      <c r="AJ150" s="47"/>
      <c r="AK150" s="47"/>
      <c r="AL150" s="477" t="s">
        <v>252</v>
      </c>
      <c r="AM150" s="476"/>
      <c r="AN150" s="51"/>
      <c r="AO150" s="217"/>
      <c r="AP150" s="217"/>
      <c r="AQ150" s="217"/>
    </row>
    <row r="151" spans="1:43" ht="11.25" customHeight="1" x14ac:dyDescent="0.2">
      <c r="A151" s="217"/>
      <c r="B151" s="477"/>
      <c r="C151" s="476"/>
      <c r="D151" s="51"/>
      <c r="U151" s="476"/>
      <c r="V151" s="51"/>
      <c r="W151" s="217"/>
      <c r="X151" s="217" t="s">
        <v>349</v>
      </c>
      <c r="Y151" s="217"/>
      <c r="Z151" s="217"/>
      <c r="AA151" s="217"/>
      <c r="AB151" s="217"/>
      <c r="AC151" s="217"/>
      <c r="AD151" s="217"/>
      <c r="AE151" s="217"/>
      <c r="AF151" s="217"/>
      <c r="AL151" s="477"/>
      <c r="AM151" s="476"/>
      <c r="AN151" s="51"/>
      <c r="AO151" s="217"/>
      <c r="AP151" s="217"/>
      <c r="AQ151" s="217"/>
    </row>
    <row r="152" spans="1:43" ht="11.25" customHeight="1" x14ac:dyDescent="0.2">
      <c r="A152" s="217"/>
      <c r="B152" s="477"/>
      <c r="C152" s="476"/>
      <c r="D152" s="51"/>
      <c r="E152" s="2"/>
      <c r="F152" s="2"/>
      <c r="G152" s="2"/>
      <c r="H152" s="2"/>
      <c r="I152" s="2"/>
      <c r="J152" s="2"/>
      <c r="K152" s="2"/>
      <c r="L152" s="2"/>
      <c r="M152" s="2"/>
      <c r="N152" s="2"/>
      <c r="O152" s="2"/>
      <c r="P152" s="2"/>
      <c r="Q152" s="477"/>
      <c r="R152" s="477"/>
      <c r="S152" s="477"/>
      <c r="T152" s="477"/>
      <c r="U152" s="476"/>
      <c r="V152" s="51"/>
      <c r="W152" s="47"/>
      <c r="X152" s="217"/>
      <c r="Y152" s="217" t="s">
        <v>350</v>
      </c>
      <c r="Z152" s="217"/>
      <c r="AA152" s="217"/>
      <c r="AB152" s="77"/>
      <c r="AC152" s="77"/>
      <c r="AD152" s="77"/>
      <c r="AE152" s="77"/>
      <c r="AF152" s="77"/>
      <c r="AG152" s="77"/>
      <c r="AH152" s="77"/>
      <c r="AI152" s="79"/>
      <c r="AJ152" s="79"/>
      <c r="AK152" s="79"/>
      <c r="AL152" s="477" t="s">
        <v>309</v>
      </c>
      <c r="AM152" s="476"/>
      <c r="AN152" s="51"/>
      <c r="AO152" s="217"/>
      <c r="AP152" s="217"/>
      <c r="AQ152" s="217"/>
    </row>
    <row r="153" spans="1:43" ht="11.25" customHeight="1" x14ac:dyDescent="0.2">
      <c r="A153" s="217"/>
      <c r="B153" s="477"/>
      <c r="C153" s="476"/>
      <c r="D153" s="51"/>
      <c r="U153" s="476"/>
      <c r="V153" s="51"/>
      <c r="W153" s="47"/>
      <c r="X153" s="217"/>
      <c r="Y153" s="217"/>
      <c r="Z153" s="217"/>
      <c r="AA153" s="217"/>
      <c r="AB153" s="300" t="s">
        <v>107</v>
      </c>
      <c r="AC153" s="300"/>
      <c r="AD153" s="300"/>
      <c r="AE153" s="300"/>
      <c r="AF153" s="300"/>
      <c r="AG153" s="300"/>
      <c r="AH153" s="300"/>
      <c r="AI153" s="303"/>
      <c r="AJ153" s="303"/>
      <c r="AK153" s="303"/>
      <c r="AL153" s="477"/>
      <c r="AM153" s="476"/>
      <c r="AN153" s="51"/>
      <c r="AO153" s="217"/>
      <c r="AP153" s="217"/>
      <c r="AQ153" s="217"/>
    </row>
    <row r="154" spans="1:43" ht="11.25" customHeight="1" x14ac:dyDescent="0.2">
      <c r="A154" s="217"/>
      <c r="B154" s="477"/>
      <c r="C154" s="476"/>
      <c r="D154" s="51"/>
      <c r="U154" s="476"/>
      <c r="V154" s="51"/>
      <c r="W154" s="47"/>
      <c r="X154" s="217"/>
      <c r="Y154" s="217"/>
      <c r="AM154" s="476"/>
      <c r="AN154" s="51"/>
      <c r="AO154" s="217"/>
      <c r="AP154" s="217"/>
      <c r="AQ154" s="217"/>
    </row>
    <row r="155" spans="1:43" ht="11.25" customHeight="1" x14ac:dyDescent="0.2">
      <c r="A155" s="217"/>
      <c r="B155" s="477"/>
      <c r="C155" s="476"/>
      <c r="D155" s="51"/>
      <c r="E155" s="217"/>
      <c r="F155" s="217"/>
      <c r="G155" s="217"/>
      <c r="H155" s="217"/>
      <c r="I155" s="217"/>
      <c r="J155" s="217"/>
      <c r="K155" s="217"/>
      <c r="L155" s="217"/>
      <c r="M155" s="217"/>
      <c r="N155" s="217"/>
      <c r="O155" s="217"/>
      <c r="P155" s="217"/>
      <c r="Q155" s="217"/>
      <c r="R155" s="217"/>
      <c r="S155" s="217"/>
      <c r="T155" s="217"/>
      <c r="U155" s="476"/>
      <c r="V155" s="51"/>
      <c r="W155" s="96" t="s">
        <v>476</v>
      </c>
      <c r="X155" s="217"/>
      <c r="Y155" s="217"/>
      <c r="Z155" s="217"/>
      <c r="AA155" s="217"/>
      <c r="AB155" s="217"/>
      <c r="AC155" s="217"/>
      <c r="AD155" s="217"/>
      <c r="AE155" s="217"/>
      <c r="AF155" s="217"/>
      <c r="AM155" s="476"/>
      <c r="AN155" s="51"/>
      <c r="AO155" s="217"/>
      <c r="AP155" s="217"/>
      <c r="AQ155" s="217"/>
    </row>
    <row r="156" spans="1:43" ht="11.25" customHeight="1" x14ac:dyDescent="0.2">
      <c r="A156" s="217"/>
      <c r="B156" s="477"/>
      <c r="C156" s="476"/>
      <c r="D156" s="51"/>
      <c r="U156" s="476"/>
      <c r="V156" s="51"/>
      <c r="W156" s="217"/>
      <c r="X156" s="217" t="s">
        <v>353</v>
      </c>
      <c r="Y156" s="217"/>
      <c r="Z156" s="217"/>
      <c r="AA156" s="217"/>
      <c r="AB156" s="217"/>
      <c r="AC156" s="47" t="s">
        <v>9</v>
      </c>
      <c r="AD156" s="47"/>
      <c r="AE156" s="47"/>
      <c r="AF156" s="47"/>
      <c r="AG156" s="47"/>
      <c r="AH156" s="47"/>
      <c r="AI156" s="47"/>
      <c r="AJ156" s="47"/>
      <c r="AK156" s="47"/>
      <c r="AL156" s="477" t="s">
        <v>311</v>
      </c>
      <c r="AM156" s="476"/>
      <c r="AN156" s="51"/>
      <c r="AO156" s="217"/>
      <c r="AP156" s="217"/>
      <c r="AQ156" s="217"/>
    </row>
    <row r="157" spans="1:43" ht="11.25" customHeight="1" x14ac:dyDescent="0.2">
      <c r="A157" s="217"/>
      <c r="B157" s="477"/>
      <c r="C157" s="476"/>
      <c r="D157" s="51"/>
      <c r="U157" s="476"/>
      <c r="V157" s="51"/>
      <c r="W157" s="217"/>
      <c r="X157" s="217" t="s">
        <v>355</v>
      </c>
      <c r="Y157" s="217"/>
      <c r="Z157" s="217"/>
      <c r="AA157" s="217"/>
      <c r="AB157" s="47"/>
      <c r="AC157" s="47"/>
      <c r="AD157" s="47" t="s">
        <v>9</v>
      </c>
      <c r="AE157" s="47"/>
      <c r="AF157" s="47"/>
      <c r="AG157" s="47"/>
      <c r="AH157" s="47"/>
      <c r="AI157" s="47"/>
      <c r="AJ157" s="47"/>
      <c r="AK157" s="47"/>
      <c r="AL157" s="477" t="s">
        <v>313</v>
      </c>
      <c r="AM157" s="476"/>
      <c r="AN157" s="51"/>
      <c r="AO157" s="217"/>
      <c r="AP157" s="217"/>
      <c r="AQ157" s="217"/>
    </row>
    <row r="158" spans="1:43" ht="11.25" customHeight="1" x14ac:dyDescent="0.2">
      <c r="A158" s="217"/>
      <c r="B158" s="477"/>
      <c r="C158" s="476"/>
      <c r="D158" s="51"/>
      <c r="U158" s="476"/>
      <c r="V158" s="51"/>
      <c r="W158" s="217"/>
      <c r="X158" s="217" t="s">
        <v>349</v>
      </c>
      <c r="Y158" s="217"/>
      <c r="Z158" s="217"/>
      <c r="AA158" s="217"/>
      <c r="AB158" s="217"/>
      <c r="AC158" s="217"/>
      <c r="AD158" s="217"/>
      <c r="AE158" s="217"/>
      <c r="AF158" s="217"/>
      <c r="AL158" s="477"/>
      <c r="AM158" s="476"/>
      <c r="AN158" s="51"/>
      <c r="AO158" s="217"/>
      <c r="AP158" s="217"/>
      <c r="AQ158" s="217"/>
    </row>
    <row r="159" spans="1:43" ht="11.25" customHeight="1" x14ac:dyDescent="0.2">
      <c r="A159" s="217"/>
      <c r="B159" s="477"/>
      <c r="C159" s="476"/>
      <c r="D159" s="51"/>
      <c r="U159" s="476"/>
      <c r="V159" s="51"/>
      <c r="W159" s="217"/>
      <c r="X159" s="217"/>
      <c r="Y159" s="217" t="s">
        <v>357</v>
      </c>
      <c r="Z159" s="217"/>
      <c r="AA159" s="217"/>
      <c r="AB159" s="77"/>
      <c r="AC159" s="77"/>
      <c r="AD159" s="77"/>
      <c r="AE159" s="77"/>
      <c r="AF159" s="77"/>
      <c r="AG159" s="77"/>
      <c r="AH159" s="77"/>
      <c r="AI159" s="79"/>
      <c r="AJ159" s="79"/>
      <c r="AK159" s="79"/>
      <c r="AL159" s="25" t="s">
        <v>315</v>
      </c>
      <c r="AM159" s="476"/>
      <c r="AN159" s="51"/>
      <c r="AO159" s="217"/>
      <c r="AP159" s="217"/>
      <c r="AQ159" s="217"/>
    </row>
    <row r="160" spans="1:43" ht="11.25" customHeight="1" x14ac:dyDescent="0.2">
      <c r="A160" s="217"/>
      <c r="B160" s="477"/>
      <c r="C160" s="476"/>
      <c r="D160" s="51"/>
      <c r="U160" s="476"/>
      <c r="V160" s="51"/>
      <c r="W160" s="217"/>
      <c r="X160" s="217"/>
      <c r="Y160" s="217"/>
      <c r="Z160" s="217"/>
      <c r="AA160" s="217"/>
      <c r="AB160" s="300" t="s">
        <v>107</v>
      </c>
      <c r="AC160" s="300"/>
      <c r="AD160" s="300"/>
      <c r="AE160" s="300"/>
      <c r="AF160" s="300"/>
      <c r="AG160" s="300"/>
      <c r="AH160" s="300"/>
      <c r="AI160" s="303"/>
      <c r="AJ160" s="303"/>
      <c r="AK160" s="303"/>
      <c r="AL160" s="477"/>
      <c r="AM160" s="476"/>
      <c r="AN160" s="51"/>
      <c r="AO160" s="217"/>
      <c r="AP160" s="217"/>
      <c r="AQ160" s="217"/>
    </row>
    <row r="161" spans="1:43" ht="11.25" customHeight="1" x14ac:dyDescent="0.2">
      <c r="A161" s="217"/>
      <c r="B161" s="477"/>
      <c r="C161" s="476"/>
      <c r="D161" s="51"/>
      <c r="E161" s="217"/>
      <c r="F161" s="217"/>
      <c r="G161" s="217"/>
      <c r="H161" s="217"/>
      <c r="I161" s="217"/>
      <c r="J161" s="217"/>
      <c r="K161" s="217"/>
      <c r="L161" s="217"/>
      <c r="M161" s="217"/>
      <c r="N161" s="217"/>
      <c r="O161" s="217"/>
      <c r="P161" s="217"/>
      <c r="Q161" s="217"/>
      <c r="R161" s="217"/>
      <c r="S161" s="217"/>
      <c r="T161" s="217"/>
      <c r="U161" s="476"/>
      <c r="V161" s="51"/>
      <c r="AL161" s="477"/>
      <c r="AM161" s="476"/>
      <c r="AN161" s="51"/>
      <c r="AO161" s="217"/>
      <c r="AP161" s="217"/>
      <c r="AQ161" s="217"/>
    </row>
    <row r="162" spans="1:43" ht="11.25" customHeight="1" x14ac:dyDescent="0.2">
      <c r="A162" s="217"/>
      <c r="B162" s="477"/>
      <c r="C162" s="476"/>
      <c r="D162" s="51"/>
      <c r="E162" s="217"/>
      <c r="F162" s="217"/>
      <c r="G162" s="217"/>
      <c r="H162" s="217"/>
      <c r="I162" s="217"/>
      <c r="J162" s="217"/>
      <c r="K162" s="217"/>
      <c r="L162" s="217"/>
      <c r="M162" s="217"/>
      <c r="N162" s="217"/>
      <c r="O162" s="217"/>
      <c r="P162" s="217"/>
      <c r="Q162" s="217"/>
      <c r="R162" s="217"/>
      <c r="S162" s="217"/>
      <c r="T162" s="217"/>
      <c r="U162" s="476"/>
      <c r="V162" s="51"/>
      <c r="W162" s="217" t="s">
        <v>106</v>
      </c>
      <c r="X162" s="217"/>
      <c r="Y162" s="217"/>
      <c r="Z162" s="77"/>
      <c r="AA162" s="77"/>
      <c r="AB162" s="77"/>
      <c r="AC162" s="77"/>
      <c r="AD162" s="77"/>
      <c r="AE162" s="77"/>
      <c r="AF162" s="77"/>
      <c r="AG162" s="77"/>
      <c r="AH162" s="77"/>
      <c r="AI162" s="77"/>
      <c r="AJ162" s="77"/>
      <c r="AK162" s="77"/>
      <c r="AL162" s="477" t="s">
        <v>253</v>
      </c>
      <c r="AM162" s="476"/>
      <c r="AN162" s="51"/>
      <c r="AO162" s="217"/>
      <c r="AP162" s="217"/>
      <c r="AQ162" s="217"/>
    </row>
    <row r="163" spans="1:43" ht="11.25" customHeight="1" x14ac:dyDescent="0.2">
      <c r="A163" s="217"/>
      <c r="B163" s="477"/>
      <c r="C163" s="476"/>
      <c r="D163" s="51"/>
      <c r="E163" s="217"/>
      <c r="F163" s="217"/>
      <c r="G163" s="217"/>
      <c r="H163" s="217"/>
      <c r="I163" s="217"/>
      <c r="J163" s="217"/>
      <c r="K163" s="217"/>
      <c r="L163" s="217"/>
      <c r="M163" s="217"/>
      <c r="N163" s="217"/>
      <c r="O163" s="217"/>
      <c r="P163" s="217"/>
      <c r="Q163" s="217"/>
      <c r="R163" s="217"/>
      <c r="S163" s="217"/>
      <c r="T163" s="217"/>
      <c r="U163" s="476"/>
      <c r="V163" s="51"/>
      <c r="W163" s="217"/>
      <c r="X163" s="217"/>
      <c r="Y163" s="217"/>
      <c r="Z163" s="300" t="s">
        <v>107</v>
      </c>
      <c r="AA163" s="300"/>
      <c r="AB163" s="300"/>
      <c r="AC163" s="300"/>
      <c r="AD163" s="300"/>
      <c r="AE163" s="300"/>
      <c r="AF163" s="300"/>
      <c r="AG163" s="300"/>
      <c r="AH163" s="300"/>
      <c r="AI163" s="300"/>
      <c r="AJ163" s="300"/>
      <c r="AK163" s="300"/>
      <c r="AL163" s="477"/>
      <c r="AM163" s="476"/>
      <c r="AN163" s="51"/>
      <c r="AO163" s="217"/>
      <c r="AP163" s="217"/>
      <c r="AQ163" s="217"/>
    </row>
    <row r="164" spans="1:43" ht="6" customHeight="1" x14ac:dyDescent="0.2">
      <c r="A164" s="77"/>
      <c r="B164" s="76"/>
      <c r="C164" s="48"/>
      <c r="D164" s="26"/>
      <c r="E164" s="77"/>
      <c r="F164" s="77"/>
      <c r="G164" s="77"/>
      <c r="H164" s="77"/>
      <c r="I164" s="77"/>
      <c r="J164" s="77"/>
      <c r="K164" s="77"/>
      <c r="L164" s="77"/>
      <c r="M164" s="77"/>
      <c r="N164" s="77"/>
      <c r="O164" s="77"/>
      <c r="P164" s="77"/>
      <c r="Q164" s="77"/>
      <c r="R164" s="77"/>
      <c r="S164" s="77"/>
      <c r="T164" s="77"/>
      <c r="U164" s="48"/>
      <c r="V164" s="26"/>
      <c r="W164" s="77"/>
      <c r="X164" s="77"/>
      <c r="Y164" s="77"/>
      <c r="Z164" s="77"/>
      <c r="AA164" s="79"/>
      <c r="AB164" s="79"/>
      <c r="AC164" s="79"/>
      <c r="AD164" s="79"/>
      <c r="AE164" s="79"/>
      <c r="AF164" s="79"/>
      <c r="AG164" s="79"/>
      <c r="AH164" s="76"/>
      <c r="AI164" s="77"/>
      <c r="AJ164" s="77"/>
      <c r="AK164" s="77"/>
      <c r="AL164" s="76"/>
      <c r="AM164" s="48"/>
      <c r="AN164" s="26"/>
      <c r="AO164" s="77"/>
      <c r="AP164" s="77"/>
      <c r="AQ164" s="77"/>
    </row>
    <row r="165" spans="1:43" ht="6" customHeight="1" x14ac:dyDescent="0.2">
      <c r="A165" s="16"/>
      <c r="B165" s="475"/>
      <c r="C165" s="46"/>
      <c r="D165" s="27"/>
      <c r="E165" s="16"/>
      <c r="F165" s="16"/>
      <c r="G165" s="16"/>
      <c r="H165" s="16"/>
      <c r="I165" s="16"/>
      <c r="J165" s="16"/>
      <c r="K165" s="16"/>
      <c r="L165" s="16"/>
      <c r="M165" s="16"/>
      <c r="N165" s="16"/>
      <c r="O165" s="16"/>
      <c r="P165" s="16"/>
      <c r="Q165" s="16"/>
      <c r="R165" s="16"/>
      <c r="S165" s="16"/>
      <c r="T165" s="16"/>
      <c r="U165" s="46"/>
      <c r="V165" s="27"/>
      <c r="W165" s="16"/>
      <c r="X165" s="16"/>
      <c r="Y165" s="16"/>
      <c r="Z165" s="16"/>
      <c r="AA165" s="16"/>
      <c r="AB165" s="16"/>
      <c r="AC165" s="16"/>
      <c r="AD165" s="16"/>
      <c r="AE165" s="16"/>
      <c r="AF165" s="16"/>
      <c r="AG165" s="16"/>
      <c r="AH165" s="16"/>
      <c r="AI165" s="16"/>
      <c r="AJ165" s="16"/>
      <c r="AK165" s="16"/>
      <c r="AL165" s="24"/>
      <c r="AM165" s="46"/>
      <c r="AN165" s="51"/>
      <c r="AO165" s="217"/>
      <c r="AP165" s="217"/>
      <c r="AQ165" s="217"/>
    </row>
    <row r="166" spans="1:43" ht="11.25" customHeight="1" x14ac:dyDescent="0.2">
      <c r="A166" s="217"/>
      <c r="B166" s="133">
        <v>416</v>
      </c>
      <c r="C166" s="476"/>
      <c r="D166" s="51"/>
      <c r="E166" s="730" t="str">
        <f ca="1">VLOOKUP(INDIRECT(ADDRESS(ROW(),COLUMN()-3)),Language_Translations,MATCH(Language_Selected,Language_Options,0),FALSE)</f>
        <v xml:space="preserve">De combien de semaines ou de mois étiez-vous enceinte quand vous avez reçu vos premiers soins prénatals pour cette grossesse ? </v>
      </c>
      <c r="F166" s="730"/>
      <c r="G166" s="730"/>
      <c r="H166" s="730"/>
      <c r="I166" s="730"/>
      <c r="J166" s="730"/>
      <c r="K166" s="730"/>
      <c r="L166" s="730"/>
      <c r="M166" s="730"/>
      <c r="N166" s="730"/>
      <c r="O166" s="730"/>
      <c r="P166" s="730"/>
      <c r="Q166" s="730"/>
      <c r="R166" s="730"/>
      <c r="S166" s="730"/>
      <c r="T166" s="730"/>
      <c r="U166" s="476"/>
      <c r="V166" s="51"/>
      <c r="W166" s="217"/>
      <c r="X166" s="217"/>
      <c r="Y166" s="217"/>
      <c r="Z166" s="217"/>
      <c r="AA166" s="217"/>
      <c r="AB166" s="217"/>
      <c r="AC166" s="217"/>
      <c r="AD166" s="217"/>
      <c r="AE166" s="217"/>
      <c r="AF166" s="217"/>
      <c r="AG166" s="217"/>
      <c r="AH166" s="217"/>
      <c r="AI166" s="27"/>
      <c r="AJ166" s="16"/>
      <c r="AK166" s="27"/>
      <c r="AL166" s="21"/>
      <c r="AM166" s="476"/>
      <c r="AN166" s="51"/>
      <c r="AO166" s="217"/>
      <c r="AP166" s="217"/>
      <c r="AQ166" s="217"/>
    </row>
    <row r="167" spans="1:43" x14ac:dyDescent="0.2">
      <c r="A167" s="217"/>
      <c r="B167" s="244"/>
      <c r="C167" s="476"/>
      <c r="D167" s="51"/>
      <c r="E167" s="730"/>
      <c r="F167" s="730"/>
      <c r="G167" s="730"/>
      <c r="H167" s="730"/>
      <c r="I167" s="730"/>
      <c r="J167" s="730"/>
      <c r="K167" s="730"/>
      <c r="L167" s="730"/>
      <c r="M167" s="730"/>
      <c r="N167" s="730"/>
      <c r="O167" s="730"/>
      <c r="P167" s="730"/>
      <c r="Q167" s="730"/>
      <c r="R167" s="730"/>
      <c r="S167" s="730"/>
      <c r="T167" s="730"/>
      <c r="U167" s="476"/>
      <c r="V167" s="51"/>
      <c r="W167" s="217" t="s">
        <v>213</v>
      </c>
      <c r="X167" s="217"/>
      <c r="Y167" s="217"/>
      <c r="Z167" s="47"/>
      <c r="AA167" s="47" t="s">
        <v>9</v>
      </c>
      <c r="AB167" s="97"/>
      <c r="AC167" s="97"/>
      <c r="AD167" s="97"/>
      <c r="AE167" s="97"/>
      <c r="AF167" s="97"/>
      <c r="AG167" s="2">
        <v>1</v>
      </c>
      <c r="AH167" s="2"/>
      <c r="AI167" s="26"/>
      <c r="AJ167" s="77"/>
      <c r="AK167" s="26"/>
      <c r="AL167" s="22"/>
      <c r="AM167" s="476"/>
      <c r="AN167" s="51"/>
      <c r="AO167" s="217"/>
      <c r="AP167" s="217"/>
      <c r="AQ167" s="217"/>
    </row>
    <row r="168" spans="1:43" x14ac:dyDescent="0.2">
      <c r="A168" s="217"/>
      <c r="B168" s="477"/>
      <c r="C168" s="476"/>
      <c r="D168" s="51"/>
      <c r="E168" s="730"/>
      <c r="F168" s="730"/>
      <c r="G168" s="730"/>
      <c r="H168" s="730"/>
      <c r="I168" s="730"/>
      <c r="J168" s="730"/>
      <c r="K168" s="730"/>
      <c r="L168" s="730"/>
      <c r="M168" s="730"/>
      <c r="N168" s="730"/>
      <c r="O168" s="730"/>
      <c r="P168" s="730"/>
      <c r="Q168" s="730"/>
      <c r="R168" s="730"/>
      <c r="S168" s="730"/>
      <c r="T168" s="730"/>
      <c r="U168" s="476"/>
      <c r="V168" s="51"/>
      <c r="W168" s="217"/>
      <c r="X168" s="217"/>
      <c r="Y168" s="217"/>
      <c r="Z168" s="217"/>
      <c r="AA168" s="217"/>
      <c r="AB168" s="217"/>
      <c r="AC168" s="217"/>
      <c r="AD168" s="217"/>
      <c r="AE168" s="217"/>
      <c r="AF168" s="217"/>
      <c r="AG168" s="2"/>
      <c r="AH168" s="2"/>
      <c r="AI168" s="27"/>
      <c r="AJ168" s="16"/>
      <c r="AK168" s="27"/>
      <c r="AL168" s="21"/>
      <c r="AM168" s="476"/>
      <c r="AN168" s="51"/>
      <c r="AO168" s="217"/>
      <c r="AP168" s="217"/>
      <c r="AQ168" s="217"/>
    </row>
    <row r="169" spans="1:43" x14ac:dyDescent="0.2">
      <c r="A169" s="217"/>
      <c r="B169" s="477"/>
      <c r="C169" s="476"/>
      <c r="D169" s="51"/>
      <c r="E169" s="730"/>
      <c r="F169" s="730"/>
      <c r="G169" s="730"/>
      <c r="H169" s="730"/>
      <c r="I169" s="730"/>
      <c r="J169" s="730"/>
      <c r="K169" s="730"/>
      <c r="L169" s="730"/>
      <c r="M169" s="730"/>
      <c r="N169" s="730"/>
      <c r="O169" s="730"/>
      <c r="P169" s="730"/>
      <c r="Q169" s="730"/>
      <c r="R169" s="730"/>
      <c r="S169" s="730"/>
      <c r="T169" s="730"/>
      <c r="U169" s="476"/>
      <c r="V169" s="51"/>
      <c r="W169" s="217" t="s">
        <v>16</v>
      </c>
      <c r="X169" s="217"/>
      <c r="Y169" s="47" t="s">
        <v>9</v>
      </c>
      <c r="Z169" s="47"/>
      <c r="AA169" s="97"/>
      <c r="AB169" s="97"/>
      <c r="AC169" s="97"/>
      <c r="AD169" s="97"/>
      <c r="AE169" s="97"/>
      <c r="AF169" s="97"/>
      <c r="AG169" s="2">
        <v>2</v>
      </c>
      <c r="AH169" s="2"/>
      <c r="AI169" s="26"/>
      <c r="AJ169" s="77"/>
      <c r="AK169" s="26"/>
      <c r="AL169" s="22"/>
      <c r="AM169" s="476"/>
      <c r="AN169" s="51"/>
      <c r="AO169" s="217"/>
      <c r="AP169" s="217"/>
      <c r="AQ169" s="217"/>
    </row>
    <row r="170" spans="1:43" x14ac:dyDescent="0.2">
      <c r="A170" s="217"/>
      <c r="B170" s="477"/>
      <c r="C170" s="476"/>
      <c r="D170" s="51"/>
      <c r="E170" s="730"/>
      <c r="F170" s="730"/>
      <c r="G170" s="730"/>
      <c r="H170" s="730"/>
      <c r="I170" s="730"/>
      <c r="J170" s="730"/>
      <c r="K170" s="730"/>
      <c r="L170" s="730"/>
      <c r="M170" s="730"/>
      <c r="N170" s="730"/>
      <c r="O170" s="730"/>
      <c r="P170" s="730"/>
      <c r="Q170" s="730"/>
      <c r="R170" s="730"/>
      <c r="S170" s="730"/>
      <c r="T170" s="730"/>
      <c r="U170" s="476"/>
      <c r="V170" s="51"/>
      <c r="W170" s="217"/>
      <c r="X170" s="217"/>
      <c r="Y170" s="217"/>
      <c r="Z170" s="217"/>
      <c r="AA170" s="217"/>
      <c r="AB170" s="217"/>
      <c r="AC170" s="217"/>
      <c r="AD170" s="217"/>
      <c r="AE170" s="217"/>
      <c r="AF170" s="217"/>
      <c r="AG170" s="217"/>
      <c r="AH170" s="217"/>
      <c r="AI170" s="217"/>
      <c r="AJ170" s="217"/>
      <c r="AK170" s="217"/>
      <c r="AL170" s="74"/>
      <c r="AM170" s="476"/>
      <c r="AN170" s="51"/>
      <c r="AO170" s="217"/>
      <c r="AP170" s="217"/>
      <c r="AQ170" s="217"/>
    </row>
    <row r="171" spans="1:43" x14ac:dyDescent="0.2">
      <c r="A171" s="217"/>
      <c r="B171" s="477"/>
      <c r="C171" s="476"/>
      <c r="D171" s="51"/>
      <c r="E171" s="730"/>
      <c r="F171" s="730"/>
      <c r="G171" s="730"/>
      <c r="H171" s="730"/>
      <c r="I171" s="730"/>
      <c r="J171" s="730"/>
      <c r="K171" s="730"/>
      <c r="L171" s="730"/>
      <c r="M171" s="730"/>
      <c r="N171" s="730"/>
      <c r="O171" s="730"/>
      <c r="P171" s="730"/>
      <c r="Q171" s="730"/>
      <c r="R171" s="730"/>
      <c r="S171" s="730"/>
      <c r="T171" s="730"/>
      <c r="U171" s="476"/>
      <c r="V171" s="51"/>
      <c r="W171" s="217" t="s">
        <v>259</v>
      </c>
      <c r="X171" s="217"/>
      <c r="Y171" s="217"/>
      <c r="Z171" s="217"/>
      <c r="AA171" s="217"/>
      <c r="AB171" s="47" t="s">
        <v>9</v>
      </c>
      <c r="AC171" s="97"/>
      <c r="AD171" s="97"/>
      <c r="AE171" s="97"/>
      <c r="AF171" s="97"/>
      <c r="AG171" s="97"/>
      <c r="AH171" s="47"/>
      <c r="AI171" s="97"/>
      <c r="AJ171" s="47"/>
      <c r="AK171" s="47"/>
      <c r="AL171" s="75" t="s">
        <v>458</v>
      </c>
      <c r="AM171" s="476"/>
      <c r="AN171" s="51"/>
      <c r="AO171" s="217"/>
      <c r="AP171" s="217"/>
      <c r="AQ171" s="217"/>
    </row>
    <row r="172" spans="1:43" ht="6" customHeight="1" x14ac:dyDescent="0.2">
      <c r="A172" s="77"/>
      <c r="B172" s="76"/>
      <c r="C172" s="48"/>
      <c r="D172" s="26"/>
      <c r="E172" s="77"/>
      <c r="F172" s="77"/>
      <c r="G172" s="77"/>
      <c r="H172" s="77"/>
      <c r="I172" s="77"/>
      <c r="J172" s="77"/>
      <c r="K172" s="77"/>
      <c r="L172" s="77"/>
      <c r="M172" s="77"/>
      <c r="N172" s="77"/>
      <c r="O172" s="77"/>
      <c r="P172" s="77"/>
      <c r="Q172" s="77"/>
      <c r="R172" s="77"/>
      <c r="S172" s="77"/>
      <c r="T172" s="77"/>
      <c r="U172" s="48"/>
      <c r="V172" s="26"/>
      <c r="W172" s="77"/>
      <c r="X172" s="77"/>
      <c r="Y172" s="77"/>
      <c r="Z172" s="77"/>
      <c r="AA172" s="77"/>
      <c r="AB172" s="77"/>
      <c r="AC172" s="77"/>
      <c r="AD172" s="77"/>
      <c r="AE172" s="77"/>
      <c r="AF172" s="77"/>
      <c r="AG172" s="77"/>
      <c r="AH172" s="77"/>
      <c r="AI172" s="77"/>
      <c r="AJ172" s="77"/>
      <c r="AK172" s="77"/>
      <c r="AL172" s="78"/>
      <c r="AM172" s="48"/>
      <c r="AN172" s="26"/>
      <c r="AO172" s="77"/>
      <c r="AP172" s="77"/>
      <c r="AQ172" s="77"/>
    </row>
    <row r="173" spans="1:43" ht="6" customHeight="1" x14ac:dyDescent="0.2">
      <c r="A173" s="16"/>
      <c r="B173" s="475"/>
      <c r="C173" s="46"/>
      <c r="D173" s="27"/>
      <c r="E173" s="16"/>
      <c r="F173" s="16"/>
      <c r="G173" s="16"/>
      <c r="H173" s="16"/>
      <c r="I173" s="16"/>
      <c r="J173" s="16"/>
      <c r="K173" s="16"/>
      <c r="L173" s="16"/>
      <c r="M173" s="16"/>
      <c r="N173" s="16"/>
      <c r="O173" s="16"/>
      <c r="P173" s="16"/>
      <c r="Q173" s="16"/>
      <c r="R173" s="16"/>
      <c r="S173" s="16"/>
      <c r="T173" s="16"/>
      <c r="U173" s="46"/>
      <c r="V173" s="27"/>
      <c r="W173" s="16"/>
      <c r="X173" s="16"/>
      <c r="Y173" s="16"/>
      <c r="Z173" s="16"/>
      <c r="AA173" s="16"/>
      <c r="AB173" s="16"/>
      <c r="AC173" s="16"/>
      <c r="AD173" s="16"/>
      <c r="AE173" s="16"/>
      <c r="AF173" s="16"/>
      <c r="AG173" s="16"/>
      <c r="AH173" s="16"/>
      <c r="AI173" s="16"/>
      <c r="AJ173" s="16"/>
      <c r="AK173" s="16"/>
      <c r="AL173" s="24"/>
      <c r="AM173" s="46"/>
      <c r="AN173" s="51"/>
      <c r="AO173" s="217"/>
      <c r="AP173" s="217"/>
      <c r="AQ173" s="217"/>
    </row>
    <row r="174" spans="1:43" ht="11.25" customHeight="1" x14ac:dyDescent="0.2">
      <c r="A174" s="217"/>
      <c r="B174" s="133">
        <v>417</v>
      </c>
      <c r="C174" s="476"/>
      <c r="D174" s="51"/>
      <c r="E174" s="730" t="str">
        <f ca="1">VLOOKUP(INDIRECT(ADDRESS(ROW(),COLUMN()-3)),Language_Translations,MATCH(Language_Selected,Language_Options,0),FALSE)</f>
        <v>Durant cette grossesse, combien de fois avez-vous reçu des soins prénatals ?</v>
      </c>
      <c r="F174" s="730"/>
      <c r="G174" s="730"/>
      <c r="H174" s="730"/>
      <c r="I174" s="730"/>
      <c r="J174" s="730"/>
      <c r="K174" s="730"/>
      <c r="L174" s="730"/>
      <c r="M174" s="730"/>
      <c r="N174" s="730"/>
      <c r="O174" s="730"/>
      <c r="P174" s="730"/>
      <c r="Q174" s="730"/>
      <c r="R174" s="730"/>
      <c r="S174" s="730"/>
      <c r="T174" s="730"/>
      <c r="U174" s="476"/>
      <c r="V174" s="51"/>
      <c r="W174" s="217"/>
      <c r="X174" s="217"/>
      <c r="Y174" s="217"/>
      <c r="Z174" s="217"/>
      <c r="AA174" s="217"/>
      <c r="AB174" s="217"/>
      <c r="AC174" s="217"/>
      <c r="AD174" s="217"/>
      <c r="AE174" s="217"/>
      <c r="AF174" s="217"/>
      <c r="AG174" s="217"/>
      <c r="AH174" s="217"/>
      <c r="AI174" s="27"/>
      <c r="AJ174" s="16"/>
      <c r="AK174" s="27"/>
      <c r="AL174" s="21"/>
      <c r="AM174" s="476"/>
      <c r="AN174" s="51"/>
      <c r="AO174" s="217"/>
      <c r="AP174" s="217"/>
      <c r="AQ174" s="217"/>
    </row>
    <row r="175" spans="1:43" x14ac:dyDescent="0.2">
      <c r="A175" s="217"/>
      <c r="B175" s="244"/>
      <c r="C175" s="476"/>
      <c r="D175" s="51"/>
      <c r="E175" s="730"/>
      <c r="F175" s="730"/>
      <c r="G175" s="730"/>
      <c r="H175" s="730"/>
      <c r="I175" s="730"/>
      <c r="J175" s="730"/>
      <c r="K175" s="730"/>
      <c r="L175" s="730"/>
      <c r="M175" s="730"/>
      <c r="N175" s="730"/>
      <c r="O175" s="730"/>
      <c r="P175" s="730"/>
      <c r="Q175" s="730"/>
      <c r="R175" s="730"/>
      <c r="S175" s="730"/>
      <c r="T175" s="730"/>
      <c r="U175" s="476"/>
      <c r="V175" s="51"/>
      <c r="W175" s="217" t="s">
        <v>477</v>
      </c>
      <c r="Y175" s="217"/>
      <c r="Z175" s="217"/>
      <c r="AA175" s="217"/>
      <c r="AB175" s="217"/>
      <c r="AD175" s="47" t="s">
        <v>9</v>
      </c>
      <c r="AE175" s="47"/>
      <c r="AF175" s="47"/>
      <c r="AG175" s="47"/>
      <c r="AH175" s="47"/>
      <c r="AI175" s="26"/>
      <c r="AJ175" s="77"/>
      <c r="AK175" s="26"/>
      <c r="AL175" s="22"/>
      <c r="AM175" s="476"/>
      <c r="AN175" s="51"/>
      <c r="AO175" s="217"/>
      <c r="AP175" s="217"/>
      <c r="AQ175" s="217"/>
    </row>
    <row r="176" spans="1:43" x14ac:dyDescent="0.2">
      <c r="A176" s="217"/>
      <c r="B176" s="477"/>
      <c r="C176" s="476"/>
      <c r="D176" s="51"/>
      <c r="E176" s="730"/>
      <c r="F176" s="730"/>
      <c r="G176" s="730"/>
      <c r="H176" s="730"/>
      <c r="I176" s="730"/>
      <c r="J176" s="730"/>
      <c r="K176" s="730"/>
      <c r="L176" s="730"/>
      <c r="M176" s="730"/>
      <c r="N176" s="730"/>
      <c r="O176" s="730"/>
      <c r="P176" s="730"/>
      <c r="Q176" s="730"/>
      <c r="R176" s="730"/>
      <c r="S176" s="730"/>
      <c r="T176" s="730"/>
      <c r="U176" s="476"/>
      <c r="V176" s="51"/>
      <c r="W176" s="217"/>
      <c r="X176" s="217"/>
      <c r="Y176" s="217"/>
      <c r="Z176" s="217"/>
      <c r="AA176" s="217"/>
      <c r="AB176" s="217"/>
      <c r="AC176" s="217"/>
      <c r="AD176" s="217"/>
      <c r="AE176" s="217"/>
      <c r="AF176" s="217"/>
      <c r="AG176" s="217"/>
      <c r="AH176" s="217"/>
      <c r="AI176" s="217"/>
      <c r="AJ176" s="217"/>
      <c r="AK176" s="217"/>
      <c r="AL176" s="74"/>
      <c r="AM176" s="476"/>
      <c r="AN176" s="51"/>
      <c r="AO176" s="217"/>
      <c r="AP176" s="217"/>
      <c r="AQ176" s="217"/>
    </row>
    <row r="177" spans="1:43" x14ac:dyDescent="0.2">
      <c r="A177" s="217"/>
      <c r="B177" s="477"/>
      <c r="C177" s="476"/>
      <c r="D177" s="51"/>
      <c r="E177" s="730"/>
      <c r="F177" s="730"/>
      <c r="G177" s="730"/>
      <c r="H177" s="730"/>
      <c r="I177" s="730"/>
      <c r="J177" s="730"/>
      <c r="K177" s="730"/>
      <c r="L177" s="730"/>
      <c r="M177" s="730"/>
      <c r="N177" s="730"/>
      <c r="O177" s="730"/>
      <c r="P177" s="730"/>
      <c r="Q177" s="730"/>
      <c r="R177" s="730"/>
      <c r="S177" s="730"/>
      <c r="T177" s="730"/>
      <c r="U177" s="476"/>
      <c r="V177" s="51"/>
      <c r="W177" s="217" t="s">
        <v>259</v>
      </c>
      <c r="X177" s="217"/>
      <c r="Y177" s="217"/>
      <c r="Z177" s="217"/>
      <c r="AA177" s="217"/>
      <c r="AB177" s="47" t="s">
        <v>9</v>
      </c>
      <c r="AC177" s="47"/>
      <c r="AD177" s="47"/>
      <c r="AE177" s="47"/>
      <c r="AF177" s="47"/>
      <c r="AG177" s="47"/>
      <c r="AH177" s="47"/>
      <c r="AI177" s="47"/>
      <c r="AJ177" s="47"/>
      <c r="AK177" s="47"/>
      <c r="AL177" s="75" t="s">
        <v>88</v>
      </c>
      <c r="AM177" s="476"/>
      <c r="AN177" s="51"/>
      <c r="AO177" s="217"/>
      <c r="AP177" s="217"/>
      <c r="AQ177" s="217"/>
    </row>
    <row r="178" spans="1:43" ht="6" customHeight="1" x14ac:dyDescent="0.2">
      <c r="A178" s="77"/>
      <c r="B178" s="76"/>
      <c r="C178" s="48"/>
      <c r="D178" s="26"/>
      <c r="E178" s="77"/>
      <c r="F178" s="77"/>
      <c r="G178" s="77"/>
      <c r="H178" s="77"/>
      <c r="I178" s="77"/>
      <c r="J178" s="77"/>
      <c r="K178" s="77"/>
      <c r="L178" s="77"/>
      <c r="M178" s="77"/>
      <c r="N178" s="77"/>
      <c r="O178" s="77"/>
      <c r="P178" s="77"/>
      <c r="Q178" s="77"/>
      <c r="R178" s="77"/>
      <c r="S178" s="77"/>
      <c r="T178" s="77"/>
      <c r="U178" s="48"/>
      <c r="V178" s="26"/>
      <c r="W178" s="77"/>
      <c r="X178" s="77"/>
      <c r="Y178" s="77"/>
      <c r="Z178" s="77"/>
      <c r="AA178" s="77"/>
      <c r="AB178" s="77"/>
      <c r="AC178" s="77"/>
      <c r="AD178" s="77"/>
      <c r="AE178" s="77"/>
      <c r="AF178" s="77"/>
      <c r="AG178" s="77"/>
      <c r="AH178" s="77"/>
      <c r="AI178" s="77"/>
      <c r="AJ178" s="77"/>
      <c r="AK178" s="77"/>
      <c r="AL178" s="372"/>
      <c r="AM178" s="48"/>
      <c r="AN178" s="26"/>
      <c r="AO178" s="77"/>
      <c r="AP178" s="77"/>
      <c r="AQ178" s="77"/>
    </row>
    <row r="179" spans="1:43" ht="6" customHeight="1" x14ac:dyDescent="0.2">
      <c r="A179" s="16"/>
      <c r="B179" s="475"/>
      <c r="C179" s="46"/>
      <c r="D179" s="27"/>
      <c r="E179" s="16"/>
      <c r="F179" s="16"/>
      <c r="G179" s="16"/>
      <c r="H179" s="16"/>
      <c r="I179" s="16"/>
      <c r="J179" s="16"/>
      <c r="K179" s="16"/>
      <c r="L179" s="16"/>
      <c r="M179" s="16"/>
      <c r="N179" s="16"/>
      <c r="O179" s="16"/>
      <c r="P179" s="16"/>
      <c r="Q179" s="16"/>
      <c r="R179" s="16"/>
      <c r="S179" s="16"/>
      <c r="T179" s="16"/>
      <c r="U179" s="46"/>
      <c r="V179" s="27"/>
      <c r="W179" s="16"/>
      <c r="X179" s="16"/>
      <c r="Y179" s="16"/>
      <c r="Z179" s="16"/>
      <c r="AA179" s="16"/>
      <c r="AB179" s="16"/>
      <c r="AC179" s="16"/>
      <c r="AD179" s="16"/>
      <c r="AE179" s="16"/>
      <c r="AF179" s="16"/>
      <c r="AG179" s="16"/>
      <c r="AH179" s="16"/>
      <c r="AI179" s="16"/>
      <c r="AJ179" s="16"/>
      <c r="AK179" s="16"/>
      <c r="AL179" s="373"/>
      <c r="AM179" s="46"/>
      <c r="AN179" s="51"/>
      <c r="AO179" s="217"/>
      <c r="AP179" s="217"/>
      <c r="AQ179" s="217"/>
    </row>
    <row r="180" spans="1:43" ht="11.25" customHeight="1" x14ac:dyDescent="0.2">
      <c r="A180" s="217"/>
      <c r="B180" s="477">
        <v>418</v>
      </c>
      <c r="C180" s="476"/>
      <c r="D180" s="51"/>
      <c r="E180" s="730" t="str">
        <f ca="1">VLOOKUP(INDIRECT(ADDRESS(ROW(),COLUMN()-3)),Language_Translations,MATCH(Language_Selected,Language_Options,0),FALSE)</f>
        <v xml:space="preserve">Dans le cadre de vos soins prénatals durant cette grossesse, est-ce qu'un prestataire de santé a effectué l'un des actes suivants : </v>
      </c>
      <c r="F180" s="730"/>
      <c r="G180" s="730"/>
      <c r="H180" s="730"/>
      <c r="I180" s="730"/>
      <c r="J180" s="730"/>
      <c r="K180" s="730"/>
      <c r="L180" s="730"/>
      <c r="M180" s="730"/>
      <c r="N180" s="730"/>
      <c r="O180" s="730"/>
      <c r="P180" s="730"/>
      <c r="Q180" s="730"/>
      <c r="R180" s="730"/>
      <c r="S180" s="730"/>
      <c r="T180" s="730"/>
      <c r="U180" s="476"/>
      <c r="V180" s="51"/>
      <c r="W180" s="217"/>
      <c r="X180" s="217"/>
      <c r="Y180" s="217"/>
      <c r="Z180" s="217"/>
      <c r="AA180" s="217"/>
      <c r="AB180" s="217"/>
      <c r="AC180" s="217"/>
      <c r="AD180" s="217"/>
      <c r="AE180" s="217"/>
      <c r="AF180" s="217"/>
      <c r="AG180" s="217"/>
      <c r="AH180" s="217"/>
      <c r="AI180" s="217"/>
      <c r="AJ180" s="217"/>
      <c r="AK180" s="217"/>
      <c r="AL180" s="75"/>
      <c r="AM180" s="476"/>
      <c r="AN180" s="51"/>
      <c r="AO180" s="217"/>
      <c r="AP180" s="217"/>
      <c r="AQ180" s="217"/>
    </row>
    <row r="181" spans="1:43" x14ac:dyDescent="0.2">
      <c r="A181" s="217"/>
      <c r="B181" s="244"/>
      <c r="C181" s="476"/>
      <c r="D181" s="51"/>
      <c r="E181" s="730"/>
      <c r="F181" s="730"/>
      <c r="G181" s="730"/>
      <c r="H181" s="730"/>
      <c r="I181" s="730"/>
      <c r="J181" s="730"/>
      <c r="K181" s="730"/>
      <c r="L181" s="730"/>
      <c r="M181" s="730"/>
      <c r="N181" s="730"/>
      <c r="O181" s="730"/>
      <c r="P181" s="730"/>
      <c r="Q181" s="730"/>
      <c r="R181" s="730"/>
      <c r="S181" s="730"/>
      <c r="T181" s="730"/>
      <c r="U181" s="476"/>
      <c r="V181" s="51"/>
      <c r="W181" s="217"/>
      <c r="X181" s="217"/>
      <c r="Y181" s="217"/>
      <c r="Z181" s="217"/>
      <c r="AA181" s="217"/>
      <c r="AB181" s="217"/>
      <c r="AC181" s="217"/>
      <c r="AD181" s="217"/>
      <c r="AE181" s="217"/>
      <c r="AF181" s="217"/>
      <c r="AG181" s="217"/>
      <c r="AH181" s="217"/>
      <c r="AI181" s="217"/>
      <c r="AJ181" s="217"/>
      <c r="AK181" s="217"/>
      <c r="AL181" s="75"/>
      <c r="AM181" s="476"/>
      <c r="AN181" s="51"/>
      <c r="AO181" s="217"/>
      <c r="AP181" s="217"/>
      <c r="AQ181" s="217"/>
    </row>
    <row r="182" spans="1:43" x14ac:dyDescent="0.2">
      <c r="A182" s="217"/>
      <c r="B182" s="477"/>
      <c r="C182" s="476"/>
      <c r="D182" s="51"/>
      <c r="E182" s="730"/>
      <c r="F182" s="730"/>
      <c r="G182" s="730"/>
      <c r="H182" s="730"/>
      <c r="I182" s="730"/>
      <c r="J182" s="730"/>
      <c r="K182" s="730"/>
      <c r="L182" s="730"/>
      <c r="M182" s="730"/>
      <c r="N182" s="730"/>
      <c r="O182" s="730"/>
      <c r="P182" s="730"/>
      <c r="Q182" s="730"/>
      <c r="R182" s="730"/>
      <c r="S182" s="730"/>
      <c r="T182" s="730"/>
      <c r="U182" s="476"/>
      <c r="V182" s="51"/>
      <c r="W182" s="217"/>
      <c r="X182" s="217"/>
      <c r="Y182" s="217"/>
      <c r="Z182" s="217"/>
      <c r="AA182" s="217"/>
      <c r="AB182" s="217"/>
      <c r="AC182" s="217"/>
      <c r="AD182" s="217"/>
      <c r="AE182" s="217"/>
      <c r="AF182" s="217"/>
      <c r="AG182" s="217"/>
      <c r="AH182" s="477" t="s">
        <v>117</v>
      </c>
      <c r="AI182" s="217"/>
      <c r="AJ182" s="477" t="s">
        <v>118</v>
      </c>
      <c r="AL182" s="112" t="s">
        <v>478</v>
      </c>
      <c r="AM182" s="476"/>
      <c r="AN182" s="51"/>
      <c r="AO182" s="217"/>
      <c r="AP182" s="217"/>
      <c r="AQ182" s="217"/>
    </row>
    <row r="183" spans="1:43" ht="6" customHeight="1" x14ac:dyDescent="0.2">
      <c r="A183" s="217"/>
      <c r="B183" s="477"/>
      <c r="C183" s="476"/>
      <c r="D183" s="51"/>
      <c r="E183" s="217"/>
      <c r="F183" s="217"/>
      <c r="G183" s="217"/>
      <c r="H183" s="217"/>
      <c r="I183" s="217"/>
      <c r="J183" s="217"/>
      <c r="K183" s="217"/>
      <c r="L183" s="217"/>
      <c r="M183" s="217"/>
      <c r="N183" s="217"/>
      <c r="O183" s="217"/>
      <c r="P183" s="217"/>
      <c r="Q183" s="217"/>
      <c r="R183" s="217"/>
      <c r="S183" s="217"/>
      <c r="T183" s="217"/>
      <c r="U183" s="476"/>
      <c r="V183" s="51"/>
      <c r="W183" s="217"/>
      <c r="X183" s="217"/>
      <c r="Y183" s="217"/>
      <c r="Z183" s="217"/>
      <c r="AA183" s="217"/>
      <c r="AB183" s="217"/>
      <c r="AC183" s="217"/>
      <c r="AD183" s="217"/>
      <c r="AE183" s="217"/>
      <c r="AF183" s="217"/>
      <c r="AG183" s="217"/>
      <c r="AH183" s="81"/>
      <c r="AI183" s="217"/>
      <c r="AJ183" s="81"/>
      <c r="AL183" s="240"/>
      <c r="AM183" s="476"/>
      <c r="AN183" s="51"/>
      <c r="AO183" s="217"/>
      <c r="AP183" s="217"/>
      <c r="AQ183" s="217"/>
    </row>
    <row r="184" spans="1:43" ht="11.25" customHeight="1" x14ac:dyDescent="0.2">
      <c r="A184" s="217"/>
      <c r="B184" s="477"/>
      <c r="C184" s="476"/>
      <c r="D184" s="51"/>
      <c r="E184" t="s">
        <v>155</v>
      </c>
      <c r="F184" s="722" t="str">
        <f t="shared" ref="F184:F191" ca="1" si="0">VLOOKUP(CONCATENATE($B$180&amp;INDIRECT(ADDRESS(ROW(),COLUMN()-1))),Language_Translations,MATCH(Language_Selected,Language_Options,0),FALSE)</f>
        <v>Mesurer votre pression artérielle ?</v>
      </c>
      <c r="G184" s="722"/>
      <c r="H184" s="722"/>
      <c r="I184" s="722"/>
      <c r="J184" s="722"/>
      <c r="K184" s="722"/>
      <c r="L184" s="722"/>
      <c r="M184" s="722"/>
      <c r="N184" s="722"/>
      <c r="O184" s="722"/>
      <c r="P184" s="722"/>
      <c r="Q184" s="722"/>
      <c r="R184" s="722"/>
      <c r="S184" s="722"/>
      <c r="T184" s="722"/>
      <c r="U184" s="476"/>
      <c r="V184" s="51"/>
      <c r="W184" t="s">
        <v>155</v>
      </c>
      <c r="X184" s="217" t="s">
        <v>479</v>
      </c>
      <c r="Y184" s="217"/>
      <c r="Z184" s="47"/>
      <c r="AA184" s="47"/>
      <c r="AB184" s="47"/>
      <c r="AC184" s="47"/>
      <c r="AD184" s="47"/>
      <c r="AE184" s="47"/>
      <c r="AF184" s="47" t="s">
        <v>9</v>
      </c>
      <c r="AG184" s="47"/>
      <c r="AH184" s="81" t="s">
        <v>93</v>
      </c>
      <c r="AI184" s="217"/>
      <c r="AJ184" s="81" t="s">
        <v>95</v>
      </c>
      <c r="AL184" s="240" t="s">
        <v>212</v>
      </c>
      <c r="AM184" s="476"/>
      <c r="AN184" s="51"/>
      <c r="AO184" s="217"/>
      <c r="AP184" s="217"/>
      <c r="AQ184" s="217"/>
    </row>
    <row r="185" spans="1:43" ht="11.25" customHeight="1" x14ac:dyDescent="0.2">
      <c r="A185" s="217"/>
      <c r="B185" s="477"/>
      <c r="C185" s="476"/>
      <c r="D185" s="51"/>
      <c r="E185" t="s">
        <v>157</v>
      </c>
      <c r="F185" s="722" t="str">
        <f t="shared" ca="1" si="0"/>
        <v>Effectuer un prélèvement d'urine ?</v>
      </c>
      <c r="G185" s="722"/>
      <c r="H185" s="722"/>
      <c r="I185" s="722"/>
      <c r="J185" s="722"/>
      <c r="K185" s="722"/>
      <c r="L185" s="722"/>
      <c r="M185" s="722"/>
      <c r="N185" s="722"/>
      <c r="O185" s="722"/>
      <c r="P185" s="722"/>
      <c r="Q185" s="722"/>
      <c r="R185" s="722"/>
      <c r="S185" s="722"/>
      <c r="T185" s="722"/>
      <c r="U185" s="476"/>
      <c r="V185" s="51"/>
      <c r="W185" t="s">
        <v>157</v>
      </c>
      <c r="X185" s="217" t="s">
        <v>480</v>
      </c>
      <c r="Y185" s="217"/>
      <c r="AA185" s="47" t="s">
        <v>9</v>
      </c>
      <c r="AB185" s="47"/>
      <c r="AC185" s="47"/>
      <c r="AD185" s="47"/>
      <c r="AE185" s="47"/>
      <c r="AF185" s="47"/>
      <c r="AG185" s="47"/>
      <c r="AH185" s="81" t="s">
        <v>93</v>
      </c>
      <c r="AI185" s="217"/>
      <c r="AJ185" s="81" t="s">
        <v>95</v>
      </c>
      <c r="AL185" s="240" t="s">
        <v>212</v>
      </c>
      <c r="AM185" s="476"/>
      <c r="AN185" s="51"/>
      <c r="AO185" s="217"/>
      <c r="AP185" s="217"/>
      <c r="AQ185" s="217"/>
    </row>
    <row r="186" spans="1:43" ht="11.25" customHeight="1" x14ac:dyDescent="0.2">
      <c r="A186" s="217"/>
      <c r="B186" s="477"/>
      <c r="C186" s="476"/>
      <c r="D186" s="51"/>
      <c r="E186" t="s">
        <v>368</v>
      </c>
      <c r="F186" s="722" t="str">
        <f t="shared" ca="1" si="0"/>
        <v>Effectuer un prélèvement sanguin ?</v>
      </c>
      <c r="G186" s="722"/>
      <c r="H186" s="722"/>
      <c r="I186" s="722"/>
      <c r="J186" s="722"/>
      <c r="K186" s="722"/>
      <c r="L186" s="722"/>
      <c r="M186" s="722"/>
      <c r="N186" s="722"/>
      <c r="O186" s="722"/>
      <c r="P186" s="722"/>
      <c r="Q186" s="722"/>
      <c r="R186" s="722"/>
      <c r="S186" s="722"/>
      <c r="T186" s="722"/>
      <c r="U186" s="476"/>
      <c r="V186" s="51"/>
      <c r="W186" t="s">
        <v>368</v>
      </c>
      <c r="X186" s="217" t="s">
        <v>481</v>
      </c>
      <c r="Y186" s="217"/>
      <c r="Z186" s="217"/>
      <c r="AA186" s="47" t="s">
        <v>9</v>
      </c>
      <c r="AB186" s="47"/>
      <c r="AC186" s="47"/>
      <c r="AD186" s="47"/>
      <c r="AE186" s="47"/>
      <c r="AF186" s="47"/>
      <c r="AG186" s="47"/>
      <c r="AH186" s="81" t="s">
        <v>93</v>
      </c>
      <c r="AI186" s="217"/>
      <c r="AJ186" s="81" t="s">
        <v>95</v>
      </c>
      <c r="AL186" s="240" t="s">
        <v>212</v>
      </c>
      <c r="AM186" s="476"/>
      <c r="AN186" s="51"/>
      <c r="AO186" s="217"/>
      <c r="AP186" s="217"/>
      <c r="AQ186" s="217"/>
    </row>
    <row r="187" spans="1:43" x14ac:dyDescent="0.2">
      <c r="A187" s="217"/>
      <c r="B187" s="477"/>
      <c r="C187" s="476"/>
      <c r="D187" s="51"/>
      <c r="E187" t="s">
        <v>371</v>
      </c>
      <c r="F187" s="722" t="str">
        <f t="shared" ca="1" si="0"/>
        <v>Écouter les battements cardiaques du bébé ?</v>
      </c>
      <c r="G187" s="722"/>
      <c r="H187" s="722"/>
      <c r="I187" s="722"/>
      <c r="J187" s="722"/>
      <c r="K187" s="722"/>
      <c r="L187" s="722"/>
      <c r="M187" s="722"/>
      <c r="N187" s="722"/>
      <c r="O187" s="722"/>
      <c r="P187" s="722"/>
      <c r="Q187" s="722"/>
      <c r="R187" s="722"/>
      <c r="S187" s="722"/>
      <c r="T187" s="722"/>
      <c r="U187" s="476"/>
      <c r="V187" s="51"/>
      <c r="W187" t="s">
        <v>371</v>
      </c>
      <c r="X187" s="217" t="s">
        <v>482</v>
      </c>
      <c r="Y187" s="217"/>
      <c r="Z187" s="217"/>
      <c r="AA187" s="217"/>
      <c r="AB187" s="47"/>
      <c r="AC187" s="47"/>
      <c r="AD187" s="47"/>
      <c r="AE187" s="47"/>
      <c r="AF187" s="47"/>
      <c r="AG187" s="47"/>
      <c r="AH187" s="81" t="s">
        <v>93</v>
      </c>
      <c r="AI187" s="217"/>
      <c r="AJ187" s="81" t="s">
        <v>95</v>
      </c>
      <c r="AL187" s="240" t="s">
        <v>212</v>
      </c>
      <c r="AM187" s="476"/>
      <c r="AN187" s="51"/>
      <c r="AO187" s="217"/>
      <c r="AP187" s="217"/>
      <c r="AQ187" s="217"/>
    </row>
    <row r="188" spans="1:43" x14ac:dyDescent="0.2">
      <c r="A188" s="217"/>
      <c r="B188" s="477"/>
      <c r="C188" s="476"/>
      <c r="D188" s="51"/>
      <c r="E188" t="s">
        <v>372</v>
      </c>
      <c r="F188" s="722" t="str">
        <f t="shared" ca="1" si="0"/>
        <v>Parler avec vous des aliments ou de la quantité de nourriture que vous devriez manger ?</v>
      </c>
      <c r="G188" s="722"/>
      <c r="H188" s="722"/>
      <c r="I188" s="722"/>
      <c r="J188" s="722"/>
      <c r="K188" s="722"/>
      <c r="L188" s="722"/>
      <c r="M188" s="722"/>
      <c r="N188" s="722"/>
      <c r="O188" s="722"/>
      <c r="P188" s="722"/>
      <c r="Q188" s="722"/>
      <c r="R188" s="722"/>
      <c r="S188" s="722"/>
      <c r="T188" s="722"/>
      <c r="U188" s="476"/>
      <c r="V188" s="51"/>
      <c r="AL188"/>
      <c r="AM188" s="476"/>
      <c r="AN188" s="51"/>
      <c r="AO188" s="217"/>
      <c r="AP188" s="217"/>
      <c r="AQ188" s="217"/>
    </row>
    <row r="189" spans="1:43" x14ac:dyDescent="0.2">
      <c r="A189" s="217"/>
      <c r="B189" s="477"/>
      <c r="C189" s="476"/>
      <c r="D189" s="51"/>
      <c r="F189" s="722"/>
      <c r="G189" s="722"/>
      <c r="H189" s="722"/>
      <c r="I189" s="722"/>
      <c r="J189" s="722"/>
      <c r="K189" s="722"/>
      <c r="L189" s="722"/>
      <c r="M189" s="722"/>
      <c r="N189" s="722"/>
      <c r="O189" s="722"/>
      <c r="P189" s="722"/>
      <c r="Q189" s="722"/>
      <c r="R189" s="722"/>
      <c r="S189" s="722"/>
      <c r="T189" s="722"/>
      <c r="U189" s="476"/>
      <c r="V189" s="51"/>
      <c r="W189" t="s">
        <v>372</v>
      </c>
      <c r="X189" s="217" t="s">
        <v>483</v>
      </c>
      <c r="Y189" s="217"/>
      <c r="Z189" s="217"/>
      <c r="AA189" s="47"/>
      <c r="AB189" s="47" t="s">
        <v>9</v>
      </c>
      <c r="AC189" s="47"/>
      <c r="AD189" s="47"/>
      <c r="AE189" s="47"/>
      <c r="AF189" s="47"/>
      <c r="AG189" s="47"/>
      <c r="AH189" s="81" t="s">
        <v>93</v>
      </c>
      <c r="AI189" s="217"/>
      <c r="AJ189" s="81" t="s">
        <v>95</v>
      </c>
      <c r="AL189" s="240" t="s">
        <v>212</v>
      </c>
      <c r="AM189" s="476"/>
      <c r="AN189" s="51"/>
      <c r="AO189" s="217"/>
      <c r="AP189" s="217"/>
      <c r="AQ189" s="217"/>
    </row>
    <row r="190" spans="1:43" ht="11.25" customHeight="1" x14ac:dyDescent="0.2">
      <c r="A190" s="217"/>
      <c r="B190" s="477"/>
      <c r="C190" s="476"/>
      <c r="D190" s="51"/>
      <c r="E190" t="s">
        <v>55</v>
      </c>
      <c r="F190" s="722" t="str">
        <f t="shared" ca="1" si="0"/>
        <v>Parler avec vous de l'allaitement ?</v>
      </c>
      <c r="G190" s="722"/>
      <c r="H190" s="722"/>
      <c r="I190" s="722"/>
      <c r="J190" s="722"/>
      <c r="K190" s="722"/>
      <c r="L190" s="722"/>
      <c r="M190" s="722"/>
      <c r="N190" s="722"/>
      <c r="O190" s="722"/>
      <c r="P190" s="722"/>
      <c r="Q190" s="722"/>
      <c r="R190" s="722"/>
      <c r="S190" s="722"/>
      <c r="T190" s="722"/>
      <c r="U190" s="476"/>
      <c r="V190" s="51"/>
      <c r="W190" t="s">
        <v>55</v>
      </c>
      <c r="X190" s="217" t="s">
        <v>484</v>
      </c>
      <c r="Y190" s="217"/>
      <c r="Z190" s="217"/>
      <c r="AA190" s="217"/>
      <c r="AC190" s="47" t="s">
        <v>9</v>
      </c>
      <c r="AD190" s="47"/>
      <c r="AE190" s="47"/>
      <c r="AF190" s="47"/>
      <c r="AG190" s="47"/>
      <c r="AH190" s="81" t="s">
        <v>93</v>
      </c>
      <c r="AI190" s="217"/>
      <c r="AJ190" s="81" t="s">
        <v>95</v>
      </c>
      <c r="AL190" s="240" t="s">
        <v>212</v>
      </c>
      <c r="AM190" s="476"/>
      <c r="AN190" s="51"/>
      <c r="AO190" s="217"/>
      <c r="AP190" s="217"/>
      <c r="AQ190" s="217"/>
    </row>
    <row r="191" spans="1:43" x14ac:dyDescent="0.2">
      <c r="A191" s="217"/>
      <c r="B191" s="477"/>
      <c r="C191" s="476"/>
      <c r="D191" s="51"/>
      <c r="E191" t="s">
        <v>485</v>
      </c>
      <c r="F191" s="722" t="str">
        <f t="shared" ca="1" si="0"/>
        <v>Demander si vous aviez eu des saignements vaginaux ?</v>
      </c>
      <c r="G191" s="722"/>
      <c r="H191" s="722"/>
      <c r="I191" s="722"/>
      <c r="J191" s="722"/>
      <c r="K191" s="722"/>
      <c r="L191" s="722"/>
      <c r="M191" s="722"/>
      <c r="N191" s="722"/>
      <c r="O191" s="722"/>
      <c r="P191" s="722"/>
      <c r="Q191" s="722"/>
      <c r="R191" s="722"/>
      <c r="S191" s="722"/>
      <c r="T191" s="722"/>
      <c r="U191" s="476"/>
      <c r="V191" s="51"/>
      <c r="AL191"/>
      <c r="AM191" s="476"/>
      <c r="AN191" s="51"/>
      <c r="AO191" s="217"/>
      <c r="AP191" s="217"/>
      <c r="AQ191" s="217"/>
    </row>
    <row r="192" spans="1:43" x14ac:dyDescent="0.2">
      <c r="A192" s="217"/>
      <c r="B192" s="477"/>
      <c r="C192" s="476"/>
      <c r="D192" s="51"/>
      <c r="F192" s="722"/>
      <c r="G192" s="722"/>
      <c r="H192" s="722"/>
      <c r="I192" s="722"/>
      <c r="J192" s="722"/>
      <c r="K192" s="722"/>
      <c r="L192" s="722"/>
      <c r="M192" s="722"/>
      <c r="N192" s="722"/>
      <c r="O192" s="722"/>
      <c r="P192" s="722"/>
      <c r="Q192" s="722"/>
      <c r="R192" s="722"/>
      <c r="S192" s="722"/>
      <c r="T192" s="722"/>
      <c r="U192" s="476"/>
      <c r="V192" s="51"/>
      <c r="W192" t="s">
        <v>485</v>
      </c>
      <c r="X192" s="217" t="s">
        <v>486</v>
      </c>
      <c r="Y192" s="217"/>
      <c r="Z192" s="217"/>
      <c r="AA192" s="217"/>
      <c r="AB192" s="47"/>
      <c r="AC192" s="47"/>
      <c r="AD192" s="47" t="s">
        <v>9</v>
      </c>
      <c r="AE192" s="47"/>
      <c r="AF192" s="47"/>
      <c r="AG192" s="47"/>
      <c r="AH192" s="81" t="s">
        <v>93</v>
      </c>
      <c r="AI192" s="217"/>
      <c r="AJ192" s="81" t="s">
        <v>95</v>
      </c>
      <c r="AL192" s="240" t="s">
        <v>212</v>
      </c>
      <c r="AM192" s="476"/>
      <c r="AN192" s="51"/>
      <c r="AO192" s="217"/>
      <c r="AP192" s="217"/>
      <c r="AQ192" s="217"/>
    </row>
    <row r="193" spans="1:43" ht="6" customHeight="1" thickBot="1" x14ac:dyDescent="0.25">
      <c r="A193" s="217"/>
      <c r="B193" s="477"/>
      <c r="C193" s="476"/>
      <c r="D193" s="51"/>
      <c r="E193" s="217"/>
      <c r="F193" s="217"/>
      <c r="G193" s="217"/>
      <c r="H193" s="217"/>
      <c r="I193" s="217"/>
      <c r="J193" s="217"/>
      <c r="K193" s="217"/>
      <c r="L193" s="217"/>
      <c r="M193" s="217"/>
      <c r="N193" s="217"/>
      <c r="O193" s="217"/>
      <c r="P193" s="217"/>
      <c r="Q193" s="217"/>
      <c r="R193" s="217"/>
      <c r="S193" s="217"/>
      <c r="T193" s="217"/>
      <c r="U193" s="476"/>
      <c r="V193" s="51"/>
      <c r="W193" s="217"/>
      <c r="X193" s="217"/>
      <c r="Y193" s="217"/>
      <c r="Z193" s="217"/>
      <c r="AA193" s="217"/>
      <c r="AB193" s="217"/>
      <c r="AC193" s="217"/>
      <c r="AD193" s="217"/>
      <c r="AE193" s="217"/>
      <c r="AF193" s="217"/>
      <c r="AG193" s="217"/>
      <c r="AH193" s="217"/>
      <c r="AI193" s="217"/>
      <c r="AJ193" s="217"/>
      <c r="AK193" s="217"/>
      <c r="AL193" s="74"/>
      <c r="AM193" s="476"/>
      <c r="AN193" s="51"/>
      <c r="AO193" s="217"/>
      <c r="AP193" s="217"/>
      <c r="AQ193" s="217"/>
    </row>
    <row r="194" spans="1:43" ht="6" customHeight="1" x14ac:dyDescent="0.2">
      <c r="A194" s="82"/>
      <c r="B194" s="83"/>
      <c r="C194" s="84"/>
      <c r="D194" s="85"/>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86"/>
      <c r="AM194" s="84"/>
      <c r="AN194" s="85"/>
      <c r="AO194" s="1"/>
      <c r="AP194" s="1"/>
      <c r="AQ194" s="87"/>
    </row>
    <row r="195" spans="1:43" ht="11.25" customHeight="1" x14ac:dyDescent="0.2">
      <c r="A195" s="88"/>
      <c r="B195" s="133">
        <v>419</v>
      </c>
      <c r="C195" s="476"/>
      <c r="D195" s="51"/>
      <c r="E195" s="704" t="s">
        <v>487</v>
      </c>
      <c r="F195" s="704"/>
      <c r="G195" s="704"/>
      <c r="H195" s="704"/>
      <c r="I195" s="704"/>
      <c r="J195" s="704"/>
      <c r="K195" s="704"/>
      <c r="L195" s="704"/>
      <c r="M195" s="704"/>
      <c r="N195" s="704"/>
      <c r="O195" s="704"/>
      <c r="P195" s="704"/>
      <c r="Q195" s="704"/>
      <c r="R195" s="704"/>
      <c r="S195" s="704"/>
      <c r="T195" s="704"/>
      <c r="U195" s="482"/>
      <c r="V195" s="482"/>
      <c r="W195" s="482"/>
      <c r="X195" s="482"/>
      <c r="Y195" s="482"/>
      <c r="Z195" s="482"/>
      <c r="AA195" s="482"/>
      <c r="AB195" s="482"/>
      <c r="AC195" s="482"/>
      <c r="AD195" s="482"/>
      <c r="AE195" s="482"/>
      <c r="AF195" s="482"/>
      <c r="AG195" s="482"/>
      <c r="AH195" s="482"/>
      <c r="AI195" s="482"/>
      <c r="AJ195" s="482"/>
      <c r="AK195" s="482"/>
      <c r="AL195" s="482"/>
      <c r="AM195" s="476"/>
      <c r="AN195" s="51"/>
      <c r="AO195" s="217"/>
      <c r="AP195" s="217"/>
      <c r="AQ195" s="89"/>
    </row>
    <row r="196" spans="1:43" ht="6" customHeight="1" x14ac:dyDescent="0.2">
      <c r="A196" s="88"/>
      <c r="B196" s="477"/>
      <c r="C196" s="476"/>
      <c r="D196" s="51"/>
      <c r="E196" s="217"/>
      <c r="F196" s="217"/>
      <c r="G196" s="217"/>
      <c r="H196" s="217"/>
      <c r="I196" s="217"/>
      <c r="J196" s="217"/>
      <c r="K196" s="217"/>
      <c r="L196" s="217"/>
      <c r="M196" s="217"/>
      <c r="N196" s="217"/>
      <c r="O196" s="217"/>
      <c r="P196" s="217"/>
      <c r="Q196" s="217"/>
      <c r="R196" s="217"/>
      <c r="S196" s="217"/>
      <c r="T196" s="217"/>
      <c r="U196" s="217"/>
      <c r="V196" s="217"/>
      <c r="W196" s="217"/>
      <c r="X196" s="217"/>
      <c r="Y196" s="217"/>
      <c r="Z196" s="217"/>
      <c r="AA196" s="217"/>
      <c r="AB196" s="217"/>
      <c r="AC196" s="217"/>
      <c r="AD196" s="217"/>
      <c r="AE196" s="217"/>
      <c r="AF196" s="217"/>
      <c r="AG196" s="217"/>
      <c r="AH196" s="217"/>
      <c r="AI196" s="217"/>
      <c r="AJ196" s="217"/>
      <c r="AK196" s="217"/>
      <c r="AL196" s="74"/>
      <c r="AM196" s="476"/>
      <c r="AN196" s="51"/>
      <c r="AO196" s="217"/>
      <c r="AP196" s="217"/>
      <c r="AQ196" s="89"/>
    </row>
    <row r="197" spans="1:43" x14ac:dyDescent="0.2">
      <c r="A197" s="88"/>
      <c r="B197" s="477"/>
      <c r="C197" s="476"/>
      <c r="D197" s="51"/>
      <c r="F197" s="217"/>
      <c r="G197" s="217"/>
      <c r="H197" s="217"/>
      <c r="I197" s="217"/>
      <c r="J197" s="217"/>
      <c r="K197" s="217"/>
      <c r="L197" s="217"/>
      <c r="N197" s="217"/>
      <c r="O197" s="217"/>
      <c r="P197" s="74" t="s">
        <v>488</v>
      </c>
      <c r="Q197" s="217"/>
      <c r="R197" s="217"/>
      <c r="S197" s="217"/>
      <c r="T197" s="217"/>
      <c r="U197" s="217"/>
      <c r="V197" s="217"/>
      <c r="X197" s="217"/>
      <c r="Y197" s="217"/>
      <c r="Z197" s="217"/>
      <c r="AB197" s="217"/>
      <c r="AC197" s="74" t="s">
        <v>196</v>
      </c>
      <c r="AD197" s="217"/>
      <c r="AE197" s="217"/>
      <c r="AF197" s="217"/>
      <c r="AG197" s="217"/>
      <c r="AH197" s="217"/>
      <c r="AI197" s="217"/>
      <c r="AJ197" s="217"/>
      <c r="AK197" s="217"/>
      <c r="AL197" s="74"/>
      <c r="AM197" s="476"/>
      <c r="AN197" s="51"/>
      <c r="AO197" s="217"/>
      <c r="AP197" s="729">
        <v>426</v>
      </c>
      <c r="AQ197" s="89"/>
    </row>
    <row r="198" spans="1:43" x14ac:dyDescent="0.2">
      <c r="A198" s="88"/>
      <c r="B198" s="477"/>
      <c r="C198" s="476"/>
      <c r="D198" s="51"/>
      <c r="E198" s="217"/>
      <c r="F198" s="217"/>
      <c r="G198" s="217"/>
      <c r="H198" s="217"/>
      <c r="I198" s="217"/>
      <c r="J198" s="217"/>
      <c r="K198" s="217"/>
      <c r="L198" s="217"/>
      <c r="M198" s="217"/>
      <c r="N198" s="217"/>
      <c r="O198" s="217"/>
      <c r="P198" s="74" t="s">
        <v>489</v>
      </c>
      <c r="Q198" s="217"/>
      <c r="R198" s="217"/>
      <c r="S198" s="217"/>
      <c r="T198" s="217"/>
      <c r="U198" s="217"/>
      <c r="V198" s="217"/>
      <c r="W198" s="217"/>
      <c r="X198" s="217"/>
      <c r="Y198" s="217"/>
      <c r="Z198" s="217"/>
      <c r="AA198" s="217"/>
      <c r="AB198" s="217"/>
      <c r="AC198" s="74" t="s">
        <v>462</v>
      </c>
      <c r="AD198" s="217"/>
      <c r="AE198" s="217"/>
      <c r="AF198" s="217"/>
      <c r="AG198" s="217"/>
      <c r="AH198" s="217"/>
      <c r="AI198" s="217"/>
      <c r="AJ198" s="217"/>
      <c r="AK198" s="217"/>
      <c r="AL198" s="74"/>
      <c r="AM198" s="476"/>
      <c r="AN198" s="51"/>
      <c r="AO198" s="217"/>
      <c r="AP198" s="729"/>
      <c r="AQ198" s="89"/>
    </row>
    <row r="199" spans="1:43" ht="6" customHeight="1" thickBot="1" x14ac:dyDescent="0.25">
      <c r="A199" s="90"/>
      <c r="B199" s="319"/>
      <c r="C199" s="72"/>
      <c r="D199" s="73"/>
      <c r="E199" s="71"/>
      <c r="F199" s="71"/>
      <c r="G199" s="71"/>
      <c r="H199" s="71"/>
      <c r="I199" s="71"/>
      <c r="J199" s="71"/>
      <c r="K199" s="71"/>
      <c r="L199" s="71"/>
      <c r="M199" s="71"/>
      <c r="N199" s="71"/>
      <c r="O199" s="71"/>
      <c r="P199" s="71"/>
      <c r="Q199" s="71"/>
      <c r="R199" s="71"/>
      <c r="S199" s="71"/>
      <c r="T199" s="71"/>
      <c r="U199" s="71"/>
      <c r="V199" s="71"/>
      <c r="W199" s="71"/>
      <c r="X199" s="71"/>
      <c r="Y199" s="71"/>
      <c r="Z199" s="71"/>
      <c r="AA199" s="71"/>
      <c r="AB199" s="71"/>
      <c r="AC199" s="71"/>
      <c r="AD199" s="71"/>
      <c r="AE199" s="71"/>
      <c r="AF199" s="71"/>
      <c r="AG199" s="71"/>
      <c r="AH199" s="71"/>
      <c r="AI199" s="71"/>
      <c r="AJ199" s="71"/>
      <c r="AK199" s="71"/>
      <c r="AL199" s="91"/>
      <c r="AM199" s="72"/>
      <c r="AN199" s="73"/>
      <c r="AO199" s="71"/>
      <c r="AP199" s="71"/>
      <c r="AQ199" s="92"/>
    </row>
    <row r="200" spans="1:43" ht="6" customHeight="1" x14ac:dyDescent="0.2">
      <c r="A200" s="16"/>
      <c r="B200" s="475"/>
      <c r="C200" s="46"/>
      <c r="D200" s="27"/>
      <c r="E200" s="16"/>
      <c r="F200" s="16"/>
      <c r="G200" s="16"/>
      <c r="H200" s="16"/>
      <c r="I200" s="16"/>
      <c r="J200" s="16"/>
      <c r="K200" s="16"/>
      <c r="L200" s="16"/>
      <c r="M200" s="16"/>
      <c r="N200" s="16"/>
      <c r="O200" s="16"/>
      <c r="P200" s="16"/>
      <c r="Q200" s="16"/>
      <c r="R200" s="16"/>
      <c r="S200" s="16"/>
      <c r="T200" s="16"/>
      <c r="U200" s="46"/>
      <c r="V200" s="27"/>
      <c r="W200" s="16"/>
      <c r="X200" s="16"/>
      <c r="Y200" s="16"/>
      <c r="Z200" s="16"/>
      <c r="AA200" s="16"/>
      <c r="AB200" s="16"/>
      <c r="AC200" s="16"/>
      <c r="AD200" s="16"/>
      <c r="AE200" s="16"/>
      <c r="AF200" s="16"/>
      <c r="AG200" s="16"/>
      <c r="AH200" s="16"/>
      <c r="AI200" s="16"/>
      <c r="AJ200" s="16"/>
      <c r="AK200" s="16"/>
      <c r="AL200" s="24"/>
      <c r="AM200" s="46"/>
      <c r="AN200" s="51"/>
      <c r="AO200" s="217"/>
      <c r="AP200" s="217"/>
      <c r="AQ200" s="217"/>
    </row>
    <row r="201" spans="1:43" ht="11.25" customHeight="1" x14ac:dyDescent="0.2">
      <c r="A201" s="217"/>
      <c r="B201" s="133">
        <v>420</v>
      </c>
      <c r="C201" s="476"/>
      <c r="D201" s="51"/>
      <c r="E201" s="730" t="str">
        <f ca="1">VLOOKUP(INDIRECT(ADDRESS(ROW(),COLUMN()-3)),Language_Translations,MATCH(Language_Selected,Language_Options,0),FALSE)</f>
        <v>Durant cette grossesse, est-ce que l'on vous a fait une injection dans le bras pour éviter au bébé de contracter le tétanos après la naissance ?</v>
      </c>
      <c r="F201" s="730"/>
      <c r="G201" s="730"/>
      <c r="H201" s="730"/>
      <c r="I201" s="730"/>
      <c r="J201" s="730"/>
      <c r="K201" s="730"/>
      <c r="L201" s="730"/>
      <c r="M201" s="730"/>
      <c r="N201" s="730"/>
      <c r="O201" s="730"/>
      <c r="P201" s="730"/>
      <c r="Q201" s="730"/>
      <c r="R201" s="730"/>
      <c r="S201" s="730"/>
      <c r="T201" s="730"/>
      <c r="U201" s="476"/>
      <c r="V201" s="51"/>
      <c r="W201" s="217" t="s">
        <v>117</v>
      </c>
      <c r="X201" s="217"/>
      <c r="Y201" s="47" t="s">
        <v>9</v>
      </c>
      <c r="Z201" s="47"/>
      <c r="AA201" s="47"/>
      <c r="AB201" s="47"/>
      <c r="AC201" s="47"/>
      <c r="AD201" s="47"/>
      <c r="AE201" s="47"/>
      <c r="AF201" s="47"/>
      <c r="AG201" s="47"/>
      <c r="AH201" s="47"/>
      <c r="AI201" s="47"/>
      <c r="AJ201" s="47"/>
      <c r="AK201" s="47"/>
      <c r="AL201" s="75" t="s">
        <v>93</v>
      </c>
      <c r="AM201" s="476"/>
      <c r="AN201" s="51"/>
      <c r="AO201" s="217"/>
      <c r="AP201" s="217"/>
      <c r="AQ201" s="217"/>
    </row>
    <row r="202" spans="1:43" x14ac:dyDescent="0.2">
      <c r="A202" s="217"/>
      <c r="B202" s="81" t="s">
        <v>99</v>
      </c>
      <c r="C202" s="476"/>
      <c r="D202" s="51"/>
      <c r="E202" s="730"/>
      <c r="F202" s="730"/>
      <c r="G202" s="730"/>
      <c r="H202" s="730"/>
      <c r="I202" s="730"/>
      <c r="J202" s="730"/>
      <c r="K202" s="730"/>
      <c r="L202" s="730"/>
      <c r="M202" s="730"/>
      <c r="N202" s="730"/>
      <c r="O202" s="730"/>
      <c r="P202" s="730"/>
      <c r="Q202" s="730"/>
      <c r="R202" s="730"/>
      <c r="S202" s="730"/>
      <c r="T202" s="730"/>
      <c r="U202" s="476"/>
      <c r="V202" s="51"/>
      <c r="W202" s="217" t="s">
        <v>118</v>
      </c>
      <c r="X202" s="217"/>
      <c r="Y202" s="47" t="s">
        <v>9</v>
      </c>
      <c r="Z202" s="47"/>
      <c r="AA202" s="47"/>
      <c r="AB202" s="47"/>
      <c r="AC202" s="47"/>
      <c r="AD202" s="47"/>
      <c r="AE202" s="47"/>
      <c r="AF202" s="47"/>
      <c r="AG202" s="47"/>
      <c r="AH202" s="47"/>
      <c r="AI202" s="47"/>
      <c r="AJ202" s="47"/>
      <c r="AK202" s="47"/>
      <c r="AL202" s="75" t="s">
        <v>95</v>
      </c>
      <c r="AM202" s="476"/>
      <c r="AN202" s="51"/>
      <c r="AO202" s="217"/>
      <c r="AP202" s="743">
        <v>423</v>
      </c>
      <c r="AQ202" s="217"/>
    </row>
    <row r="203" spans="1:43" x14ac:dyDescent="0.2">
      <c r="A203" s="217"/>
      <c r="B203" s="244"/>
      <c r="C203" s="476"/>
      <c r="D203" s="51"/>
      <c r="E203" s="730"/>
      <c r="F203" s="730"/>
      <c r="G203" s="730"/>
      <c r="H203" s="730"/>
      <c r="I203" s="730"/>
      <c r="J203" s="730"/>
      <c r="K203" s="730"/>
      <c r="L203" s="730"/>
      <c r="M203" s="730"/>
      <c r="N203" s="730"/>
      <c r="O203" s="730"/>
      <c r="P203" s="730"/>
      <c r="Q203" s="730"/>
      <c r="R203" s="730"/>
      <c r="S203" s="730"/>
      <c r="T203" s="730"/>
      <c r="U203" s="476"/>
      <c r="V203" s="51"/>
      <c r="W203" s="217" t="s">
        <v>259</v>
      </c>
      <c r="X203" s="217"/>
      <c r="Y203" s="217"/>
      <c r="Z203" s="217"/>
      <c r="AA203" s="217"/>
      <c r="AB203" s="47" t="s">
        <v>9</v>
      </c>
      <c r="AC203" s="47"/>
      <c r="AD203" s="47"/>
      <c r="AE203" s="47"/>
      <c r="AF203" s="47"/>
      <c r="AG203" s="47"/>
      <c r="AH203" s="47"/>
      <c r="AI203" s="47"/>
      <c r="AJ203" s="47"/>
      <c r="AK203" s="47"/>
      <c r="AL203" s="75" t="s">
        <v>212</v>
      </c>
      <c r="AM203" s="476"/>
      <c r="AN203" s="51"/>
      <c r="AO203" s="217"/>
      <c r="AP203" s="743"/>
      <c r="AQ203" s="217"/>
    </row>
    <row r="204" spans="1:43" ht="6" customHeight="1" x14ac:dyDescent="0.2">
      <c r="A204" s="77"/>
      <c r="B204" s="76"/>
      <c r="C204" s="48"/>
      <c r="D204" s="26"/>
      <c r="E204" s="77"/>
      <c r="F204" s="77"/>
      <c r="G204" s="77"/>
      <c r="H204" s="77"/>
      <c r="I204" s="77"/>
      <c r="J204" s="77"/>
      <c r="K204" s="77"/>
      <c r="L204" s="77"/>
      <c r="M204" s="77"/>
      <c r="N204" s="77"/>
      <c r="O204" s="77"/>
      <c r="P204" s="77"/>
      <c r="Q204" s="77"/>
      <c r="R204" s="77"/>
      <c r="S204" s="77"/>
      <c r="T204" s="77"/>
      <c r="U204" s="48"/>
      <c r="V204" s="26"/>
      <c r="W204" s="77"/>
      <c r="X204" s="77"/>
      <c r="Y204" s="77"/>
      <c r="Z204" s="77"/>
      <c r="AA204" s="77"/>
      <c r="AB204" s="77"/>
      <c r="AC204" s="77"/>
      <c r="AD204" s="77"/>
      <c r="AE204" s="77"/>
      <c r="AF204" s="77"/>
      <c r="AG204" s="77"/>
      <c r="AH204" s="77"/>
      <c r="AI204" s="77"/>
      <c r="AJ204" s="77"/>
      <c r="AK204" s="77"/>
      <c r="AL204" s="78"/>
      <c r="AM204" s="48"/>
      <c r="AN204" s="26"/>
      <c r="AO204" s="77"/>
      <c r="AP204" s="77"/>
      <c r="AQ204" s="77"/>
    </row>
    <row r="205" spans="1:43" ht="6" customHeight="1" x14ac:dyDescent="0.2">
      <c r="A205" s="16"/>
      <c r="B205" s="475"/>
      <c r="C205" s="46"/>
      <c r="D205" s="27"/>
      <c r="E205" s="16"/>
      <c r="F205" s="16"/>
      <c r="G205" s="16"/>
      <c r="H205" s="16"/>
      <c r="I205" s="16"/>
      <c r="J205" s="16"/>
      <c r="K205" s="16"/>
      <c r="L205" s="16"/>
      <c r="M205" s="16"/>
      <c r="N205" s="16"/>
      <c r="O205" s="16"/>
      <c r="P205" s="16"/>
      <c r="Q205" s="16"/>
      <c r="R205" s="16"/>
      <c r="S205" s="16"/>
      <c r="T205" s="16"/>
      <c r="U205" s="46"/>
      <c r="V205" s="27"/>
      <c r="W205" s="16"/>
      <c r="X205" s="16"/>
      <c r="Y205" s="16"/>
      <c r="Z205" s="16"/>
      <c r="AA205" s="16"/>
      <c r="AB205" s="16"/>
      <c r="AC205" s="16"/>
      <c r="AD205" s="16"/>
      <c r="AE205" s="16"/>
      <c r="AF205" s="16"/>
      <c r="AG205" s="16"/>
      <c r="AH205" s="16"/>
      <c r="AI205" s="16"/>
      <c r="AJ205" s="16"/>
      <c r="AK205" s="16"/>
      <c r="AL205" s="24"/>
      <c r="AM205" s="46"/>
      <c r="AN205" s="27"/>
      <c r="AO205" s="16"/>
      <c r="AP205" s="16"/>
      <c r="AQ205" s="16"/>
    </row>
    <row r="206" spans="1:43" ht="11.25" customHeight="1" x14ac:dyDescent="0.2">
      <c r="A206" s="217"/>
      <c r="B206" s="133">
        <v>421</v>
      </c>
      <c r="C206" s="476"/>
      <c r="D206" s="51"/>
      <c r="E206" s="730" t="str">
        <f ca="1">VLOOKUP(INDIRECT(ADDRESS(ROW(),COLUMN()-3)),Language_Translations,MATCH(Language_Selected,Language_Options,0),FALSE)</f>
        <v>Durant cette grossesse, combien de fois vous a-t-on fait une injection contre le tétanos ?</v>
      </c>
      <c r="F206" s="730"/>
      <c r="G206" s="730"/>
      <c r="H206" s="730"/>
      <c r="I206" s="730"/>
      <c r="J206" s="730"/>
      <c r="K206" s="730"/>
      <c r="L206" s="730"/>
      <c r="M206" s="730"/>
      <c r="N206" s="730"/>
      <c r="O206" s="730"/>
      <c r="P206" s="730"/>
      <c r="Q206" s="730"/>
      <c r="R206" s="730"/>
      <c r="S206" s="730"/>
      <c r="T206" s="730"/>
      <c r="U206" s="476"/>
      <c r="V206" s="51"/>
      <c r="W206" s="217"/>
      <c r="X206" s="217"/>
      <c r="Y206" s="217"/>
      <c r="Z206" s="217"/>
      <c r="AA206" s="217"/>
      <c r="AB206" s="217"/>
      <c r="AC206" s="217"/>
      <c r="AD206" s="217"/>
      <c r="AE206" s="217"/>
      <c r="AF206" s="217"/>
      <c r="AG206" s="217"/>
      <c r="AH206" s="217"/>
      <c r="AI206" s="217"/>
      <c r="AJ206" s="476"/>
      <c r="AK206" s="16"/>
      <c r="AL206" s="21"/>
      <c r="AM206" s="476"/>
      <c r="AN206" s="51"/>
      <c r="AO206" s="217"/>
      <c r="AP206" s="217"/>
      <c r="AQ206" s="217"/>
    </row>
    <row r="207" spans="1:43" x14ac:dyDescent="0.2">
      <c r="A207" s="217"/>
      <c r="B207" s="244"/>
      <c r="C207" s="476"/>
      <c r="D207" s="51"/>
      <c r="E207" s="730"/>
      <c r="F207" s="730"/>
      <c r="G207" s="730"/>
      <c r="H207" s="730"/>
      <c r="I207" s="730"/>
      <c r="J207" s="730"/>
      <c r="K207" s="730"/>
      <c r="L207" s="730"/>
      <c r="M207" s="730"/>
      <c r="N207" s="730"/>
      <c r="O207" s="730"/>
      <c r="P207" s="730"/>
      <c r="Q207" s="730"/>
      <c r="R207" s="730"/>
      <c r="S207" s="730"/>
      <c r="T207" s="730"/>
      <c r="U207" s="476"/>
      <c r="V207" s="51"/>
      <c r="W207" s="217" t="s">
        <v>477</v>
      </c>
      <c r="Y207" s="217"/>
      <c r="Z207" s="217"/>
      <c r="AA207" s="217"/>
      <c r="AB207" s="217"/>
      <c r="AD207" s="47" t="s">
        <v>9</v>
      </c>
      <c r="AE207" s="47"/>
      <c r="AF207" s="47"/>
      <c r="AG207" s="47"/>
      <c r="AH207" s="47"/>
      <c r="AI207" s="47"/>
      <c r="AJ207" s="47"/>
      <c r="AK207" s="26"/>
      <c r="AL207" s="22"/>
      <c r="AM207" s="476"/>
      <c r="AN207" s="51"/>
      <c r="AO207" s="217"/>
      <c r="AP207" s="217"/>
      <c r="AQ207" s="217"/>
    </row>
    <row r="208" spans="1:43" x14ac:dyDescent="0.2">
      <c r="A208" s="217"/>
      <c r="B208" s="477"/>
      <c r="C208" s="476"/>
      <c r="D208" s="51"/>
      <c r="E208" s="730"/>
      <c r="F208" s="730"/>
      <c r="G208" s="730"/>
      <c r="H208" s="730"/>
      <c r="I208" s="730"/>
      <c r="J208" s="730"/>
      <c r="K208" s="730"/>
      <c r="L208" s="730"/>
      <c r="M208" s="730"/>
      <c r="N208" s="730"/>
      <c r="O208" s="730"/>
      <c r="P208" s="730"/>
      <c r="Q208" s="730"/>
      <c r="R208" s="730"/>
      <c r="S208" s="730"/>
      <c r="T208" s="730"/>
      <c r="U208" s="476"/>
      <c r="V208" s="51"/>
      <c r="W208" s="217"/>
      <c r="X208" s="217"/>
      <c r="Y208" s="217"/>
      <c r="Z208" s="217"/>
      <c r="AA208" s="217"/>
      <c r="AB208" s="217"/>
      <c r="AC208" s="217"/>
      <c r="AD208" s="217"/>
      <c r="AE208" s="217"/>
      <c r="AF208" s="217"/>
      <c r="AG208" s="217"/>
      <c r="AH208" s="217"/>
      <c r="AI208" s="217"/>
      <c r="AJ208" s="217"/>
      <c r="AK208" s="217"/>
      <c r="AL208" s="74"/>
      <c r="AM208" s="476"/>
      <c r="AN208" s="51"/>
      <c r="AO208" s="217"/>
      <c r="AP208" s="217"/>
      <c r="AQ208" s="217"/>
    </row>
    <row r="209" spans="1:43" x14ac:dyDescent="0.2">
      <c r="A209" s="217"/>
      <c r="B209" s="477"/>
      <c r="C209" s="476"/>
      <c r="D209" s="51"/>
      <c r="E209" s="730"/>
      <c r="F209" s="730"/>
      <c r="G209" s="730"/>
      <c r="H209" s="730"/>
      <c r="I209" s="730"/>
      <c r="J209" s="730"/>
      <c r="K209" s="730"/>
      <c r="L209" s="730"/>
      <c r="M209" s="730"/>
      <c r="N209" s="730"/>
      <c r="O209" s="730"/>
      <c r="P209" s="730"/>
      <c r="Q209" s="730"/>
      <c r="R209" s="730"/>
      <c r="S209" s="730"/>
      <c r="T209" s="730"/>
      <c r="U209" s="476"/>
      <c r="V209" s="51"/>
      <c r="W209" s="217" t="s">
        <v>259</v>
      </c>
      <c r="X209" s="217"/>
      <c r="Y209" s="217"/>
      <c r="Z209" s="217"/>
      <c r="AA209" s="217"/>
      <c r="AB209" s="47" t="s">
        <v>9</v>
      </c>
      <c r="AC209" s="47"/>
      <c r="AD209" s="47"/>
      <c r="AE209" s="47"/>
      <c r="AF209" s="47"/>
      <c r="AG209" s="47"/>
      <c r="AH209" s="47"/>
      <c r="AI209" s="47"/>
      <c r="AJ209" s="47"/>
      <c r="AK209" s="47"/>
      <c r="AL209" s="75" t="s">
        <v>212</v>
      </c>
      <c r="AM209" s="476"/>
      <c r="AN209" s="51"/>
      <c r="AO209" s="217"/>
      <c r="AP209" s="217"/>
      <c r="AQ209" s="217"/>
    </row>
    <row r="210" spans="1:43" ht="6" customHeight="1" thickBot="1" x14ac:dyDescent="0.25">
      <c r="A210" s="77"/>
      <c r="B210" s="76"/>
      <c r="C210" s="48"/>
      <c r="D210" s="26"/>
      <c r="E210" s="77"/>
      <c r="F210" s="77"/>
      <c r="G210" s="77"/>
      <c r="H210" s="77"/>
      <c r="I210" s="77"/>
      <c r="J210" s="77"/>
      <c r="K210" s="77"/>
      <c r="L210" s="77"/>
      <c r="M210" s="77"/>
      <c r="N210" s="77"/>
      <c r="O210" s="77"/>
      <c r="P210" s="77"/>
      <c r="Q210" s="77"/>
      <c r="R210" s="77"/>
      <c r="S210" s="77"/>
      <c r="T210" s="77"/>
      <c r="U210" s="48"/>
      <c r="V210" s="26"/>
      <c r="W210" s="77"/>
      <c r="X210" s="77"/>
      <c r="Y210" s="77"/>
      <c r="Z210" s="77"/>
      <c r="AA210" s="77"/>
      <c r="AB210" s="77"/>
      <c r="AC210" s="77"/>
      <c r="AD210" s="77"/>
      <c r="AE210" s="77"/>
      <c r="AF210" s="77"/>
      <c r="AG210" s="77"/>
      <c r="AH210" s="77"/>
      <c r="AI210" s="77"/>
      <c r="AJ210" s="77"/>
      <c r="AK210" s="77"/>
      <c r="AL210" s="78"/>
      <c r="AM210" s="48"/>
      <c r="AN210" s="26"/>
      <c r="AO210" s="77"/>
      <c r="AP210" s="77"/>
      <c r="AQ210" s="77"/>
    </row>
    <row r="211" spans="1:43" ht="6" customHeight="1" x14ac:dyDescent="0.2">
      <c r="A211" s="82"/>
      <c r="B211" s="83"/>
      <c r="C211" s="84"/>
      <c r="D211" s="85"/>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86"/>
      <c r="AM211" s="84"/>
      <c r="AN211" s="1"/>
      <c r="AO211" s="1"/>
      <c r="AP211" s="1"/>
      <c r="AQ211" s="87"/>
    </row>
    <row r="212" spans="1:43" ht="11.25" customHeight="1" x14ac:dyDescent="0.2">
      <c r="A212" s="88"/>
      <c r="B212" s="133">
        <v>422</v>
      </c>
      <c r="C212" s="476"/>
      <c r="D212" s="51"/>
      <c r="E212" s="704" t="s">
        <v>490</v>
      </c>
      <c r="F212" s="704"/>
      <c r="G212" s="704"/>
      <c r="H212" s="704"/>
      <c r="I212" s="704"/>
      <c r="J212" s="704"/>
      <c r="K212" s="704"/>
      <c r="L212" s="704"/>
      <c r="M212" s="704"/>
      <c r="N212" s="704"/>
      <c r="O212" s="704"/>
      <c r="P212" s="704"/>
      <c r="Q212" s="704"/>
      <c r="R212" s="704"/>
      <c r="S212" s="704"/>
      <c r="T212" s="704"/>
      <c r="U212" s="217"/>
      <c r="V212" s="217"/>
      <c r="X212" s="217"/>
      <c r="Y212" s="217"/>
      <c r="Z212" s="217"/>
      <c r="AA212" s="217"/>
      <c r="AB212" s="217"/>
      <c r="AD212" s="217"/>
      <c r="AG212" s="217"/>
      <c r="AH212" s="217"/>
      <c r="AI212" s="217"/>
      <c r="AL212" s="74"/>
      <c r="AM212" s="476"/>
      <c r="AN212" s="217"/>
      <c r="AO212" s="217"/>
      <c r="AP212" s="217"/>
      <c r="AQ212" s="89"/>
    </row>
    <row r="213" spans="1:43" ht="11.25" customHeight="1" x14ac:dyDescent="0.2">
      <c r="A213" s="88"/>
      <c r="C213" s="476"/>
      <c r="D213" s="51"/>
      <c r="E213" s="482"/>
      <c r="F213" s="482"/>
      <c r="G213" s="482"/>
      <c r="H213" s="482"/>
      <c r="I213" s="482"/>
      <c r="J213" s="482"/>
      <c r="K213" s="482"/>
      <c r="L213" s="482"/>
      <c r="M213" s="482"/>
      <c r="N213" s="482"/>
      <c r="O213" s="482"/>
      <c r="P213" s="482"/>
      <c r="Q213" s="482"/>
      <c r="R213" s="482"/>
      <c r="S213" s="482"/>
      <c r="T213" s="482"/>
      <c r="U213" s="217"/>
      <c r="V213" s="217"/>
      <c r="X213" s="217"/>
      <c r="Y213" s="217"/>
      <c r="Z213" s="217"/>
      <c r="AA213" s="217"/>
      <c r="AB213" s="217"/>
      <c r="AD213" s="217"/>
      <c r="AG213" s="217"/>
      <c r="AH213" s="217"/>
      <c r="AI213" s="217"/>
      <c r="AJ213" s="217"/>
      <c r="AK213" s="217"/>
      <c r="AL213" s="74"/>
      <c r="AM213" s="476"/>
      <c r="AN213" s="217"/>
      <c r="AO213" s="217"/>
      <c r="AQ213" s="89"/>
    </row>
    <row r="214" spans="1:43" x14ac:dyDescent="0.2">
      <c r="A214" s="88"/>
      <c r="B214" s="244"/>
      <c r="C214" s="476"/>
      <c r="D214" s="51"/>
      <c r="E214" s="217"/>
      <c r="F214" s="217"/>
      <c r="G214" s="217"/>
      <c r="H214" s="217"/>
      <c r="I214" s="217"/>
      <c r="J214" s="217"/>
      <c r="K214" s="217"/>
      <c r="L214" s="217"/>
      <c r="N214" s="74" t="s">
        <v>491</v>
      </c>
      <c r="O214" s="217"/>
      <c r="P214" s="217"/>
      <c r="Q214" s="217"/>
      <c r="R214" s="217"/>
      <c r="S214" s="217"/>
      <c r="T214" s="217"/>
      <c r="U214" s="217"/>
      <c r="V214" s="217"/>
      <c r="W214" s="217"/>
      <c r="X214" s="217"/>
      <c r="Y214" s="217"/>
      <c r="Z214" s="217"/>
      <c r="AA214" s="217"/>
      <c r="AB214" s="217"/>
      <c r="AC214" s="74" t="s">
        <v>492</v>
      </c>
      <c r="AD214" s="217"/>
      <c r="AE214" s="217"/>
      <c r="AG214" s="217"/>
      <c r="AH214" s="217"/>
      <c r="AI214" s="217"/>
      <c r="AJ214" s="217"/>
      <c r="AK214" s="217"/>
      <c r="AL214" s="74"/>
      <c r="AM214" s="476"/>
      <c r="AN214" s="217"/>
      <c r="AO214" s="217"/>
      <c r="AP214" s="127">
        <v>426</v>
      </c>
      <c r="AQ214" s="89"/>
    </row>
    <row r="215" spans="1:43" ht="6" customHeight="1" thickBot="1" x14ac:dyDescent="0.25">
      <c r="A215" s="90"/>
      <c r="B215" s="319"/>
      <c r="C215" s="72"/>
      <c r="D215" s="73"/>
      <c r="E215" s="71"/>
      <c r="F215" s="71"/>
      <c r="G215" s="71"/>
      <c r="H215" s="71"/>
      <c r="I215" s="71"/>
      <c r="J215" s="71"/>
      <c r="K215" s="71"/>
      <c r="L215" s="71"/>
      <c r="M215" s="71"/>
      <c r="N215" s="71"/>
      <c r="O215" s="71"/>
      <c r="P215" s="71"/>
      <c r="Q215" s="71"/>
      <c r="R215" s="71"/>
      <c r="S215" s="71"/>
      <c r="T215" s="71"/>
      <c r="U215" s="71"/>
      <c r="V215" s="71"/>
      <c r="W215" s="71"/>
      <c r="X215" s="71"/>
      <c r="Y215" s="71"/>
      <c r="Z215" s="71"/>
      <c r="AA215" s="71"/>
      <c r="AB215" s="71"/>
      <c r="AC215" s="71"/>
      <c r="AD215" s="71"/>
      <c r="AE215" s="71"/>
      <c r="AF215" s="71"/>
      <c r="AG215" s="71"/>
      <c r="AH215" s="71"/>
      <c r="AI215" s="71"/>
      <c r="AJ215" s="71"/>
      <c r="AK215" s="71"/>
      <c r="AL215" s="91"/>
      <c r="AM215" s="72"/>
      <c r="AN215" s="71"/>
      <c r="AO215" s="71"/>
      <c r="AP215" s="71"/>
      <c r="AQ215" s="92"/>
    </row>
    <row r="216" spans="1:43" ht="6" customHeight="1" x14ac:dyDescent="0.2">
      <c r="A216" s="217"/>
      <c r="B216" s="477"/>
      <c r="C216" s="476"/>
      <c r="D216" s="51"/>
      <c r="E216" s="217"/>
      <c r="F216" s="217"/>
      <c r="G216" s="217"/>
      <c r="H216" s="217"/>
      <c r="I216" s="217"/>
      <c r="J216" s="217"/>
      <c r="K216" s="217"/>
      <c r="L216" s="217"/>
      <c r="M216" s="217"/>
      <c r="N216" s="217"/>
      <c r="O216" s="217"/>
      <c r="P216" s="217"/>
      <c r="Q216" s="217"/>
      <c r="R216" s="217"/>
      <c r="S216" s="217"/>
      <c r="T216" s="217"/>
      <c r="U216" s="476"/>
      <c r="V216" s="51"/>
      <c r="W216" s="217"/>
      <c r="X216" s="217"/>
      <c r="Y216" s="217"/>
      <c r="Z216" s="217"/>
      <c r="AA216" s="217"/>
      <c r="AB216" s="217"/>
      <c r="AC216" s="217"/>
      <c r="AD216" s="217"/>
      <c r="AE216" s="217"/>
      <c r="AF216" s="217"/>
      <c r="AG216" s="217"/>
      <c r="AH216" s="217"/>
      <c r="AI216" s="217"/>
      <c r="AJ216" s="217"/>
      <c r="AK216" s="217"/>
      <c r="AL216" s="74"/>
      <c r="AM216" s="476"/>
      <c r="AN216" s="217"/>
      <c r="AO216" s="217"/>
      <c r="AP216" s="217"/>
      <c r="AQ216" s="217"/>
    </row>
    <row r="217" spans="1:43" ht="11.25" customHeight="1" x14ac:dyDescent="0.2">
      <c r="A217" s="217"/>
      <c r="B217" s="133">
        <v>423</v>
      </c>
      <c r="C217" s="476"/>
      <c r="D217" s="51"/>
      <c r="E217" s="730" t="str">
        <f ca="1">VLOOKUP(INDIRECT(ADDRESS(ROW(),COLUMN()-3)),Language_Translations,MATCH(Language_Selected,Language_Options,0),FALSE)</f>
        <v>À n'importe quel moment avant cette grossesse, vous a-t-on fait des injections contre le tétanos ?</v>
      </c>
      <c r="F217" s="730"/>
      <c r="G217" s="730"/>
      <c r="H217" s="730"/>
      <c r="I217" s="730"/>
      <c r="J217" s="730"/>
      <c r="K217" s="730"/>
      <c r="L217" s="730"/>
      <c r="M217" s="730"/>
      <c r="N217" s="730"/>
      <c r="O217" s="730"/>
      <c r="P217" s="730"/>
      <c r="Q217" s="730"/>
      <c r="R217" s="730"/>
      <c r="S217" s="730"/>
      <c r="T217" s="730"/>
      <c r="U217" s="476"/>
      <c r="V217" s="51"/>
      <c r="W217" s="217" t="s">
        <v>117</v>
      </c>
      <c r="X217" s="217"/>
      <c r="Y217" s="47" t="s">
        <v>9</v>
      </c>
      <c r="Z217" s="47"/>
      <c r="AA217" s="47"/>
      <c r="AB217" s="47"/>
      <c r="AC217" s="47"/>
      <c r="AD217" s="47"/>
      <c r="AE217" s="47"/>
      <c r="AF217" s="47"/>
      <c r="AG217" s="47"/>
      <c r="AH217" s="47"/>
      <c r="AI217" s="47"/>
      <c r="AJ217" s="47"/>
      <c r="AK217" s="47"/>
      <c r="AL217" s="75" t="s">
        <v>93</v>
      </c>
      <c r="AM217" s="476"/>
      <c r="AN217" s="51"/>
      <c r="AO217" s="217"/>
      <c r="AP217" s="217"/>
      <c r="AQ217" s="217"/>
    </row>
    <row r="218" spans="1:43" x14ac:dyDescent="0.2">
      <c r="A218" s="217"/>
      <c r="B218" s="244"/>
      <c r="C218" s="476"/>
      <c r="D218" s="51"/>
      <c r="E218" s="730"/>
      <c r="F218" s="730"/>
      <c r="G218" s="730"/>
      <c r="H218" s="730"/>
      <c r="I218" s="730"/>
      <c r="J218" s="730"/>
      <c r="K218" s="730"/>
      <c r="L218" s="730"/>
      <c r="M218" s="730"/>
      <c r="N218" s="730"/>
      <c r="O218" s="730"/>
      <c r="P218" s="730"/>
      <c r="Q218" s="730"/>
      <c r="R218" s="730"/>
      <c r="S218" s="730"/>
      <c r="T218" s="730"/>
      <c r="U218" s="476"/>
      <c r="V218" s="51"/>
      <c r="W218" s="217" t="s">
        <v>118</v>
      </c>
      <c r="X218" s="217"/>
      <c r="Y218" s="47" t="s">
        <v>9</v>
      </c>
      <c r="Z218" s="47"/>
      <c r="AA218" s="47"/>
      <c r="AB218" s="47"/>
      <c r="AC218" s="47"/>
      <c r="AD218" s="47"/>
      <c r="AE218" s="47"/>
      <c r="AF218" s="47"/>
      <c r="AG218" s="47"/>
      <c r="AH218" s="47"/>
      <c r="AI218" s="47"/>
      <c r="AJ218" s="47"/>
      <c r="AK218" s="47"/>
      <c r="AL218" s="75" t="s">
        <v>95</v>
      </c>
      <c r="AM218" s="476"/>
      <c r="AN218" s="51"/>
      <c r="AO218" s="217"/>
      <c r="AP218" s="743">
        <v>426</v>
      </c>
      <c r="AQ218" s="217"/>
    </row>
    <row r="219" spans="1:43" x14ac:dyDescent="0.2">
      <c r="A219" s="217"/>
      <c r="B219" s="477"/>
      <c r="C219" s="476"/>
      <c r="D219" s="51"/>
      <c r="E219" s="730"/>
      <c r="F219" s="730"/>
      <c r="G219" s="730"/>
      <c r="H219" s="730"/>
      <c r="I219" s="730"/>
      <c r="J219" s="730"/>
      <c r="K219" s="730"/>
      <c r="L219" s="730"/>
      <c r="M219" s="730"/>
      <c r="N219" s="730"/>
      <c r="O219" s="730"/>
      <c r="P219" s="730"/>
      <c r="Q219" s="730"/>
      <c r="R219" s="730"/>
      <c r="S219" s="730"/>
      <c r="T219" s="730"/>
      <c r="U219" s="476"/>
      <c r="V219" s="51"/>
      <c r="W219" s="217" t="s">
        <v>259</v>
      </c>
      <c r="X219" s="217"/>
      <c r="Y219" s="217"/>
      <c r="Z219" s="217"/>
      <c r="AA219" s="217"/>
      <c r="AB219" s="47" t="s">
        <v>9</v>
      </c>
      <c r="AC219" s="47"/>
      <c r="AD219" s="47"/>
      <c r="AE219" s="47"/>
      <c r="AF219" s="47"/>
      <c r="AG219" s="47"/>
      <c r="AH219" s="47"/>
      <c r="AI219" s="47"/>
      <c r="AJ219" s="47"/>
      <c r="AK219" s="47"/>
      <c r="AL219" s="75" t="s">
        <v>212</v>
      </c>
      <c r="AM219" s="476"/>
      <c r="AN219" s="51"/>
      <c r="AO219" s="217"/>
      <c r="AP219" s="743"/>
      <c r="AQ219" s="217"/>
    </row>
    <row r="220" spans="1:43" ht="6" customHeight="1" x14ac:dyDescent="0.2">
      <c r="A220" s="77"/>
      <c r="B220" s="76"/>
      <c r="C220" s="48"/>
      <c r="D220" s="26"/>
      <c r="E220" s="77"/>
      <c r="F220" s="77"/>
      <c r="G220" s="77"/>
      <c r="H220" s="77"/>
      <c r="I220" s="77"/>
      <c r="J220" s="77"/>
      <c r="K220" s="77"/>
      <c r="L220" s="77"/>
      <c r="M220" s="77"/>
      <c r="N220" s="77"/>
      <c r="O220" s="77"/>
      <c r="P220" s="77"/>
      <c r="Q220" s="77"/>
      <c r="R220" s="77"/>
      <c r="S220" s="77"/>
      <c r="T220" s="77"/>
      <c r="U220" s="48"/>
      <c r="V220" s="26"/>
      <c r="W220" s="77"/>
      <c r="X220" s="77"/>
      <c r="Y220" s="77"/>
      <c r="Z220" s="77"/>
      <c r="AA220" s="77"/>
      <c r="AB220" s="77"/>
      <c r="AC220" s="77"/>
      <c r="AD220" s="77"/>
      <c r="AE220" s="77"/>
      <c r="AF220" s="77"/>
      <c r="AG220" s="77"/>
      <c r="AH220" s="77"/>
      <c r="AI220" s="77"/>
      <c r="AJ220" s="77"/>
      <c r="AK220" s="77"/>
      <c r="AL220" s="78"/>
      <c r="AM220" s="48"/>
      <c r="AN220" s="26"/>
      <c r="AO220" s="77"/>
      <c r="AP220" s="77"/>
      <c r="AQ220" s="77"/>
    </row>
    <row r="221" spans="1:43" ht="6" customHeight="1" x14ac:dyDescent="0.2">
      <c r="A221" s="16"/>
      <c r="B221" s="475"/>
      <c r="C221" s="46"/>
      <c r="D221" s="27"/>
      <c r="E221" s="16"/>
      <c r="F221" s="16"/>
      <c r="G221" s="16"/>
      <c r="H221" s="16"/>
      <c r="I221" s="16"/>
      <c r="J221" s="16"/>
      <c r="K221" s="16"/>
      <c r="L221" s="16"/>
      <c r="M221" s="16"/>
      <c r="N221" s="16"/>
      <c r="O221" s="16"/>
      <c r="P221" s="16"/>
      <c r="Q221" s="16"/>
      <c r="R221" s="16"/>
      <c r="S221" s="16"/>
      <c r="T221" s="16"/>
      <c r="U221" s="46"/>
      <c r="V221" s="27"/>
      <c r="W221" s="16"/>
      <c r="X221" s="16"/>
      <c r="Y221" s="16"/>
      <c r="Z221" s="16"/>
      <c r="AA221" s="16"/>
      <c r="AB221" s="16"/>
      <c r="AC221" s="16"/>
      <c r="AD221" s="16"/>
      <c r="AE221" s="16"/>
      <c r="AF221" s="16"/>
      <c r="AG221" s="16"/>
      <c r="AH221" s="16"/>
      <c r="AI221" s="16"/>
      <c r="AJ221" s="16"/>
      <c r="AK221" s="16"/>
      <c r="AL221" s="24"/>
      <c r="AM221" s="46"/>
      <c r="AN221" s="51"/>
      <c r="AO221" s="217"/>
      <c r="AP221" s="217"/>
      <c r="AQ221" s="217"/>
    </row>
    <row r="222" spans="1:43" ht="11.25" customHeight="1" x14ac:dyDescent="0.2">
      <c r="A222" s="217"/>
      <c r="B222" s="133">
        <v>424</v>
      </c>
      <c r="C222" s="476"/>
      <c r="D222" s="51"/>
      <c r="E222" s="730" t="str">
        <f ca="1">VLOOKUP(INDIRECT(ADDRESS(ROW(),COLUMN()-3)),Language_Translations,MATCH(Language_Selected,Language_Options,0),FALSE)</f>
        <v>Avant cette grossesse, combien de fois avez-vous eu une injection contre le tétanos ?</v>
      </c>
      <c r="F222" s="730"/>
      <c r="G222" s="730"/>
      <c r="H222" s="730"/>
      <c r="I222" s="730"/>
      <c r="J222" s="730"/>
      <c r="K222" s="730"/>
      <c r="L222" s="730"/>
      <c r="M222" s="730"/>
      <c r="N222" s="730"/>
      <c r="O222" s="730"/>
      <c r="P222" s="730"/>
      <c r="Q222" s="730"/>
      <c r="R222" s="730"/>
      <c r="S222" s="730"/>
      <c r="T222" s="730"/>
      <c r="U222" s="476"/>
      <c r="V222" s="51"/>
      <c r="W222" s="217"/>
      <c r="X222" s="217"/>
      <c r="Y222" s="217"/>
      <c r="Z222" s="217"/>
      <c r="AA222" s="217"/>
      <c r="AB222" s="217"/>
      <c r="AC222" s="217"/>
      <c r="AD222" s="217"/>
      <c r="AE222" s="217"/>
      <c r="AF222" s="217"/>
      <c r="AG222" s="217"/>
      <c r="AH222" s="217"/>
      <c r="AI222" s="217"/>
      <c r="AJ222" s="476"/>
      <c r="AK222" s="16"/>
      <c r="AL222" s="21"/>
      <c r="AM222" s="476"/>
      <c r="AN222" s="51"/>
      <c r="AO222" s="217"/>
      <c r="AP222" s="217"/>
      <c r="AQ222" s="217"/>
    </row>
    <row r="223" spans="1:43" x14ac:dyDescent="0.2">
      <c r="A223" s="217"/>
      <c r="B223" s="244"/>
      <c r="C223" s="476"/>
      <c r="D223" s="51"/>
      <c r="E223" s="730"/>
      <c r="F223" s="730"/>
      <c r="G223" s="730"/>
      <c r="H223" s="730"/>
      <c r="I223" s="730"/>
      <c r="J223" s="730"/>
      <c r="K223" s="730"/>
      <c r="L223" s="730"/>
      <c r="M223" s="730"/>
      <c r="N223" s="730"/>
      <c r="O223" s="730"/>
      <c r="P223" s="730"/>
      <c r="Q223" s="730"/>
      <c r="R223" s="730"/>
      <c r="S223" s="730"/>
      <c r="T223" s="730"/>
      <c r="U223" s="476"/>
      <c r="V223" s="51"/>
      <c r="W223" s="217" t="s">
        <v>477</v>
      </c>
      <c r="X223" s="217"/>
      <c r="Y223" s="217"/>
      <c r="Z223" s="47"/>
      <c r="AA223" s="47"/>
      <c r="AB223" s="47"/>
      <c r="AD223" s="47" t="s">
        <v>9</v>
      </c>
      <c r="AE223" s="47"/>
      <c r="AF223" s="47"/>
      <c r="AG223" s="47"/>
      <c r="AH223" s="47"/>
      <c r="AI223" s="47"/>
      <c r="AJ223" s="47"/>
      <c r="AK223" s="26"/>
      <c r="AL223" s="22"/>
      <c r="AM223" s="476"/>
      <c r="AN223" s="51"/>
      <c r="AO223" s="217"/>
      <c r="AP223" s="217"/>
      <c r="AQ223" s="217"/>
    </row>
    <row r="224" spans="1:43" x14ac:dyDescent="0.2">
      <c r="A224" s="217"/>
      <c r="B224" s="477"/>
      <c r="C224" s="476"/>
      <c r="D224" s="51"/>
      <c r="E224" s="533"/>
      <c r="F224" s="533"/>
      <c r="G224" s="533"/>
      <c r="H224" s="533"/>
      <c r="I224" s="533"/>
      <c r="J224" s="533"/>
      <c r="K224" s="533"/>
      <c r="L224" s="533"/>
      <c r="M224" s="533"/>
      <c r="N224" s="533"/>
      <c r="O224" s="533"/>
      <c r="P224" s="533"/>
      <c r="Q224" s="533"/>
      <c r="R224" s="533"/>
      <c r="S224" s="533"/>
      <c r="T224" s="533"/>
      <c r="U224" s="476"/>
      <c r="V224" s="51"/>
      <c r="W224" s="217"/>
      <c r="X224" s="217"/>
      <c r="Y224" s="217"/>
      <c r="Z224" s="217"/>
      <c r="AA224" s="217"/>
      <c r="AB224" s="217"/>
      <c r="AC224" s="217"/>
      <c r="AD224" s="217"/>
      <c r="AE224" s="217"/>
      <c r="AF224" s="217"/>
      <c r="AG224" s="217"/>
      <c r="AH224" s="217"/>
      <c r="AI224" s="217"/>
      <c r="AJ224" s="217"/>
      <c r="AK224" s="217"/>
      <c r="AL224" s="74"/>
      <c r="AM224" s="476"/>
      <c r="AN224" s="51"/>
      <c r="AO224" s="217"/>
      <c r="AP224" s="217"/>
      <c r="AQ224" s="217"/>
    </row>
    <row r="225" spans="1:43" x14ac:dyDescent="0.2">
      <c r="A225" s="217"/>
      <c r="B225" s="477"/>
      <c r="C225" s="476"/>
      <c r="D225" s="51"/>
      <c r="E225" s="723" t="s">
        <v>493</v>
      </c>
      <c r="F225" s="723"/>
      <c r="G225" s="723"/>
      <c r="H225" s="723"/>
      <c r="I225" s="723"/>
      <c r="J225" s="723"/>
      <c r="K225" s="723"/>
      <c r="L225" s="723"/>
      <c r="M225" s="723"/>
      <c r="N225" s="723"/>
      <c r="O225" s="723"/>
      <c r="P225" s="723"/>
      <c r="Q225" s="533"/>
      <c r="R225" s="533"/>
      <c r="S225" s="533"/>
      <c r="T225" s="533"/>
      <c r="U225" s="476"/>
      <c r="V225" s="51"/>
      <c r="W225" s="217" t="s">
        <v>259</v>
      </c>
      <c r="X225" s="217"/>
      <c r="Y225" s="217"/>
      <c r="Z225" s="217"/>
      <c r="AA225" s="217"/>
      <c r="AB225" s="47" t="s">
        <v>9</v>
      </c>
      <c r="AC225" s="47"/>
      <c r="AD225" s="47"/>
      <c r="AE225" s="47"/>
      <c r="AF225" s="47"/>
      <c r="AG225" s="47"/>
      <c r="AH225" s="47"/>
      <c r="AI225" s="47"/>
      <c r="AJ225" s="47"/>
      <c r="AK225" s="47"/>
      <c r="AL225" s="75" t="s">
        <v>212</v>
      </c>
      <c r="AM225" s="476"/>
      <c r="AN225" s="51"/>
      <c r="AO225" s="217"/>
      <c r="AP225" s="217"/>
      <c r="AQ225" s="217"/>
    </row>
    <row r="226" spans="1:43" ht="6" customHeight="1" x14ac:dyDescent="0.2">
      <c r="A226" s="77"/>
      <c r="B226" s="76"/>
      <c r="C226" s="48"/>
      <c r="D226" s="26"/>
      <c r="E226" s="77"/>
      <c r="F226" s="77"/>
      <c r="G226" s="77"/>
      <c r="H226" s="77"/>
      <c r="I226" s="77"/>
      <c r="J226" s="77"/>
      <c r="K226" s="77"/>
      <c r="L226" s="77"/>
      <c r="M226" s="77"/>
      <c r="N226" s="77"/>
      <c r="O226" s="77"/>
      <c r="P226" s="77"/>
      <c r="Q226" s="77"/>
      <c r="R226" s="77"/>
      <c r="S226" s="77"/>
      <c r="T226" s="77"/>
      <c r="U226" s="48"/>
      <c r="V226" s="26"/>
      <c r="W226" s="77"/>
      <c r="X226" s="77"/>
      <c r="Y226" s="77"/>
      <c r="Z226" s="77"/>
      <c r="AA226" s="77"/>
      <c r="AB226" s="77"/>
      <c r="AC226" s="77"/>
      <c r="AD226" s="77"/>
      <c r="AE226" s="77"/>
      <c r="AF226" s="77"/>
      <c r="AG226" s="77"/>
      <c r="AH226" s="77"/>
      <c r="AI226" s="77"/>
      <c r="AJ226" s="77"/>
      <c r="AK226" s="77"/>
      <c r="AL226" s="78"/>
      <c r="AM226" s="48"/>
      <c r="AN226" s="26"/>
      <c r="AO226" s="77"/>
      <c r="AP226" s="77"/>
      <c r="AQ226" s="77"/>
    </row>
    <row r="227" spans="1:43" ht="6" customHeight="1" x14ac:dyDescent="0.2">
      <c r="A227" s="16"/>
      <c r="B227" s="475"/>
      <c r="C227" s="46"/>
      <c r="D227" s="27"/>
      <c r="E227" s="16"/>
      <c r="F227" s="16"/>
      <c r="G227" s="16"/>
      <c r="H227" s="16"/>
      <c r="I227" s="16"/>
      <c r="J227" s="16"/>
      <c r="K227" s="16"/>
      <c r="L227" s="16"/>
      <c r="M227" s="16"/>
      <c r="N227" s="16"/>
      <c r="O227" s="16"/>
      <c r="P227" s="16"/>
      <c r="Q227" s="16"/>
      <c r="R227" s="16"/>
      <c r="S227" s="16"/>
      <c r="T227" s="16"/>
      <c r="U227" s="46"/>
      <c r="V227" s="27"/>
      <c r="W227" s="16"/>
      <c r="X227" s="16"/>
      <c r="Y227" s="16"/>
      <c r="Z227" s="16"/>
      <c r="AA227" s="16"/>
      <c r="AB227" s="16"/>
      <c r="AC227" s="16"/>
      <c r="AD227" s="16"/>
      <c r="AE227" s="16"/>
      <c r="AF227" s="16"/>
      <c r="AG227" s="16"/>
      <c r="AH227" s="16"/>
      <c r="AI227" s="16"/>
      <c r="AJ227" s="16"/>
      <c r="AK227" s="16"/>
      <c r="AL227" s="24"/>
      <c r="AM227" s="46"/>
      <c r="AN227" s="51"/>
      <c r="AO227" s="217"/>
      <c r="AP227" s="217"/>
      <c r="AQ227" s="217"/>
    </row>
    <row r="228" spans="1:43" ht="11.25" customHeight="1" x14ac:dyDescent="0.2">
      <c r="A228" s="217"/>
      <c r="B228" s="477">
        <v>425</v>
      </c>
      <c r="C228" s="476"/>
      <c r="D228" s="51"/>
      <c r="E228" t="s">
        <v>494</v>
      </c>
      <c r="F228" s="4"/>
      <c r="G228" s="4"/>
      <c r="H228" s="4"/>
      <c r="I228" s="4"/>
      <c r="J228" s="4"/>
      <c r="K228" s="4"/>
      <c r="L228" s="4"/>
      <c r="M228" s="4"/>
      <c r="N228" s="4"/>
      <c r="O228" s="4"/>
      <c r="P228" s="4"/>
      <c r="Q228" s="4"/>
      <c r="R228" s="4"/>
      <c r="S228" s="4"/>
      <c r="T228" s="4"/>
      <c r="U228" s="476"/>
      <c r="V228" s="51"/>
      <c r="AM228" s="476"/>
      <c r="AN228" s="51"/>
      <c r="AO228" s="217"/>
      <c r="AP228" s="217"/>
      <c r="AQ228" s="217"/>
    </row>
    <row r="229" spans="1:43" ht="6" customHeight="1" x14ac:dyDescent="0.2">
      <c r="A229" s="217"/>
      <c r="C229" s="476"/>
      <c r="D229" s="51"/>
      <c r="F229" s="4"/>
      <c r="G229" s="4"/>
      <c r="H229" s="4"/>
      <c r="I229" s="4"/>
      <c r="J229" s="4"/>
      <c r="K229" s="4"/>
      <c r="L229" s="4"/>
      <c r="M229" s="4"/>
      <c r="N229" s="4"/>
      <c r="O229" s="4"/>
      <c r="P229" s="4"/>
      <c r="Q229" s="4"/>
      <c r="R229" s="4"/>
      <c r="S229" s="4"/>
      <c r="T229" s="4"/>
      <c r="U229" s="476"/>
      <c r="V229" s="51"/>
      <c r="AL229"/>
      <c r="AM229" s="476"/>
      <c r="AN229" s="51"/>
      <c r="AO229" s="217"/>
      <c r="AP229" s="217"/>
      <c r="AQ229" s="217"/>
    </row>
    <row r="230" spans="1:43" ht="11.25" customHeight="1" x14ac:dyDescent="0.2">
      <c r="A230" s="217"/>
      <c r="B230" s="244"/>
      <c r="C230" s="476"/>
      <c r="D230" s="51"/>
      <c r="E230" s="4"/>
      <c r="G230" s="731" t="s">
        <v>495</v>
      </c>
      <c r="H230" s="731"/>
      <c r="I230" s="731"/>
      <c r="J230" s="731"/>
      <c r="L230" s="175"/>
      <c r="M230" s="4"/>
      <c r="O230" s="764" t="s">
        <v>2321</v>
      </c>
      <c r="P230" s="764"/>
      <c r="Q230" s="764"/>
      <c r="R230" s="764"/>
      <c r="S230" s="4"/>
      <c r="T230" s="4"/>
      <c r="U230" s="476"/>
      <c r="V230" s="51"/>
      <c r="W230" s="217"/>
      <c r="AD230" s="217"/>
      <c r="AG230" s="47"/>
      <c r="AH230" s="47"/>
      <c r="AI230" s="217"/>
      <c r="AJ230" s="217"/>
      <c r="AK230" s="217"/>
      <c r="AL230" s="74"/>
      <c r="AM230" s="476"/>
      <c r="AN230" s="51"/>
      <c r="AO230" s="217"/>
      <c r="AP230" s="217"/>
      <c r="AQ230" s="217"/>
    </row>
    <row r="231" spans="1:43" ht="11.25" customHeight="1" x14ac:dyDescent="0.2">
      <c r="A231" s="594"/>
      <c r="B231" s="244"/>
      <c r="C231" s="595"/>
      <c r="D231" s="51"/>
      <c r="E231" s="4"/>
      <c r="G231" s="731"/>
      <c r="H231" s="731"/>
      <c r="I231" s="731"/>
      <c r="J231" s="731"/>
      <c r="L231" s="175"/>
      <c r="M231" s="4"/>
      <c r="O231" s="764"/>
      <c r="P231" s="764"/>
      <c r="Q231" s="764"/>
      <c r="R231" s="764"/>
      <c r="S231" s="4"/>
      <c r="T231" s="4"/>
      <c r="U231" s="595"/>
      <c r="V231" s="51"/>
      <c r="W231" s="594"/>
      <c r="AD231" s="594"/>
      <c r="AG231" s="47"/>
      <c r="AH231" s="47"/>
      <c r="AI231" s="594"/>
      <c r="AJ231" s="594"/>
      <c r="AK231" s="594"/>
      <c r="AL231" s="639"/>
      <c r="AM231" s="595"/>
      <c r="AN231" s="51"/>
      <c r="AO231" s="594"/>
      <c r="AP231" s="594"/>
      <c r="AQ231" s="594"/>
    </row>
    <row r="232" spans="1:43" x14ac:dyDescent="0.2">
      <c r="A232" s="217"/>
      <c r="B232" s="477"/>
      <c r="C232" s="476"/>
      <c r="D232" s="51"/>
      <c r="E232" s="4"/>
      <c r="F232" s="482"/>
      <c r="G232" s="731"/>
      <c r="H232" s="731"/>
      <c r="I232" s="731"/>
      <c r="J232" s="731"/>
      <c r="L232" s="175"/>
      <c r="M232" s="4"/>
      <c r="N232" s="543"/>
      <c r="O232" s="764"/>
      <c r="P232" s="764"/>
      <c r="Q232" s="764"/>
      <c r="R232" s="764"/>
      <c r="S232" s="4"/>
      <c r="T232" s="4"/>
      <c r="U232" s="476"/>
      <c r="V232" s="51"/>
      <c r="W232" s="217"/>
      <c r="X232" s="305"/>
      <c r="Y232" s="305"/>
      <c r="Z232" s="305"/>
      <c r="AA232" s="305"/>
      <c r="AB232" s="305"/>
      <c r="AC232" s="305"/>
      <c r="AD232" s="217"/>
      <c r="AG232" s="47"/>
      <c r="AH232" s="47"/>
      <c r="AI232" s="217"/>
      <c r="AJ232" s="217"/>
      <c r="AK232" s="217"/>
      <c r="AL232" s="74"/>
      <c r="AM232" s="476"/>
      <c r="AN232" s="51"/>
      <c r="AO232" s="217"/>
      <c r="AP232" s="217"/>
      <c r="AQ232" s="217"/>
    </row>
    <row r="233" spans="1:43" ht="11.25" customHeight="1" x14ac:dyDescent="0.2">
      <c r="A233" s="217"/>
      <c r="B233" s="477"/>
      <c r="C233" s="476"/>
      <c r="D233" s="51"/>
      <c r="E233" s="594" t="s">
        <v>155</v>
      </c>
      <c r="F233" s="730" t="str">
        <f ca="1">VLOOKUP(CONCATENATE($B$228&amp;INDIRECT(ADDRESS(ROW(),COLUMN()-1))),Language_Translations,MATCH(Language_Selected,Language_Options,0),FALSE)</f>
        <v>Il y a combien d’années que vous avez reçu cette injection contre le tétanos ?</v>
      </c>
      <c r="G233" s="730"/>
      <c r="H233" s="730"/>
      <c r="I233" s="730"/>
      <c r="J233" s="730"/>
      <c r="K233" s="730"/>
      <c r="L233" s="772"/>
      <c r="M233" t="s">
        <v>157</v>
      </c>
      <c r="N233" s="730" t="str">
        <f ca="1">VLOOKUP(CONCATENATE($B$228&amp;INDIRECT(ADDRESS(ROW(),COLUMN()-1))),Language_Translations,MATCH(Language_Selected,Language_Options,0),FALSE)</f>
        <v>Il y a combien d’années que vous avez reçu la dernière injection contre le tétanos avant cette grossesse ?</v>
      </c>
      <c r="O233" s="730"/>
      <c r="P233" s="730"/>
      <c r="Q233" s="730"/>
      <c r="R233" s="730"/>
      <c r="S233" s="730"/>
      <c r="T233" s="730"/>
      <c r="U233" s="476"/>
      <c r="V233" s="51"/>
      <c r="X233" s="217"/>
      <c r="Y233" s="217"/>
      <c r="Z233" s="217"/>
      <c r="AA233" s="217"/>
      <c r="AB233" s="217"/>
      <c r="AC233" s="217"/>
      <c r="AD233" s="217"/>
      <c r="AE233" s="217"/>
      <c r="AF233" s="217"/>
      <c r="AG233" s="217"/>
      <c r="AH233" s="217"/>
      <c r="AI233" s="27"/>
      <c r="AJ233" s="46"/>
      <c r="AK233" s="16"/>
      <c r="AL233" s="21"/>
      <c r="AM233" s="476"/>
      <c r="AN233" s="51"/>
      <c r="AO233" s="217"/>
      <c r="AP233" s="217"/>
      <c r="AQ233" s="217"/>
    </row>
    <row r="234" spans="1:43" x14ac:dyDescent="0.2">
      <c r="A234" s="217"/>
      <c r="B234" s="477"/>
      <c r="C234" s="476"/>
      <c r="D234" s="51"/>
      <c r="E234" s="482"/>
      <c r="F234" s="730"/>
      <c r="G234" s="730"/>
      <c r="H234" s="730"/>
      <c r="I234" s="730"/>
      <c r="J234" s="730"/>
      <c r="K234" s="730"/>
      <c r="L234" s="772"/>
      <c r="M234" s="482"/>
      <c r="N234" s="730"/>
      <c r="O234" s="730"/>
      <c r="P234" s="730"/>
      <c r="Q234" s="730"/>
      <c r="R234" s="730"/>
      <c r="S234" s="730"/>
      <c r="T234" s="730"/>
      <c r="U234" s="476"/>
      <c r="V234" s="51"/>
      <c r="W234" s="217" t="s">
        <v>496</v>
      </c>
      <c r="AA234" s="47"/>
      <c r="AC234" s="47" t="s">
        <v>9</v>
      </c>
      <c r="AD234" s="47"/>
      <c r="AE234" s="47"/>
      <c r="AF234" s="47"/>
      <c r="AG234" s="47"/>
      <c r="AH234" s="47"/>
      <c r="AI234" s="26"/>
      <c r="AJ234" s="48"/>
      <c r="AK234" s="26"/>
      <c r="AL234" s="22"/>
      <c r="AM234" s="476"/>
      <c r="AN234" s="51"/>
      <c r="AO234" s="217"/>
      <c r="AP234" s="217"/>
      <c r="AQ234" s="217"/>
    </row>
    <row r="235" spans="1:43" x14ac:dyDescent="0.2">
      <c r="A235" s="217"/>
      <c r="B235" s="477"/>
      <c r="C235" s="476"/>
      <c r="D235" s="51"/>
      <c r="E235" s="482"/>
      <c r="F235" s="730"/>
      <c r="G235" s="730"/>
      <c r="H235" s="730"/>
      <c r="I235" s="730"/>
      <c r="J235" s="730"/>
      <c r="K235" s="730"/>
      <c r="L235" s="772"/>
      <c r="M235" s="482"/>
      <c r="N235" s="730"/>
      <c r="O235" s="730"/>
      <c r="P235" s="730"/>
      <c r="Q235" s="730"/>
      <c r="R235" s="730"/>
      <c r="S235" s="730"/>
      <c r="T235" s="730"/>
      <c r="U235" s="476"/>
      <c r="V235" s="51"/>
      <c r="AL235"/>
      <c r="AM235" s="476"/>
      <c r="AN235" s="51"/>
      <c r="AO235" s="217"/>
      <c r="AP235" s="217"/>
      <c r="AQ235" s="217"/>
    </row>
    <row r="236" spans="1:43" x14ac:dyDescent="0.2">
      <c r="A236" s="217"/>
      <c r="B236" s="477"/>
      <c r="C236" s="476"/>
      <c r="D236" s="51"/>
      <c r="E236" s="482"/>
      <c r="F236" s="730"/>
      <c r="G236" s="730"/>
      <c r="H236" s="730"/>
      <c r="I236" s="730"/>
      <c r="J236" s="730"/>
      <c r="K236" s="730"/>
      <c r="L236" s="772"/>
      <c r="M236" s="482"/>
      <c r="N236" s="730"/>
      <c r="O236" s="730"/>
      <c r="P236" s="730"/>
      <c r="Q236" s="730"/>
      <c r="R236" s="730"/>
      <c r="S236" s="730"/>
      <c r="T236" s="730"/>
      <c r="U236" s="476"/>
      <c r="V236" s="51"/>
      <c r="AL236"/>
      <c r="AM236" s="476"/>
      <c r="AN236" s="51"/>
      <c r="AO236" s="217"/>
      <c r="AP236" s="217"/>
      <c r="AQ236" s="217"/>
    </row>
    <row r="237" spans="1:43" x14ac:dyDescent="0.2">
      <c r="A237" s="217"/>
      <c r="B237" s="477"/>
      <c r="C237" s="476"/>
      <c r="D237" s="51"/>
      <c r="E237" s="482"/>
      <c r="F237" s="730"/>
      <c r="G237" s="730"/>
      <c r="H237" s="730"/>
      <c r="I237" s="730"/>
      <c r="J237" s="730"/>
      <c r="K237" s="730"/>
      <c r="L237" s="772"/>
      <c r="M237" s="482"/>
      <c r="N237" s="730"/>
      <c r="O237" s="730"/>
      <c r="P237" s="730"/>
      <c r="Q237" s="730"/>
      <c r="R237" s="730"/>
      <c r="S237" s="730"/>
      <c r="T237" s="730"/>
      <c r="U237" s="476"/>
      <c r="V237" s="51"/>
      <c r="AL237"/>
      <c r="AM237" s="476"/>
      <c r="AN237" s="51"/>
      <c r="AO237" s="217"/>
      <c r="AP237" s="217"/>
      <c r="AQ237" s="217"/>
    </row>
    <row r="238" spans="1:43" x14ac:dyDescent="0.2">
      <c r="A238" s="217"/>
      <c r="B238" s="477"/>
      <c r="C238" s="476"/>
      <c r="D238" s="51"/>
      <c r="E238" s="482"/>
      <c r="F238" s="730"/>
      <c r="G238" s="730"/>
      <c r="H238" s="730"/>
      <c r="I238" s="730"/>
      <c r="J238" s="730"/>
      <c r="K238" s="730"/>
      <c r="L238" s="772"/>
      <c r="M238" s="482"/>
      <c r="N238" s="730"/>
      <c r="O238" s="730"/>
      <c r="P238" s="730"/>
      <c r="Q238" s="730"/>
      <c r="R238" s="730"/>
      <c r="S238" s="730"/>
      <c r="T238" s="730"/>
      <c r="U238" s="476"/>
      <c r="V238" s="51"/>
      <c r="W238" s="217"/>
      <c r="AD238" s="217"/>
      <c r="AG238" s="47"/>
      <c r="AH238" s="47"/>
      <c r="AI238" s="217"/>
      <c r="AJ238" s="217"/>
      <c r="AK238" s="217"/>
      <c r="AL238" s="74"/>
      <c r="AM238" s="476"/>
      <c r="AN238" s="51"/>
      <c r="AO238" s="217"/>
      <c r="AP238" s="217"/>
      <c r="AQ238" s="217"/>
    </row>
    <row r="239" spans="1:43" ht="6" customHeight="1" x14ac:dyDescent="0.2">
      <c r="A239" s="77"/>
      <c r="B239" s="76"/>
      <c r="C239" s="48"/>
      <c r="D239" s="26"/>
      <c r="E239" s="77"/>
      <c r="F239" s="77"/>
      <c r="G239" s="77"/>
      <c r="H239" s="77"/>
      <c r="I239" s="77"/>
      <c r="J239" s="77"/>
      <c r="K239" s="77"/>
      <c r="L239" s="77"/>
      <c r="M239" s="77"/>
      <c r="N239" s="77"/>
      <c r="O239" s="77"/>
      <c r="P239" s="77"/>
      <c r="Q239" s="77"/>
      <c r="R239" s="77"/>
      <c r="S239" s="77"/>
      <c r="T239" s="77"/>
      <c r="U239" s="48"/>
      <c r="V239" s="26"/>
      <c r="W239" s="77"/>
      <c r="X239" s="77"/>
      <c r="Y239" s="77"/>
      <c r="Z239" s="77"/>
      <c r="AA239" s="77"/>
      <c r="AB239" s="77"/>
      <c r="AC239" s="77"/>
      <c r="AD239" s="77"/>
      <c r="AE239" s="77"/>
      <c r="AF239" s="77"/>
      <c r="AG239" s="77"/>
      <c r="AH239" s="77"/>
      <c r="AI239" s="77"/>
      <c r="AJ239" s="77"/>
      <c r="AK239" s="77"/>
      <c r="AL239" s="78"/>
      <c r="AM239" s="48"/>
      <c r="AN239" s="26"/>
      <c r="AO239" s="77"/>
      <c r="AP239" s="77"/>
      <c r="AQ239" s="77"/>
    </row>
    <row r="240" spans="1:43" ht="6" customHeight="1" x14ac:dyDescent="0.2">
      <c r="A240" s="16"/>
      <c r="B240" s="475"/>
      <c r="C240" s="46"/>
      <c r="D240" s="27"/>
      <c r="E240" s="16"/>
      <c r="F240" s="16"/>
      <c r="G240" s="16"/>
      <c r="H240" s="16"/>
      <c r="I240" s="16"/>
      <c r="J240" s="16"/>
      <c r="K240" s="16"/>
      <c r="L240" s="16"/>
      <c r="M240" s="16"/>
      <c r="N240" s="16"/>
      <c r="O240" s="16"/>
      <c r="P240" s="16"/>
      <c r="Q240" s="16"/>
      <c r="R240" s="16"/>
      <c r="S240" s="16"/>
      <c r="T240" s="16"/>
      <c r="U240" s="46"/>
      <c r="V240" s="27"/>
      <c r="W240" s="16"/>
      <c r="X240" s="16"/>
      <c r="Y240" s="16"/>
      <c r="Z240" s="16"/>
      <c r="AA240" s="16"/>
      <c r="AB240" s="16"/>
      <c r="AC240" s="16"/>
      <c r="AD240" s="16"/>
      <c r="AE240" s="16"/>
      <c r="AF240" s="16"/>
      <c r="AG240" s="16"/>
      <c r="AH240" s="16"/>
      <c r="AI240" s="16"/>
      <c r="AJ240" s="16"/>
      <c r="AK240" s="16"/>
      <c r="AL240" s="24"/>
      <c r="AM240" s="46"/>
      <c r="AN240" s="51"/>
      <c r="AO240" s="217"/>
      <c r="AP240" s="217"/>
      <c r="AQ240" s="217"/>
    </row>
    <row r="241" spans="1:43" ht="11.25" customHeight="1" x14ac:dyDescent="0.2">
      <c r="A241" s="217"/>
      <c r="B241" s="133">
        <v>426</v>
      </c>
      <c r="C241" s="476"/>
      <c r="D241" s="51"/>
      <c r="E241" s="730" t="str">
        <f ca="1">VLOOKUP(INDIRECT(ADDRESS(ROW(),COLUMN()-3)),Language_Translations,MATCH(Language_Selected,Language_Options,0),FALSE)</f>
        <v>Durant cette grossesse, vous a-t-on donné ou avez-vous acheté des comprimés de fer ou du sirop contenant du fer ?</v>
      </c>
      <c r="F241" s="730"/>
      <c r="G241" s="730"/>
      <c r="H241" s="730"/>
      <c r="I241" s="730"/>
      <c r="J241" s="730"/>
      <c r="K241" s="730"/>
      <c r="L241" s="730"/>
      <c r="M241" s="730"/>
      <c r="N241" s="730"/>
      <c r="O241" s="730"/>
      <c r="P241" s="730"/>
      <c r="Q241" s="730"/>
      <c r="R241" s="730"/>
      <c r="S241" s="730"/>
      <c r="T241" s="730"/>
      <c r="U241" s="476"/>
      <c r="V241" s="51"/>
      <c r="W241" s="217" t="s">
        <v>117</v>
      </c>
      <c r="X241" s="217"/>
      <c r="Y241" s="47" t="s">
        <v>9</v>
      </c>
      <c r="Z241" s="47"/>
      <c r="AA241" s="47"/>
      <c r="AB241" s="47"/>
      <c r="AC241" s="47"/>
      <c r="AD241" s="47"/>
      <c r="AE241" s="47"/>
      <c r="AF241" s="47"/>
      <c r="AG241" s="47"/>
      <c r="AH241" s="47"/>
      <c r="AI241" s="47"/>
      <c r="AJ241" s="47"/>
      <c r="AK241" s="47"/>
      <c r="AL241" s="75" t="s">
        <v>93</v>
      </c>
      <c r="AM241" s="476"/>
      <c r="AN241" s="51"/>
      <c r="AO241" s="217"/>
      <c r="AP241" s="217"/>
      <c r="AQ241" s="217"/>
    </row>
    <row r="242" spans="1:43" x14ac:dyDescent="0.2">
      <c r="A242" s="217"/>
      <c r="B242" s="81" t="s">
        <v>120</v>
      </c>
      <c r="C242" s="476"/>
      <c r="D242" s="51"/>
      <c r="E242" s="730"/>
      <c r="F242" s="730"/>
      <c r="G242" s="730"/>
      <c r="H242" s="730"/>
      <c r="I242" s="730"/>
      <c r="J242" s="730"/>
      <c r="K242" s="730"/>
      <c r="L242" s="730"/>
      <c r="M242" s="730"/>
      <c r="N242" s="730"/>
      <c r="O242" s="730"/>
      <c r="P242" s="730"/>
      <c r="Q242" s="730"/>
      <c r="R242" s="730"/>
      <c r="S242" s="730"/>
      <c r="T242" s="730"/>
      <c r="U242" s="476"/>
      <c r="V242" s="51"/>
      <c r="W242" s="217" t="s">
        <v>118</v>
      </c>
      <c r="X242" s="217"/>
      <c r="Y242" s="47" t="s">
        <v>9</v>
      </c>
      <c r="Z242" s="47"/>
      <c r="AA242" s="47"/>
      <c r="AB242" s="47"/>
      <c r="AC242" s="47"/>
      <c r="AD242" s="47"/>
      <c r="AE242" s="47"/>
      <c r="AF242" s="47"/>
      <c r="AG242" s="47"/>
      <c r="AH242" s="47"/>
      <c r="AI242" s="47"/>
      <c r="AJ242" s="47"/>
      <c r="AK242" s="47"/>
      <c r="AL242" s="75" t="s">
        <v>95</v>
      </c>
      <c r="AM242" s="476"/>
      <c r="AN242" s="51"/>
      <c r="AO242" s="217"/>
      <c r="AP242" s="743">
        <v>429</v>
      </c>
      <c r="AQ242" s="217"/>
    </row>
    <row r="243" spans="1:43" x14ac:dyDescent="0.2">
      <c r="A243" s="217"/>
      <c r="B243" s="244"/>
      <c r="C243" s="476"/>
      <c r="D243" s="51"/>
      <c r="E243" s="730"/>
      <c r="F243" s="730"/>
      <c r="G243" s="730"/>
      <c r="H243" s="730"/>
      <c r="I243" s="730"/>
      <c r="J243" s="730"/>
      <c r="K243" s="730"/>
      <c r="L243" s="730"/>
      <c r="M243" s="730"/>
      <c r="N243" s="730"/>
      <c r="O243" s="730"/>
      <c r="P243" s="730"/>
      <c r="Q243" s="730"/>
      <c r="R243" s="730"/>
      <c r="S243" s="730"/>
      <c r="T243" s="730"/>
      <c r="U243" s="476"/>
      <c r="V243" s="51"/>
      <c r="W243" s="217" t="s">
        <v>259</v>
      </c>
      <c r="X243" s="217"/>
      <c r="Y243" s="217"/>
      <c r="Z243" s="217"/>
      <c r="AA243" s="217"/>
      <c r="AB243" s="47" t="s">
        <v>9</v>
      </c>
      <c r="AC243" s="47"/>
      <c r="AD243" s="47"/>
      <c r="AE243" s="47"/>
      <c r="AF243" s="47"/>
      <c r="AG243" s="47"/>
      <c r="AH243" s="47"/>
      <c r="AI243" s="47"/>
      <c r="AJ243" s="47"/>
      <c r="AK243" s="47"/>
      <c r="AL243" s="75" t="s">
        <v>212</v>
      </c>
      <c r="AM243" s="476"/>
      <c r="AN243" s="51"/>
      <c r="AO243" s="217"/>
      <c r="AP243" s="743"/>
      <c r="AQ243" s="217"/>
    </row>
    <row r="244" spans="1:43" x14ac:dyDescent="0.2">
      <c r="A244" s="217"/>
      <c r="B244" s="244"/>
      <c r="C244" s="476"/>
      <c r="D244" s="51"/>
      <c r="E244" s="533"/>
      <c r="F244" s="533"/>
      <c r="G244" s="533"/>
      <c r="H244" s="533"/>
      <c r="I244" s="533"/>
      <c r="J244" s="533"/>
      <c r="K244" s="533"/>
      <c r="L244" s="533"/>
      <c r="M244" s="533"/>
      <c r="N244" s="533"/>
      <c r="O244" s="533"/>
      <c r="P244" s="533"/>
      <c r="Q244" s="533"/>
      <c r="R244" s="533"/>
      <c r="S244" s="533"/>
      <c r="T244" s="533"/>
      <c r="U244" s="476"/>
      <c r="V244" s="51"/>
      <c r="W244" s="217"/>
      <c r="X244" s="217"/>
      <c r="Y244" s="217"/>
      <c r="Z244" s="217"/>
      <c r="AA244" s="217"/>
      <c r="AB244" s="47"/>
      <c r="AC244" s="47"/>
      <c r="AD244" s="47"/>
      <c r="AE244" s="47"/>
      <c r="AF244" s="47"/>
      <c r="AG244" s="47"/>
      <c r="AH244" s="47"/>
      <c r="AI244" s="47"/>
      <c r="AJ244" s="47"/>
      <c r="AK244" s="47"/>
      <c r="AL244" s="75"/>
      <c r="AM244" s="476"/>
      <c r="AN244" s="217"/>
      <c r="AO244" s="217"/>
      <c r="AP244" s="217"/>
      <c r="AQ244" s="217"/>
    </row>
    <row r="245" spans="1:43" x14ac:dyDescent="0.2">
      <c r="A245" s="217"/>
      <c r="B245" s="477"/>
      <c r="C245" s="476"/>
      <c r="D245" s="51"/>
      <c r="E245" s="704" t="s">
        <v>497</v>
      </c>
      <c r="F245" s="704"/>
      <c r="G245" s="704"/>
      <c r="H245" s="704"/>
      <c r="I245" s="704"/>
      <c r="J245" s="704"/>
      <c r="K245" s="704"/>
      <c r="L245" s="704"/>
      <c r="M245" s="704"/>
      <c r="N245" s="704"/>
      <c r="O245" s="704"/>
      <c r="P245" s="704"/>
      <c r="Q245" s="704"/>
      <c r="R245" s="704"/>
      <c r="S245" s="704"/>
      <c r="T245" s="704"/>
      <c r="U245" s="476"/>
      <c r="V245" s="51"/>
      <c r="AM245" s="109"/>
      <c r="AP245" s="217"/>
      <c r="AQ245" s="217"/>
    </row>
    <row r="246" spans="1:43" ht="11.25" customHeight="1" x14ac:dyDescent="0.2">
      <c r="A246" s="217"/>
      <c r="B246" s="477"/>
      <c r="C246" s="476"/>
      <c r="D246" s="51"/>
      <c r="E246" s="704"/>
      <c r="F246" s="704"/>
      <c r="G246" s="704"/>
      <c r="H246" s="704"/>
      <c r="I246" s="704"/>
      <c r="J246" s="704"/>
      <c r="K246" s="704"/>
      <c r="L246" s="704"/>
      <c r="M246" s="704"/>
      <c r="N246" s="704"/>
      <c r="O246" s="704"/>
      <c r="P246" s="704"/>
      <c r="Q246" s="704"/>
      <c r="R246" s="704"/>
      <c r="S246" s="704"/>
      <c r="T246" s="704"/>
      <c r="U246" s="476"/>
      <c r="V246" s="51"/>
      <c r="W246" s="217"/>
      <c r="X246" s="217"/>
      <c r="Y246" s="217"/>
      <c r="Z246" s="217"/>
      <c r="AA246" s="217"/>
      <c r="AB246" s="217"/>
      <c r="AC246" s="217"/>
      <c r="AD246" s="217"/>
      <c r="AE246" s="217"/>
      <c r="AF246" s="217"/>
      <c r="AG246" s="47"/>
      <c r="AH246" s="47"/>
      <c r="AI246" s="97"/>
      <c r="AJ246" s="47"/>
      <c r="AK246" s="47"/>
      <c r="AL246" s="75"/>
      <c r="AM246" s="476"/>
      <c r="AN246" s="51"/>
      <c r="AO246" s="217"/>
      <c r="AP246" s="217"/>
      <c r="AQ246" s="217"/>
    </row>
    <row r="247" spans="1:43" ht="6" customHeight="1" x14ac:dyDescent="0.2">
      <c r="A247" s="77"/>
      <c r="B247" s="76"/>
      <c r="C247" s="48"/>
      <c r="D247" s="26"/>
      <c r="E247" s="77"/>
      <c r="F247" s="77"/>
      <c r="G247" s="77"/>
      <c r="H247" s="77"/>
      <c r="I247" s="77"/>
      <c r="J247" s="77"/>
      <c r="K247" s="77"/>
      <c r="L247" s="77"/>
      <c r="M247" s="77"/>
      <c r="N247" s="77"/>
      <c r="O247" s="77"/>
      <c r="P247" s="77"/>
      <c r="Q247" s="77"/>
      <c r="R247" s="77"/>
      <c r="S247" s="77"/>
      <c r="T247" s="77"/>
      <c r="U247" s="48"/>
      <c r="V247" s="26"/>
      <c r="W247" s="77"/>
      <c r="X247" s="77"/>
      <c r="Y247" s="77"/>
      <c r="Z247" s="77"/>
      <c r="AA247" s="77"/>
      <c r="AB247" s="77"/>
      <c r="AC247" s="77"/>
      <c r="AD247" s="77"/>
      <c r="AE247" s="77"/>
      <c r="AF247" s="77"/>
      <c r="AG247" s="77"/>
      <c r="AH247" s="77"/>
      <c r="AI247" s="77"/>
      <c r="AJ247" s="77"/>
      <c r="AK247" s="77"/>
      <c r="AL247" s="78"/>
      <c r="AM247" s="48"/>
      <c r="AN247" s="26"/>
      <c r="AO247" s="77"/>
      <c r="AP247" s="77"/>
      <c r="AQ247" s="77"/>
    </row>
    <row r="248" spans="1:43" ht="6" customHeight="1" x14ac:dyDescent="0.2">
      <c r="A248" s="16"/>
      <c r="B248" s="475"/>
      <c r="C248" s="46"/>
      <c r="D248" s="27"/>
      <c r="E248" s="16"/>
      <c r="F248" s="16"/>
      <c r="G248" s="16"/>
      <c r="H248" s="16"/>
      <c r="I248" s="16"/>
      <c r="J248" s="16"/>
      <c r="K248" s="16"/>
      <c r="L248" s="16"/>
      <c r="M248" s="16"/>
      <c r="N248" s="16"/>
      <c r="O248" s="16"/>
      <c r="P248" s="16"/>
      <c r="Q248" s="16"/>
      <c r="R248" s="16"/>
      <c r="S248" s="16"/>
      <c r="T248" s="16"/>
      <c r="U248" s="46"/>
      <c r="V248" s="27"/>
      <c r="W248" s="16"/>
      <c r="X248" s="16"/>
      <c r="Y248" s="16"/>
      <c r="Z248" s="16"/>
      <c r="AA248" s="16"/>
      <c r="AB248" s="16"/>
      <c r="AC248" s="16"/>
      <c r="AD248" s="16"/>
      <c r="AE248" s="16"/>
      <c r="AF248" s="16"/>
      <c r="AG248" s="16"/>
      <c r="AH248" s="16"/>
      <c r="AI248" s="16"/>
      <c r="AJ248" s="16"/>
      <c r="AK248" s="16"/>
      <c r="AL248" s="24"/>
      <c r="AM248" s="46"/>
      <c r="AN248" s="27"/>
      <c r="AO248" s="16"/>
      <c r="AP248" s="16"/>
      <c r="AQ248" s="16"/>
    </row>
    <row r="249" spans="1:43" ht="11.25" customHeight="1" x14ac:dyDescent="0.2">
      <c r="A249" s="217"/>
      <c r="B249" s="133">
        <v>427</v>
      </c>
      <c r="C249" s="476"/>
      <c r="D249" s="51"/>
      <c r="E249" s="730" t="str">
        <f ca="1">VLOOKUP(INDIRECT(ADDRESS(ROW(),COLUMN()-3)),Language_Translations,MATCH(Language_Selected,Language_Options,0),FALSE)</f>
        <v>Où avez-vous obtenu les comprimés de fer ou le sirop contenant du fer ?
Quelque part d'autre ?</v>
      </c>
      <c r="F249" s="730"/>
      <c r="G249" s="730"/>
      <c r="H249" s="730"/>
      <c r="I249" s="730"/>
      <c r="J249" s="730"/>
      <c r="K249" s="730"/>
      <c r="L249" s="730"/>
      <c r="M249" s="730"/>
      <c r="N249" s="730"/>
      <c r="O249" s="730"/>
      <c r="P249" s="730"/>
      <c r="Q249" s="730"/>
      <c r="R249" s="730"/>
      <c r="S249" s="730"/>
      <c r="T249" s="730"/>
      <c r="U249" s="476"/>
      <c r="V249" s="51"/>
      <c r="W249" s="96" t="s">
        <v>331</v>
      </c>
      <c r="X249" s="217"/>
      <c r="Y249" s="217"/>
      <c r="Z249" s="217"/>
      <c r="AA249" s="217"/>
      <c r="AB249" s="217"/>
      <c r="AC249" s="217"/>
      <c r="AD249" s="217"/>
      <c r="AE249" s="217"/>
      <c r="AF249" s="217"/>
      <c r="AG249" s="477"/>
      <c r="AL249"/>
      <c r="AM249" s="476"/>
      <c r="AN249" s="51"/>
      <c r="AO249" s="217"/>
      <c r="AP249" s="217"/>
      <c r="AQ249" s="217"/>
    </row>
    <row r="250" spans="1:43" ht="11.25" customHeight="1" x14ac:dyDescent="0.2">
      <c r="A250" s="217"/>
      <c r="B250" s="81" t="s">
        <v>57</v>
      </c>
      <c r="C250" s="476"/>
      <c r="D250" s="51"/>
      <c r="E250" s="730"/>
      <c r="F250" s="730"/>
      <c r="G250" s="730"/>
      <c r="H250" s="730"/>
      <c r="I250" s="730"/>
      <c r="J250" s="730"/>
      <c r="K250" s="730"/>
      <c r="L250" s="730"/>
      <c r="M250" s="730"/>
      <c r="N250" s="730"/>
      <c r="O250" s="730"/>
      <c r="P250" s="730"/>
      <c r="Q250" s="730"/>
      <c r="R250" s="730"/>
      <c r="S250" s="730"/>
      <c r="T250" s="730"/>
      <c r="U250" s="476"/>
      <c r="V250" s="51"/>
      <c r="W250" s="217"/>
      <c r="X250" s="217" t="s">
        <v>333</v>
      </c>
      <c r="Y250" s="217"/>
      <c r="Z250" s="217"/>
      <c r="AA250" s="217"/>
      <c r="AB250" s="217"/>
      <c r="AC250" s="217"/>
      <c r="AD250" s="217"/>
      <c r="AE250" s="217"/>
      <c r="AG250" s="47"/>
      <c r="AH250" s="47"/>
      <c r="AI250" s="47" t="s">
        <v>9</v>
      </c>
      <c r="AJ250" s="47"/>
      <c r="AK250" s="47"/>
      <c r="AL250" s="477" t="s">
        <v>239</v>
      </c>
      <c r="AM250" s="476"/>
      <c r="AN250" s="51"/>
      <c r="AO250" s="217"/>
      <c r="AP250" s="217"/>
      <c r="AQ250" s="217"/>
    </row>
    <row r="251" spans="1:43" ht="11.25" customHeight="1" x14ac:dyDescent="0.2">
      <c r="A251" s="217"/>
      <c r="B251" s="240" t="s">
        <v>120</v>
      </c>
      <c r="C251" s="476"/>
      <c r="D251" s="51"/>
      <c r="E251" s="730"/>
      <c r="F251" s="730"/>
      <c r="G251" s="730"/>
      <c r="H251" s="730"/>
      <c r="I251" s="730"/>
      <c r="J251" s="730"/>
      <c r="K251" s="730"/>
      <c r="L251" s="730"/>
      <c r="M251" s="730"/>
      <c r="N251" s="730"/>
      <c r="O251" s="730"/>
      <c r="P251" s="730"/>
      <c r="Q251" s="730"/>
      <c r="R251" s="730"/>
      <c r="S251" s="730"/>
      <c r="T251" s="730"/>
      <c r="U251" s="476"/>
      <c r="V251" s="51"/>
      <c r="W251" s="217"/>
      <c r="X251" s="217" t="s">
        <v>334</v>
      </c>
      <c r="Y251" s="217"/>
      <c r="Z251" s="217"/>
      <c r="AA251" s="217"/>
      <c r="AB251" s="217"/>
      <c r="AC251" s="217"/>
      <c r="AD251" s="217"/>
      <c r="AE251" s="217"/>
      <c r="AF251" s="298"/>
      <c r="AG251" s="47"/>
      <c r="AI251" s="47"/>
      <c r="AJ251" s="47"/>
      <c r="AK251" s="47"/>
      <c r="AL251" s="477" t="s">
        <v>241</v>
      </c>
      <c r="AM251" s="476"/>
      <c r="AN251" s="51"/>
      <c r="AO251" s="217"/>
      <c r="AP251" s="217"/>
      <c r="AQ251" s="217"/>
    </row>
    <row r="252" spans="1:43" ht="11.25" customHeight="1" x14ac:dyDescent="0.2">
      <c r="A252" s="217"/>
      <c r="B252" s="244"/>
      <c r="C252" s="476"/>
      <c r="D252" s="51"/>
      <c r="E252" s="730"/>
      <c r="F252" s="730"/>
      <c r="G252" s="730"/>
      <c r="H252" s="730"/>
      <c r="I252" s="730"/>
      <c r="J252" s="730"/>
      <c r="K252" s="730"/>
      <c r="L252" s="730"/>
      <c r="M252" s="730"/>
      <c r="N252" s="730"/>
      <c r="O252" s="730"/>
      <c r="P252" s="730"/>
      <c r="Q252" s="730"/>
      <c r="R252" s="730"/>
      <c r="S252" s="730"/>
      <c r="T252" s="730"/>
      <c r="U252" s="476"/>
      <c r="V252" s="51"/>
      <c r="W252" s="217"/>
      <c r="X252" s="217" t="s">
        <v>474</v>
      </c>
      <c r="Y252" s="217"/>
      <c r="Z252" s="217"/>
      <c r="AA252" s="217"/>
      <c r="AB252" s="217"/>
      <c r="AC252" s="217"/>
      <c r="AD252" s="217"/>
      <c r="AE252" s="217"/>
      <c r="AF252" s="217"/>
      <c r="AH252" s="47"/>
      <c r="AI252" s="47"/>
      <c r="AJ252" s="47"/>
      <c r="AK252" s="47"/>
      <c r="AL252" s="477" t="s">
        <v>209</v>
      </c>
      <c r="AM252" s="476"/>
      <c r="AN252" s="51"/>
      <c r="AO252" s="217"/>
      <c r="AP252" s="217"/>
      <c r="AQ252" s="217"/>
    </row>
    <row r="253" spans="1:43" ht="11.25" customHeight="1" x14ac:dyDescent="0.2">
      <c r="A253" s="217"/>
      <c r="B253" s="477"/>
      <c r="C253" s="476"/>
      <c r="D253" s="51"/>
      <c r="U253" s="476"/>
      <c r="V253" s="51"/>
      <c r="W253" s="217"/>
      <c r="X253" s="217" t="s">
        <v>337</v>
      </c>
      <c r="Y253" s="217"/>
      <c r="Z253" s="217"/>
      <c r="AA253" s="217"/>
      <c r="AB253" s="47"/>
      <c r="AC253" s="47"/>
      <c r="AD253" s="47" t="s">
        <v>9</v>
      </c>
      <c r="AE253" s="47"/>
      <c r="AF253" s="47"/>
      <c r="AG253" s="47"/>
      <c r="AH253" s="47"/>
      <c r="AI253" s="47"/>
      <c r="AJ253" s="47"/>
      <c r="AK253" s="47"/>
      <c r="AL253" s="477" t="s">
        <v>244</v>
      </c>
      <c r="AM253" s="476"/>
      <c r="AN253" s="51"/>
      <c r="AO253" s="217"/>
      <c r="AP253" s="217"/>
      <c r="AQ253" s="217"/>
    </row>
    <row r="254" spans="1:43" ht="11.25" customHeight="1" x14ac:dyDescent="0.2">
      <c r="A254" s="217"/>
      <c r="B254" s="477"/>
      <c r="C254" s="476"/>
      <c r="D254" s="51"/>
      <c r="E254" s="704" t="s">
        <v>498</v>
      </c>
      <c r="F254" s="704"/>
      <c r="G254" s="704"/>
      <c r="H254" s="704"/>
      <c r="I254" s="704"/>
      <c r="J254" s="704"/>
      <c r="K254" s="704"/>
      <c r="L254" s="704"/>
      <c r="M254" s="704"/>
      <c r="N254" s="704"/>
      <c r="O254" s="704"/>
      <c r="P254" s="704"/>
      <c r="Q254" s="704"/>
      <c r="R254" s="704"/>
      <c r="S254" s="704"/>
      <c r="T254" s="704"/>
      <c r="U254" s="476"/>
      <c r="V254" s="51"/>
      <c r="W254" s="217"/>
      <c r="X254" s="217" t="s">
        <v>402</v>
      </c>
      <c r="Y254" s="217"/>
      <c r="Z254" s="217"/>
      <c r="AA254" s="217"/>
      <c r="AB254" s="47"/>
      <c r="AC254" s="297"/>
      <c r="AD254" s="47"/>
      <c r="AE254" s="47"/>
      <c r="AF254" s="47"/>
      <c r="AL254" s="477"/>
      <c r="AM254" s="476"/>
      <c r="AN254" s="51"/>
      <c r="AO254" s="217"/>
      <c r="AP254" s="217"/>
      <c r="AQ254" s="217"/>
    </row>
    <row r="255" spans="1:43" ht="11.25" customHeight="1" x14ac:dyDescent="0.2">
      <c r="A255" s="217"/>
      <c r="B255" s="477"/>
      <c r="C255" s="476"/>
      <c r="D255" s="51"/>
      <c r="E255" s="704"/>
      <c r="F255" s="704"/>
      <c r="G255" s="704"/>
      <c r="H255" s="704"/>
      <c r="I255" s="704"/>
      <c r="J255" s="704"/>
      <c r="K255" s="704"/>
      <c r="L255" s="704"/>
      <c r="M255" s="704"/>
      <c r="N255" s="704"/>
      <c r="O255" s="704"/>
      <c r="P255" s="704"/>
      <c r="Q255" s="704"/>
      <c r="R255" s="704"/>
      <c r="S255" s="704"/>
      <c r="T255" s="704"/>
      <c r="U255" s="476"/>
      <c r="V255" s="51"/>
      <c r="W255" s="217"/>
      <c r="X255" s="217"/>
      <c r="Y255" s="217" t="s">
        <v>403</v>
      </c>
      <c r="Z255" s="217"/>
      <c r="AA255" s="217"/>
      <c r="AB255" s="47"/>
      <c r="AC255" s="297"/>
      <c r="AD255" s="47"/>
      <c r="AE255" s="47"/>
      <c r="AF255" s="47" t="s">
        <v>9</v>
      </c>
      <c r="AG255" s="47"/>
      <c r="AH255" s="47"/>
      <c r="AI255" s="47"/>
      <c r="AJ255" s="47"/>
      <c r="AK255" s="47"/>
      <c r="AL255" s="477" t="s">
        <v>246</v>
      </c>
      <c r="AM255" s="476"/>
      <c r="AN255" s="51"/>
      <c r="AO255" s="217"/>
      <c r="AP255" s="217"/>
      <c r="AQ255" s="217"/>
    </row>
    <row r="256" spans="1:43" ht="11.25" customHeight="1" x14ac:dyDescent="0.2">
      <c r="A256" s="217"/>
      <c r="B256" s="477"/>
      <c r="C256" s="476"/>
      <c r="D256" s="51"/>
      <c r="E256" s="530"/>
      <c r="F256" s="530"/>
      <c r="G256" s="530"/>
      <c r="H256" s="530"/>
      <c r="I256" s="530"/>
      <c r="J256" s="530"/>
      <c r="K256" s="530"/>
      <c r="L256" s="530"/>
      <c r="M256" s="530"/>
      <c r="N256" s="530"/>
      <c r="O256" s="530"/>
      <c r="P256" s="530"/>
      <c r="Q256" s="530"/>
      <c r="R256" s="530"/>
      <c r="S256" s="530"/>
      <c r="T256" s="530"/>
      <c r="U256" s="476"/>
      <c r="V256" s="51"/>
      <c r="W256" s="217"/>
      <c r="X256" s="217" t="s">
        <v>338</v>
      </c>
      <c r="Y256" s="217"/>
      <c r="Z256" s="217"/>
      <c r="AA256" s="217"/>
      <c r="AB256" s="47"/>
      <c r="AC256" s="297"/>
      <c r="AD256" s="47"/>
      <c r="AE256" s="47"/>
      <c r="AF256" s="47"/>
      <c r="AG256" s="47"/>
      <c r="AH256" s="47"/>
      <c r="AI256" s="47"/>
      <c r="AJ256" s="47"/>
      <c r="AK256" s="47"/>
      <c r="AL256" s="477"/>
      <c r="AM256" s="476"/>
      <c r="AN256" s="51"/>
      <c r="AO256" s="217"/>
      <c r="AP256" s="217"/>
      <c r="AQ256" s="217"/>
    </row>
    <row r="257" spans="1:43" ht="11.25" customHeight="1" x14ac:dyDescent="0.2">
      <c r="A257" s="217"/>
      <c r="B257" s="477"/>
      <c r="C257" s="476"/>
      <c r="D257" s="51"/>
      <c r="E257" s="217"/>
      <c r="F257" s="217"/>
      <c r="G257" s="217"/>
      <c r="H257" s="217"/>
      <c r="I257" s="217"/>
      <c r="J257" s="217"/>
      <c r="K257" s="217"/>
      <c r="L257" s="217"/>
      <c r="M257" s="217"/>
      <c r="N257" s="217"/>
      <c r="O257" s="217"/>
      <c r="P257" s="217"/>
      <c r="Q257" s="217"/>
      <c r="R257" s="217"/>
      <c r="S257" s="217"/>
      <c r="T257" s="217"/>
      <c r="U257" s="476"/>
      <c r="V257" s="51"/>
      <c r="W257" s="217"/>
      <c r="Y257" s="217" t="s">
        <v>339</v>
      </c>
      <c r="Z257" s="217"/>
      <c r="AA257" s="217"/>
      <c r="AB257" s="77"/>
      <c r="AC257" s="77"/>
      <c r="AD257" s="77"/>
      <c r="AE257" s="77"/>
      <c r="AF257" s="77"/>
      <c r="AG257" s="77"/>
      <c r="AH257" s="77"/>
      <c r="AI257" s="79"/>
      <c r="AJ257" s="79"/>
      <c r="AK257" s="79"/>
      <c r="AL257" s="112" t="s">
        <v>248</v>
      </c>
      <c r="AM257" s="476"/>
      <c r="AN257" s="51"/>
      <c r="AO257" s="217"/>
      <c r="AP257" s="217"/>
      <c r="AQ257" s="217"/>
    </row>
    <row r="258" spans="1:43" ht="11.25" customHeight="1" x14ac:dyDescent="0.2">
      <c r="A258" s="217"/>
      <c r="B258" s="477"/>
      <c r="C258" s="476"/>
      <c r="D258" s="51"/>
      <c r="E258" s="704" t="s">
        <v>499</v>
      </c>
      <c r="F258" s="704"/>
      <c r="G258" s="704"/>
      <c r="H258" s="704"/>
      <c r="I258" s="704"/>
      <c r="J258" s="704"/>
      <c r="K258" s="704"/>
      <c r="L258" s="704"/>
      <c r="M258" s="704"/>
      <c r="N258" s="704"/>
      <c r="O258" s="704"/>
      <c r="P258" s="704"/>
      <c r="Q258" s="704"/>
      <c r="R258" s="704"/>
      <c r="S258" s="704"/>
      <c r="T258" s="704"/>
      <c r="U258" s="476"/>
      <c r="V258" s="51"/>
      <c r="W258" s="217"/>
      <c r="X258" s="217"/>
      <c r="Y258" s="217"/>
      <c r="Z258" s="217"/>
      <c r="AA258" s="217"/>
      <c r="AB258" s="300" t="s">
        <v>107</v>
      </c>
      <c r="AC258" s="300"/>
      <c r="AD258" s="300"/>
      <c r="AE258" s="300"/>
      <c r="AF258" s="300"/>
      <c r="AG258" s="300"/>
      <c r="AH258" s="300"/>
      <c r="AI258" s="303"/>
      <c r="AJ258" s="303"/>
      <c r="AK258" s="303"/>
      <c r="AL258" s="477"/>
      <c r="AM258" s="476"/>
      <c r="AN258" s="51"/>
      <c r="AO258" s="217"/>
      <c r="AP258" s="217"/>
      <c r="AQ258" s="217"/>
    </row>
    <row r="259" spans="1:43" ht="11.25" customHeight="1" x14ac:dyDescent="0.2">
      <c r="A259" s="217"/>
      <c r="B259" s="477"/>
      <c r="C259" s="476"/>
      <c r="D259" s="51"/>
      <c r="E259" s="704"/>
      <c r="F259" s="704"/>
      <c r="G259" s="704"/>
      <c r="H259" s="704"/>
      <c r="I259" s="704"/>
      <c r="J259" s="704"/>
      <c r="K259" s="704"/>
      <c r="L259" s="704"/>
      <c r="M259" s="704"/>
      <c r="N259" s="704"/>
      <c r="O259" s="704"/>
      <c r="P259" s="704"/>
      <c r="Q259" s="704"/>
      <c r="R259" s="704"/>
      <c r="S259" s="704"/>
      <c r="T259" s="704"/>
      <c r="U259" s="476"/>
      <c r="V259" s="51"/>
      <c r="AL259"/>
      <c r="AM259" s="476"/>
      <c r="AN259" s="51"/>
      <c r="AO259" s="217"/>
      <c r="AP259" s="217"/>
      <c r="AQ259" s="217"/>
    </row>
    <row r="260" spans="1:43" ht="11.25" customHeight="1" x14ac:dyDescent="0.2">
      <c r="A260" s="217"/>
      <c r="B260" s="477"/>
      <c r="C260" s="476"/>
      <c r="D260" s="51"/>
      <c r="E260" s="704"/>
      <c r="F260" s="704"/>
      <c r="G260" s="704"/>
      <c r="H260" s="704"/>
      <c r="I260" s="704"/>
      <c r="J260" s="704"/>
      <c r="K260" s="704"/>
      <c r="L260" s="704"/>
      <c r="M260" s="704"/>
      <c r="N260" s="704"/>
      <c r="O260" s="704"/>
      <c r="P260" s="704"/>
      <c r="Q260" s="704"/>
      <c r="R260" s="704"/>
      <c r="S260" s="704"/>
      <c r="T260" s="704"/>
      <c r="U260" s="476"/>
      <c r="V260" s="51"/>
      <c r="W260" s="96" t="s">
        <v>341</v>
      </c>
      <c r="X260" s="217"/>
      <c r="Y260" s="217"/>
      <c r="Z260" s="217"/>
      <c r="AA260" s="217"/>
      <c r="AB260" s="217"/>
      <c r="AC260" s="217"/>
      <c r="AD260" s="217"/>
      <c r="AE260" s="217"/>
      <c r="AF260" s="217"/>
      <c r="AL260" s="477"/>
      <c r="AM260" s="476"/>
      <c r="AN260" s="51"/>
      <c r="AO260" s="217"/>
      <c r="AP260" s="217"/>
      <c r="AQ260" s="217"/>
    </row>
    <row r="261" spans="1:43" ht="11.25" customHeight="1" x14ac:dyDescent="0.2">
      <c r="A261" s="217"/>
      <c r="B261" s="477"/>
      <c r="C261" s="476"/>
      <c r="D261" s="51"/>
      <c r="E261" s="704"/>
      <c r="F261" s="704"/>
      <c r="G261" s="704"/>
      <c r="H261" s="704"/>
      <c r="I261" s="704"/>
      <c r="J261" s="704"/>
      <c r="K261" s="704"/>
      <c r="L261" s="704"/>
      <c r="M261" s="704"/>
      <c r="N261" s="704"/>
      <c r="O261" s="704"/>
      <c r="P261" s="704"/>
      <c r="Q261" s="704"/>
      <c r="R261" s="704"/>
      <c r="S261" s="704"/>
      <c r="T261" s="704"/>
      <c r="U261" s="476"/>
      <c r="V261" s="51"/>
      <c r="W261" s="217"/>
      <c r="X261" s="217" t="s">
        <v>342</v>
      </c>
      <c r="Y261" s="217"/>
      <c r="Z261" s="217"/>
      <c r="AA261" s="217"/>
      <c r="AB261" s="217"/>
      <c r="AC261" s="47"/>
      <c r="AD261" s="47" t="s">
        <v>9</v>
      </c>
      <c r="AE261" s="47"/>
      <c r="AF261" s="47"/>
      <c r="AG261" s="47"/>
      <c r="AH261" s="47"/>
      <c r="AI261" s="47"/>
      <c r="AJ261" s="47"/>
      <c r="AK261" s="47"/>
      <c r="AL261" s="371" t="s">
        <v>250</v>
      </c>
      <c r="AM261" s="476"/>
      <c r="AN261" s="51"/>
      <c r="AO261" s="217"/>
      <c r="AP261" s="217"/>
      <c r="AQ261" s="217"/>
    </row>
    <row r="262" spans="1:43" ht="11.25" customHeight="1" x14ac:dyDescent="0.2">
      <c r="A262" s="217"/>
      <c r="B262" s="477"/>
      <c r="C262" s="476"/>
      <c r="D262" s="51"/>
      <c r="E262" s="217"/>
      <c r="F262" s="217"/>
      <c r="G262" s="217"/>
      <c r="H262" s="217"/>
      <c r="I262" s="217"/>
      <c r="J262" s="217"/>
      <c r="K262" s="217"/>
      <c r="L262" s="217"/>
      <c r="M262" s="217"/>
      <c r="N262" s="217"/>
      <c r="O262" s="217"/>
      <c r="P262" s="217"/>
      <c r="Q262" s="217"/>
      <c r="R262" s="217"/>
      <c r="S262" s="217"/>
      <c r="T262" s="217"/>
      <c r="U262" s="476"/>
      <c r="V262" s="51"/>
      <c r="W262" s="217"/>
      <c r="X262" s="299" t="s">
        <v>344</v>
      </c>
      <c r="Y262" s="299"/>
      <c r="Z262" s="299"/>
      <c r="AA262" s="299"/>
      <c r="AB262" s="299"/>
      <c r="AD262" s="47" t="s">
        <v>9</v>
      </c>
      <c r="AE262" s="47"/>
      <c r="AF262" s="47"/>
      <c r="AG262" s="47"/>
      <c r="AH262" s="47"/>
      <c r="AI262" s="47"/>
      <c r="AJ262" s="47"/>
      <c r="AK262" s="47"/>
      <c r="AL262" s="371" t="s">
        <v>252</v>
      </c>
      <c r="AM262" s="476"/>
      <c r="AN262" s="51"/>
      <c r="AO262" s="217"/>
      <c r="AP262" s="217"/>
      <c r="AQ262" s="217"/>
    </row>
    <row r="263" spans="1:43" ht="11.25" customHeight="1" x14ac:dyDescent="0.2">
      <c r="A263" s="217"/>
      <c r="B263" s="477"/>
      <c r="C263" s="476"/>
      <c r="D263" s="51"/>
      <c r="E263" s="2"/>
      <c r="F263" s="2"/>
      <c r="G263" s="2"/>
      <c r="H263" s="2"/>
      <c r="I263" s="2"/>
      <c r="J263" s="2"/>
      <c r="K263" s="2"/>
      <c r="L263" s="2"/>
      <c r="M263" s="2"/>
      <c r="N263" s="2"/>
      <c r="O263" s="2"/>
      <c r="P263" s="2"/>
      <c r="Q263" s="477"/>
      <c r="R263" s="477"/>
      <c r="S263" s="477"/>
      <c r="T263" s="477"/>
      <c r="U263" s="476"/>
      <c r="V263" s="51"/>
      <c r="W263" s="217"/>
      <c r="X263" s="217" t="s">
        <v>406</v>
      </c>
      <c r="Y263" s="217"/>
      <c r="Z263" s="217"/>
      <c r="AA263" s="217"/>
      <c r="AB263" s="217"/>
      <c r="AC263" s="47" t="s">
        <v>9</v>
      </c>
      <c r="AD263" s="47"/>
      <c r="AE263" s="47"/>
      <c r="AF263" s="47"/>
      <c r="AG263" s="47"/>
      <c r="AH263" s="47"/>
      <c r="AI263" s="47"/>
      <c r="AJ263" s="47"/>
      <c r="AK263" s="47"/>
      <c r="AL263" s="371" t="s">
        <v>309</v>
      </c>
      <c r="AM263" s="476"/>
      <c r="AN263" s="51"/>
      <c r="AO263" s="217"/>
      <c r="AP263" s="217"/>
      <c r="AQ263" s="217"/>
    </row>
    <row r="264" spans="1:43" ht="11.25" customHeight="1" x14ac:dyDescent="0.2">
      <c r="A264" s="217"/>
      <c r="B264" s="477"/>
      <c r="C264" s="476"/>
      <c r="D264" s="51"/>
      <c r="U264" s="476"/>
      <c r="V264" s="51"/>
      <c r="W264" s="217"/>
      <c r="X264" s="217" t="s">
        <v>407</v>
      </c>
      <c r="Y264" s="217"/>
      <c r="Z264" s="217"/>
      <c r="AA264" s="217"/>
      <c r="AB264" s="217"/>
      <c r="AC264" s="217"/>
      <c r="AD264" s="47" t="s">
        <v>9</v>
      </c>
      <c r="AE264" s="297"/>
      <c r="AF264" s="297"/>
      <c r="AG264" s="47"/>
      <c r="AH264" s="47"/>
      <c r="AI264" s="47"/>
      <c r="AJ264" s="47"/>
      <c r="AK264" s="47"/>
      <c r="AL264" s="81" t="s">
        <v>311</v>
      </c>
      <c r="AM264" s="476"/>
      <c r="AN264" s="51"/>
      <c r="AO264" s="217"/>
      <c r="AP264" s="217"/>
      <c r="AQ264" s="217"/>
    </row>
    <row r="265" spans="1:43" ht="11.25" customHeight="1" x14ac:dyDescent="0.2">
      <c r="A265" s="217"/>
      <c r="B265" s="477"/>
      <c r="C265" s="476"/>
      <c r="D265" s="51"/>
      <c r="U265" s="476"/>
      <c r="V265" s="51"/>
      <c r="W265" s="217"/>
      <c r="X265" s="217" t="s">
        <v>337</v>
      </c>
      <c r="Y265" s="217"/>
      <c r="Z265" s="217"/>
      <c r="AA265" s="217"/>
      <c r="AB265" s="217"/>
      <c r="AC265" s="47"/>
      <c r="AD265" s="47" t="s">
        <v>9</v>
      </c>
      <c r="AE265" s="297"/>
      <c r="AF265" s="47"/>
      <c r="AG265" s="47"/>
      <c r="AH265" s="47"/>
      <c r="AI265" s="47"/>
      <c r="AJ265" s="47"/>
      <c r="AK265" s="47"/>
      <c r="AL265" s="81" t="s">
        <v>313</v>
      </c>
      <c r="AM265" s="476"/>
      <c r="AN265" s="51"/>
      <c r="AO265" s="217"/>
      <c r="AP265" s="217"/>
      <c r="AQ265" s="217"/>
    </row>
    <row r="266" spans="1:43" ht="11.25" customHeight="1" x14ac:dyDescent="0.2">
      <c r="A266" s="217"/>
      <c r="B266" s="477"/>
      <c r="C266" s="476"/>
      <c r="D266" s="51"/>
      <c r="U266" s="476"/>
      <c r="V266" s="51"/>
      <c r="W266" s="217"/>
      <c r="X266" s="217" t="s">
        <v>402</v>
      </c>
      <c r="Y266" s="217"/>
      <c r="Z266" s="217"/>
      <c r="AA266" s="217"/>
      <c r="AB266" s="217"/>
      <c r="AC266" s="47"/>
      <c r="AD266" s="47"/>
      <c r="AE266" s="297"/>
      <c r="AF266" s="47"/>
      <c r="AG266" s="47"/>
      <c r="AH266" s="47"/>
      <c r="AI266" s="47"/>
      <c r="AJ266" s="47"/>
      <c r="AK266" s="47"/>
      <c r="AL266" s="112"/>
      <c r="AM266" s="476"/>
      <c r="AN266" s="51"/>
      <c r="AO266" s="217"/>
      <c r="AP266" s="217"/>
      <c r="AQ266" s="217"/>
    </row>
    <row r="267" spans="1:43" ht="11.25" customHeight="1" x14ac:dyDescent="0.2">
      <c r="A267" s="217"/>
      <c r="B267" s="477"/>
      <c r="C267" s="476"/>
      <c r="D267" s="51"/>
      <c r="E267" s="217"/>
      <c r="F267" s="217"/>
      <c r="G267" s="217"/>
      <c r="H267" s="217"/>
      <c r="I267" s="217"/>
      <c r="J267" s="217"/>
      <c r="K267" s="217"/>
      <c r="L267" s="217"/>
      <c r="M267" s="217"/>
      <c r="N267" s="217"/>
      <c r="O267" s="217"/>
      <c r="P267" s="217"/>
      <c r="Q267" s="217"/>
      <c r="R267" s="217"/>
      <c r="S267" s="217"/>
      <c r="T267" s="217"/>
      <c r="U267" s="476"/>
      <c r="V267" s="51"/>
      <c r="W267" s="217"/>
      <c r="X267" s="217"/>
      <c r="Y267" s="217" t="s">
        <v>403</v>
      </c>
      <c r="Z267" s="217"/>
      <c r="AA267" s="217"/>
      <c r="AB267" s="217"/>
      <c r="AC267" s="47"/>
      <c r="AD267" s="47"/>
      <c r="AE267" s="47"/>
      <c r="AF267" s="47" t="s">
        <v>9</v>
      </c>
      <c r="AG267" s="47"/>
      <c r="AH267" s="47"/>
      <c r="AI267" s="47"/>
      <c r="AJ267" s="47"/>
      <c r="AK267" s="47"/>
      <c r="AL267" s="477" t="s">
        <v>315</v>
      </c>
      <c r="AM267" s="476"/>
      <c r="AN267" s="51"/>
      <c r="AO267" s="217"/>
      <c r="AP267" s="217"/>
      <c r="AQ267" s="217"/>
    </row>
    <row r="268" spans="1:43" ht="11.25" customHeight="1" x14ac:dyDescent="0.2">
      <c r="A268" s="217"/>
      <c r="B268" s="477"/>
      <c r="C268" s="476"/>
      <c r="D268" s="51"/>
      <c r="E268" s="217"/>
      <c r="F268" s="217"/>
      <c r="G268" s="217"/>
      <c r="H268" s="217"/>
      <c r="I268" s="217"/>
      <c r="J268" s="217"/>
      <c r="K268" s="217"/>
      <c r="L268" s="217"/>
      <c r="M268" s="217"/>
      <c r="N268" s="217"/>
      <c r="O268" s="217"/>
      <c r="P268" s="217"/>
      <c r="Q268" s="217"/>
      <c r="R268" s="217"/>
      <c r="S268" s="217"/>
      <c r="T268" s="217"/>
      <c r="U268" s="476"/>
      <c r="V268" s="51"/>
      <c r="W268" s="217"/>
      <c r="X268" s="217" t="s">
        <v>349</v>
      </c>
      <c r="Y268" s="217"/>
      <c r="Z268" s="217"/>
      <c r="AA268" s="217"/>
      <c r="AB268" s="217"/>
      <c r="AC268" s="217"/>
      <c r="AD268" s="217"/>
      <c r="AE268" s="217"/>
      <c r="AF268" s="217"/>
      <c r="AL268" s="477"/>
      <c r="AM268" s="476"/>
      <c r="AN268" s="51"/>
      <c r="AO268" s="217"/>
      <c r="AP268" s="217"/>
      <c r="AQ268" s="217"/>
    </row>
    <row r="269" spans="1:43" ht="11.25" customHeight="1" x14ac:dyDescent="0.2">
      <c r="A269" s="217"/>
      <c r="B269" s="477"/>
      <c r="C269" s="476"/>
      <c r="D269" s="51"/>
      <c r="E269" s="217"/>
      <c r="F269" s="217"/>
      <c r="G269" s="217"/>
      <c r="H269" s="217"/>
      <c r="I269" s="217"/>
      <c r="J269" s="217"/>
      <c r="K269" s="217"/>
      <c r="L269" s="217"/>
      <c r="M269" s="217"/>
      <c r="N269" s="217"/>
      <c r="O269" s="217"/>
      <c r="P269" s="217"/>
      <c r="Q269" s="217"/>
      <c r="R269" s="217"/>
      <c r="S269" s="217"/>
      <c r="T269" s="217"/>
      <c r="U269" s="476"/>
      <c r="V269" s="51"/>
      <c r="W269" s="47"/>
      <c r="X269" s="217"/>
      <c r="Y269" s="217" t="s">
        <v>350</v>
      </c>
      <c r="Z269" s="217"/>
      <c r="AA269" s="217"/>
      <c r="AB269" s="77"/>
      <c r="AC269" s="77"/>
      <c r="AD269" s="77"/>
      <c r="AE269" s="77"/>
      <c r="AF269" s="77"/>
      <c r="AG269" s="77"/>
      <c r="AH269" s="77"/>
      <c r="AI269" s="79"/>
      <c r="AJ269" s="79"/>
      <c r="AK269" s="79"/>
      <c r="AL269" s="477" t="s">
        <v>317</v>
      </c>
      <c r="AM269" s="476"/>
      <c r="AN269" s="51"/>
      <c r="AO269" s="217"/>
      <c r="AP269" s="217"/>
      <c r="AQ269" s="217"/>
    </row>
    <row r="270" spans="1:43" ht="11.25" customHeight="1" x14ac:dyDescent="0.2">
      <c r="A270" s="217"/>
      <c r="B270" s="477"/>
      <c r="C270" s="476"/>
      <c r="D270" s="51"/>
      <c r="E270" s="217"/>
      <c r="F270" s="217"/>
      <c r="G270" s="217"/>
      <c r="H270" s="217"/>
      <c r="I270" s="217"/>
      <c r="J270" s="217"/>
      <c r="K270" s="217"/>
      <c r="L270" s="217"/>
      <c r="M270" s="217"/>
      <c r="N270" s="217"/>
      <c r="O270" s="217"/>
      <c r="P270" s="217"/>
      <c r="Q270" s="217"/>
      <c r="R270" s="217"/>
      <c r="S270" s="217"/>
      <c r="T270" s="217"/>
      <c r="U270" s="476"/>
      <c r="V270" s="51"/>
      <c r="W270" s="47"/>
      <c r="X270" s="217"/>
      <c r="Y270" s="217"/>
      <c r="Z270" s="217"/>
      <c r="AA270" s="217"/>
      <c r="AB270" s="300" t="s">
        <v>107</v>
      </c>
      <c r="AC270" s="300"/>
      <c r="AD270" s="300"/>
      <c r="AE270" s="300"/>
      <c r="AF270" s="300"/>
      <c r="AG270" s="300"/>
      <c r="AH270" s="300"/>
      <c r="AI270" s="303"/>
      <c r="AJ270" s="303"/>
      <c r="AK270" s="303"/>
      <c r="AL270" s="112"/>
      <c r="AM270" s="476"/>
      <c r="AN270" s="51"/>
      <c r="AO270" s="217"/>
      <c r="AP270" s="217"/>
      <c r="AQ270" s="217"/>
    </row>
    <row r="271" spans="1:43" ht="11.25" customHeight="1" x14ac:dyDescent="0.2">
      <c r="A271" s="217"/>
      <c r="B271" s="477"/>
      <c r="C271" s="476"/>
      <c r="D271" s="51"/>
      <c r="E271" s="217"/>
      <c r="F271" s="217"/>
      <c r="G271" s="217"/>
      <c r="H271" s="217"/>
      <c r="I271" s="217"/>
      <c r="J271" s="217"/>
      <c r="K271" s="217"/>
      <c r="L271" s="217"/>
      <c r="M271" s="217"/>
      <c r="N271" s="217"/>
      <c r="O271" s="217"/>
      <c r="P271" s="217"/>
      <c r="Q271" s="217"/>
      <c r="R271" s="217"/>
      <c r="S271" s="217"/>
      <c r="T271" s="217"/>
      <c r="U271" s="476"/>
      <c r="V271" s="51"/>
      <c r="W271" s="47"/>
      <c r="X271" s="217"/>
      <c r="Y271" s="217"/>
      <c r="AL271" s="112"/>
      <c r="AM271" s="476"/>
      <c r="AN271" s="51"/>
      <c r="AO271" s="217"/>
      <c r="AP271" s="217"/>
      <c r="AQ271" s="217"/>
    </row>
    <row r="272" spans="1:43" ht="11.25" customHeight="1" x14ac:dyDescent="0.2">
      <c r="A272" s="217"/>
      <c r="B272" s="477"/>
      <c r="C272" s="476"/>
      <c r="D272" s="51"/>
      <c r="E272" s="217"/>
      <c r="F272" s="217"/>
      <c r="G272" s="217"/>
      <c r="H272" s="217"/>
      <c r="I272" s="217"/>
      <c r="J272" s="217"/>
      <c r="K272" s="217"/>
      <c r="L272" s="217"/>
      <c r="M272" s="217"/>
      <c r="N272" s="217"/>
      <c r="O272" s="217"/>
      <c r="P272" s="217"/>
      <c r="Q272" s="217"/>
      <c r="R272" s="217"/>
      <c r="S272" s="217"/>
      <c r="T272" s="217"/>
      <c r="U272" s="476"/>
      <c r="V272" s="51"/>
      <c r="W272" s="96" t="s">
        <v>476</v>
      </c>
      <c r="X272" s="217"/>
      <c r="Y272" s="217"/>
      <c r="Z272" s="217"/>
      <c r="AA272" s="217"/>
      <c r="AB272" s="217"/>
      <c r="AC272" s="217"/>
      <c r="AD272" s="217"/>
      <c r="AE272" s="217"/>
      <c r="AF272" s="217"/>
      <c r="AL272" s="112"/>
      <c r="AM272" s="476"/>
      <c r="AN272" s="51"/>
      <c r="AO272" s="217"/>
      <c r="AP272" s="217"/>
      <c r="AQ272" s="217"/>
    </row>
    <row r="273" spans="1:43" ht="11.25" customHeight="1" x14ac:dyDescent="0.2">
      <c r="A273" s="217"/>
      <c r="B273" s="477"/>
      <c r="C273" s="476"/>
      <c r="D273" s="51"/>
      <c r="E273" s="217"/>
      <c r="F273" s="217"/>
      <c r="G273" s="217"/>
      <c r="H273" s="217"/>
      <c r="I273" s="217"/>
      <c r="J273" s="217"/>
      <c r="K273" s="217"/>
      <c r="L273" s="217"/>
      <c r="M273" s="217"/>
      <c r="N273" s="217"/>
      <c r="O273" s="217"/>
      <c r="P273" s="217"/>
      <c r="Q273" s="217"/>
      <c r="R273" s="217"/>
      <c r="S273" s="217"/>
      <c r="T273" s="217"/>
      <c r="U273" s="476"/>
      <c r="V273" s="51"/>
      <c r="W273" s="217"/>
      <c r="X273" s="217" t="s">
        <v>353</v>
      </c>
      <c r="Y273" s="217"/>
      <c r="Z273" s="217"/>
      <c r="AA273" s="217"/>
      <c r="AB273" s="217"/>
      <c r="AC273" s="47" t="s">
        <v>9</v>
      </c>
      <c r="AD273" s="47"/>
      <c r="AE273" s="47"/>
      <c r="AF273" s="47"/>
      <c r="AG273" s="47"/>
      <c r="AH273" s="47"/>
      <c r="AI273" s="47"/>
      <c r="AJ273" s="47"/>
      <c r="AK273" s="47"/>
      <c r="AL273" s="477" t="s">
        <v>500</v>
      </c>
      <c r="AM273" s="476"/>
      <c r="AN273" s="51"/>
      <c r="AO273" s="217"/>
      <c r="AP273" s="217"/>
      <c r="AQ273" s="217"/>
    </row>
    <row r="274" spans="1:43" ht="11.25" customHeight="1" x14ac:dyDescent="0.2">
      <c r="A274" s="217"/>
      <c r="B274" s="477"/>
      <c r="C274" s="476"/>
      <c r="D274" s="51"/>
      <c r="E274" s="217"/>
      <c r="F274" s="217"/>
      <c r="G274" s="217"/>
      <c r="H274" s="217"/>
      <c r="I274" s="217"/>
      <c r="J274" s="217"/>
      <c r="K274" s="217"/>
      <c r="L274" s="217"/>
      <c r="M274" s="217"/>
      <c r="N274" s="217"/>
      <c r="O274" s="217"/>
      <c r="P274" s="217"/>
      <c r="Q274" s="217"/>
      <c r="R274" s="217"/>
      <c r="S274" s="217"/>
      <c r="T274" s="217"/>
      <c r="U274" s="476"/>
      <c r="V274" s="51"/>
      <c r="W274" s="217"/>
      <c r="X274" s="217" t="s">
        <v>355</v>
      </c>
      <c r="Y274" s="217"/>
      <c r="Z274" s="217"/>
      <c r="AA274" s="217"/>
      <c r="AB274" s="47"/>
      <c r="AC274" s="47"/>
      <c r="AD274" s="47" t="s">
        <v>9</v>
      </c>
      <c r="AE274" s="47"/>
      <c r="AF274" s="47"/>
      <c r="AG274" s="47"/>
      <c r="AH274" s="47"/>
      <c r="AI274" s="47"/>
      <c r="AJ274" s="47"/>
      <c r="AK274" s="47"/>
      <c r="AL274" s="477" t="s">
        <v>501</v>
      </c>
      <c r="AM274" s="476"/>
      <c r="AN274" s="51"/>
      <c r="AO274" s="217"/>
      <c r="AP274" s="217"/>
      <c r="AQ274" s="217"/>
    </row>
    <row r="275" spans="1:43" ht="11.25" customHeight="1" x14ac:dyDescent="0.2">
      <c r="A275" s="217"/>
      <c r="B275" s="477"/>
      <c r="C275" s="476"/>
      <c r="D275" s="51"/>
      <c r="E275" s="217"/>
      <c r="F275" s="217"/>
      <c r="G275" s="217"/>
      <c r="H275" s="217"/>
      <c r="I275" s="217"/>
      <c r="J275" s="217"/>
      <c r="K275" s="217"/>
      <c r="L275" s="217"/>
      <c r="M275" s="217"/>
      <c r="N275" s="217"/>
      <c r="O275" s="217"/>
      <c r="P275" s="217"/>
      <c r="Q275" s="217"/>
      <c r="R275" s="217"/>
      <c r="S275" s="217"/>
      <c r="T275" s="217"/>
      <c r="U275" s="476"/>
      <c r="V275" s="51"/>
      <c r="W275" s="217"/>
      <c r="X275" s="217" t="s">
        <v>349</v>
      </c>
      <c r="Y275" s="217"/>
      <c r="Z275" s="217"/>
      <c r="AA275" s="217"/>
      <c r="AB275" s="217"/>
      <c r="AC275" s="217"/>
      <c r="AD275" s="217"/>
      <c r="AE275" s="217"/>
      <c r="AF275" s="217"/>
      <c r="AL275" s="477"/>
      <c r="AM275" s="476"/>
      <c r="AN275" s="51"/>
      <c r="AO275" s="217"/>
      <c r="AP275" s="217"/>
      <c r="AQ275" s="217"/>
    </row>
    <row r="276" spans="1:43" ht="11.25" customHeight="1" x14ac:dyDescent="0.2">
      <c r="A276" s="217"/>
      <c r="B276" s="477"/>
      <c r="C276" s="476"/>
      <c r="D276" s="51"/>
      <c r="E276" s="217"/>
      <c r="F276" s="217"/>
      <c r="G276" s="217"/>
      <c r="H276" s="217"/>
      <c r="I276" s="217"/>
      <c r="J276" s="217"/>
      <c r="K276" s="217"/>
      <c r="L276" s="217"/>
      <c r="M276" s="217"/>
      <c r="N276" s="217"/>
      <c r="O276" s="217"/>
      <c r="P276" s="217"/>
      <c r="Q276" s="217"/>
      <c r="R276" s="217"/>
      <c r="S276" s="217"/>
      <c r="T276" s="217"/>
      <c r="U276" s="476"/>
      <c r="V276" s="51"/>
      <c r="W276" s="217"/>
      <c r="X276" s="217"/>
      <c r="Y276" s="217" t="s">
        <v>357</v>
      </c>
      <c r="Z276" s="217"/>
      <c r="AA276" s="217"/>
      <c r="AB276" s="77"/>
      <c r="AC276" s="77"/>
      <c r="AD276" s="77"/>
      <c r="AE276" s="77"/>
      <c r="AF276" s="77"/>
      <c r="AG276" s="77"/>
      <c r="AH276" s="77"/>
      <c r="AI276" s="79"/>
      <c r="AJ276" s="79"/>
      <c r="AK276" s="79"/>
      <c r="AL276" s="81" t="s">
        <v>502</v>
      </c>
      <c r="AM276" s="476"/>
      <c r="AN276" s="51"/>
      <c r="AO276" s="217"/>
      <c r="AP276" s="217"/>
      <c r="AQ276" s="217"/>
    </row>
    <row r="277" spans="1:43" ht="11.25" customHeight="1" x14ac:dyDescent="0.2">
      <c r="A277" s="217"/>
      <c r="B277" s="477"/>
      <c r="C277" s="476"/>
      <c r="D277" s="51"/>
      <c r="E277" s="217"/>
      <c r="F277" s="217"/>
      <c r="G277" s="217"/>
      <c r="H277" s="217"/>
      <c r="I277" s="217"/>
      <c r="J277" s="217"/>
      <c r="K277" s="217"/>
      <c r="L277" s="217"/>
      <c r="M277" s="217"/>
      <c r="N277" s="217"/>
      <c r="O277" s="217"/>
      <c r="P277" s="217"/>
      <c r="Q277" s="217"/>
      <c r="R277" s="217"/>
      <c r="S277" s="217"/>
      <c r="T277" s="217"/>
      <c r="U277" s="476"/>
      <c r="V277" s="51"/>
      <c r="W277" s="217"/>
      <c r="X277" s="217"/>
      <c r="Y277" s="217"/>
      <c r="Z277" s="217"/>
      <c r="AA277" s="217"/>
      <c r="AB277" s="300" t="s">
        <v>107</v>
      </c>
      <c r="AC277" s="300"/>
      <c r="AD277" s="300"/>
      <c r="AE277" s="300"/>
      <c r="AF277" s="300"/>
      <c r="AG277" s="300"/>
      <c r="AH277" s="300"/>
      <c r="AI277" s="303"/>
      <c r="AJ277" s="303"/>
      <c r="AK277" s="303"/>
      <c r="AL277" s="112"/>
      <c r="AM277" s="476"/>
      <c r="AN277" s="51"/>
      <c r="AO277" s="217"/>
      <c r="AP277" s="217"/>
      <c r="AQ277" s="217"/>
    </row>
    <row r="278" spans="1:43" ht="11.25" customHeight="1" x14ac:dyDescent="0.2">
      <c r="A278" s="217"/>
      <c r="B278" s="477"/>
      <c r="C278" s="476"/>
      <c r="D278" s="51"/>
      <c r="E278" s="217"/>
      <c r="F278" s="217"/>
      <c r="G278" s="217"/>
      <c r="H278" s="217"/>
      <c r="I278" s="217"/>
      <c r="J278" s="217"/>
      <c r="K278" s="217"/>
      <c r="L278" s="217"/>
      <c r="M278" s="217"/>
      <c r="N278" s="217"/>
      <c r="O278" s="217"/>
      <c r="P278" s="217"/>
      <c r="Q278" s="217"/>
      <c r="R278" s="217"/>
      <c r="S278" s="217"/>
      <c r="T278" s="217"/>
      <c r="U278" s="476"/>
      <c r="V278" s="51"/>
      <c r="AL278" s="112"/>
      <c r="AM278" s="476"/>
      <c r="AN278" s="51"/>
      <c r="AO278" s="217"/>
      <c r="AP278" s="217"/>
      <c r="AQ278" s="217"/>
    </row>
    <row r="279" spans="1:43" ht="11.25" customHeight="1" x14ac:dyDescent="0.2">
      <c r="A279" s="217"/>
      <c r="B279" s="477"/>
      <c r="C279" s="476"/>
      <c r="D279" s="51"/>
      <c r="E279" s="217"/>
      <c r="F279" s="217"/>
      <c r="G279" s="217"/>
      <c r="H279" s="217"/>
      <c r="I279" s="217"/>
      <c r="J279" s="217"/>
      <c r="K279" s="217"/>
      <c r="L279" s="217"/>
      <c r="M279" s="217"/>
      <c r="N279" s="217"/>
      <c r="O279" s="217"/>
      <c r="P279" s="217"/>
      <c r="Q279" s="217"/>
      <c r="R279" s="217"/>
      <c r="S279" s="217"/>
      <c r="T279" s="217"/>
      <c r="U279" s="476"/>
      <c r="V279" s="51"/>
      <c r="W279" s="96" t="s">
        <v>411</v>
      </c>
      <c r="X279" s="217"/>
      <c r="Y279" s="217"/>
      <c r="Z279" s="217"/>
      <c r="AA279" s="217"/>
      <c r="AB279" s="217"/>
      <c r="AC279" s="217"/>
      <c r="AD279" s="217"/>
      <c r="AE279" s="217"/>
      <c r="AF279" s="217"/>
      <c r="AL279" s="112"/>
      <c r="AM279" s="476"/>
      <c r="AN279" s="51"/>
      <c r="AO279" s="217"/>
      <c r="AP279" s="217"/>
      <c r="AQ279" s="217"/>
    </row>
    <row r="280" spans="1:43" ht="11.25" customHeight="1" x14ac:dyDescent="0.2">
      <c r="A280" s="217"/>
      <c r="B280" s="477"/>
      <c r="C280" s="476"/>
      <c r="D280" s="51"/>
      <c r="E280" s="217"/>
      <c r="F280" s="217"/>
      <c r="G280" s="217"/>
      <c r="H280" s="217"/>
      <c r="I280" s="217"/>
      <c r="J280" s="217"/>
      <c r="K280" s="217"/>
      <c r="L280" s="217"/>
      <c r="M280" s="217"/>
      <c r="N280" s="217"/>
      <c r="O280" s="217"/>
      <c r="P280" s="217"/>
      <c r="Q280" s="217"/>
      <c r="R280" s="217"/>
      <c r="S280" s="217"/>
      <c r="T280" s="217"/>
      <c r="U280" s="476"/>
      <c r="V280" s="51"/>
      <c r="W280" s="217"/>
      <c r="X280" s="217" t="s">
        <v>412</v>
      </c>
      <c r="Y280" s="217"/>
      <c r="Z280" s="217"/>
      <c r="AA280" s="47"/>
      <c r="AB280" s="47" t="s">
        <v>503</v>
      </c>
      <c r="AC280" s="47"/>
      <c r="AD280" s="47"/>
      <c r="AE280" s="47"/>
      <c r="AF280" s="47"/>
      <c r="AG280" s="47"/>
      <c r="AH280" s="47"/>
      <c r="AI280" s="47"/>
      <c r="AJ280" s="47"/>
      <c r="AK280" s="47"/>
      <c r="AL280" s="112" t="s">
        <v>504</v>
      </c>
      <c r="AM280" s="476"/>
      <c r="AN280" s="51"/>
      <c r="AO280" s="217"/>
      <c r="AP280" s="217"/>
      <c r="AQ280" s="217"/>
    </row>
    <row r="281" spans="1:43" ht="11.25" customHeight="1" x14ac:dyDescent="0.2">
      <c r="A281" s="217"/>
      <c r="B281" s="477"/>
      <c r="C281" s="476"/>
      <c r="D281" s="51"/>
      <c r="E281" s="217"/>
      <c r="F281" s="217"/>
      <c r="G281" s="217"/>
      <c r="H281" s="217"/>
      <c r="I281" s="217"/>
      <c r="J281" s="217"/>
      <c r="K281" s="217"/>
      <c r="L281" s="217"/>
      <c r="M281" s="217"/>
      <c r="N281" s="217"/>
      <c r="O281" s="217"/>
      <c r="P281" s="217"/>
      <c r="Q281" s="217"/>
      <c r="R281" s="217"/>
      <c r="S281" s="217"/>
      <c r="T281" s="217"/>
      <c r="U281" s="476"/>
      <c r="V281" s="51"/>
      <c r="W281" s="217"/>
      <c r="X281" s="217" t="s">
        <v>505</v>
      </c>
      <c r="Y281" s="217"/>
      <c r="Z281" s="217"/>
      <c r="AA281" s="47" t="s">
        <v>9</v>
      </c>
      <c r="AB281" s="47"/>
      <c r="AC281" s="47"/>
      <c r="AD281" s="47"/>
      <c r="AE281" s="47"/>
      <c r="AF281" s="47"/>
      <c r="AG281" s="47"/>
      <c r="AH281" s="47"/>
      <c r="AI281" s="47"/>
      <c r="AJ281" s="47"/>
      <c r="AK281" s="47"/>
      <c r="AL281" s="477" t="s">
        <v>506</v>
      </c>
      <c r="AM281" s="476"/>
      <c r="AN281" s="51"/>
      <c r="AO281" s="217"/>
      <c r="AP281" s="217"/>
      <c r="AQ281" s="217"/>
    </row>
    <row r="282" spans="1:43" ht="11.25" customHeight="1" x14ac:dyDescent="0.2">
      <c r="A282" s="217"/>
      <c r="B282" s="477"/>
      <c r="C282" s="476"/>
      <c r="D282" s="51"/>
      <c r="E282" s="217"/>
      <c r="F282" s="217"/>
      <c r="G282" s="217"/>
      <c r="H282" s="217"/>
      <c r="I282" s="217"/>
      <c r="J282" s="217"/>
      <c r="K282" s="217"/>
      <c r="L282" s="217"/>
      <c r="M282" s="217"/>
      <c r="N282" s="217"/>
      <c r="O282" s="217"/>
      <c r="P282" s="217"/>
      <c r="Q282" s="217"/>
      <c r="R282" s="217"/>
      <c r="S282" s="217"/>
      <c r="T282" s="217"/>
      <c r="U282" s="476"/>
      <c r="V282" s="51"/>
      <c r="W282" s="217"/>
      <c r="X282" s="289" t="s">
        <v>507</v>
      </c>
      <c r="Y282" s="217"/>
      <c r="Z282" s="217"/>
      <c r="AA282" s="217"/>
      <c r="AB282" s="217"/>
      <c r="AC282" s="217"/>
      <c r="AD282" s="47"/>
      <c r="AE282" s="47"/>
      <c r="AF282" s="297"/>
      <c r="AI282" s="47"/>
      <c r="AJ282" s="47"/>
      <c r="AK282" s="47"/>
      <c r="AL282" s="81" t="s">
        <v>508</v>
      </c>
      <c r="AM282" s="476"/>
      <c r="AN282" s="51"/>
      <c r="AO282" s="217"/>
      <c r="AP282" s="217"/>
      <c r="AQ282" s="217"/>
    </row>
    <row r="283" spans="1:43" ht="11.25" customHeight="1" x14ac:dyDescent="0.2">
      <c r="A283" s="217"/>
      <c r="B283" s="477"/>
      <c r="C283" s="476"/>
      <c r="D283" s="51"/>
      <c r="E283" s="217"/>
      <c r="F283" s="217"/>
      <c r="G283" s="217"/>
      <c r="H283" s="217"/>
      <c r="I283" s="217"/>
      <c r="J283" s="217"/>
      <c r="K283" s="217"/>
      <c r="L283" s="217"/>
      <c r="M283" s="217"/>
      <c r="N283" s="217"/>
      <c r="O283" s="217"/>
      <c r="P283" s="217"/>
      <c r="Q283" s="217"/>
      <c r="R283" s="217"/>
      <c r="S283" s="217"/>
      <c r="T283" s="217"/>
      <c r="U283" s="476"/>
      <c r="V283" s="51"/>
      <c r="W283" s="299"/>
      <c r="X283" s="299"/>
      <c r="Y283" s="299"/>
      <c r="Z283" s="299"/>
      <c r="AA283" s="299"/>
      <c r="AB283" s="299"/>
      <c r="AC283" s="299"/>
      <c r="AD283" s="299"/>
      <c r="AE283" s="299"/>
      <c r="AF283" s="299"/>
      <c r="AL283" s="112"/>
      <c r="AM283" s="476"/>
      <c r="AN283" s="51"/>
      <c r="AO283" s="217"/>
      <c r="AP283" s="217"/>
      <c r="AQ283" s="217"/>
    </row>
    <row r="284" spans="1:43" ht="11.25" customHeight="1" x14ac:dyDescent="0.2">
      <c r="A284" s="217"/>
      <c r="B284" s="477"/>
      <c r="C284" s="476"/>
      <c r="D284" s="51"/>
      <c r="E284" s="217"/>
      <c r="F284" s="217"/>
      <c r="G284" s="217"/>
      <c r="H284" s="217"/>
      <c r="I284" s="217"/>
      <c r="J284" s="217"/>
      <c r="K284" s="217"/>
      <c r="L284" s="217"/>
      <c r="M284" s="217"/>
      <c r="N284" s="217"/>
      <c r="O284" s="217"/>
      <c r="P284" s="217"/>
      <c r="Q284" s="217"/>
      <c r="R284" s="217"/>
      <c r="S284" s="217"/>
      <c r="T284" s="217"/>
      <c r="U284" s="476"/>
      <c r="V284" s="51"/>
      <c r="W284" s="217" t="s">
        <v>106</v>
      </c>
      <c r="X284" s="217"/>
      <c r="Y284" s="217"/>
      <c r="Z284" s="217"/>
      <c r="AA284" s="217"/>
      <c r="AB284" s="217"/>
      <c r="AC284" s="217"/>
      <c r="AD284" s="217"/>
      <c r="AE284" s="217"/>
      <c r="AF284" s="217"/>
      <c r="AG284" s="79"/>
      <c r="AH284" s="79"/>
      <c r="AI284" s="79"/>
      <c r="AJ284" s="79"/>
      <c r="AK284" s="79"/>
      <c r="AL284" s="81" t="s">
        <v>253</v>
      </c>
      <c r="AM284" s="476"/>
      <c r="AN284" s="51"/>
      <c r="AO284" s="217"/>
      <c r="AP284" s="217"/>
      <c r="AQ284" s="217"/>
    </row>
    <row r="285" spans="1:43" ht="11.25" customHeight="1" x14ac:dyDescent="0.2">
      <c r="A285" s="217"/>
      <c r="B285" s="477"/>
      <c r="C285" s="476"/>
      <c r="D285" s="51"/>
      <c r="E285" s="217"/>
      <c r="F285" s="217"/>
      <c r="G285" s="217"/>
      <c r="H285" s="217"/>
      <c r="I285" s="217"/>
      <c r="J285" s="217"/>
      <c r="K285" s="217"/>
      <c r="L285" s="217"/>
      <c r="M285" s="217"/>
      <c r="N285" s="217"/>
      <c r="O285" s="217"/>
      <c r="P285" s="217"/>
      <c r="Q285" s="217"/>
      <c r="R285" s="217"/>
      <c r="S285" s="217"/>
      <c r="T285" s="217"/>
      <c r="U285" s="476"/>
      <c r="V285" s="51"/>
      <c r="W285" s="217"/>
      <c r="X285" s="217"/>
      <c r="Y285" s="217"/>
      <c r="Z285" s="300" t="s">
        <v>107</v>
      </c>
      <c r="AA285" s="300"/>
      <c r="AB285" s="300"/>
      <c r="AC285" s="300"/>
      <c r="AD285" s="300"/>
      <c r="AE285" s="300"/>
      <c r="AF285" s="300"/>
      <c r="AG285" s="302"/>
      <c r="AH285" s="303"/>
      <c r="AI285" s="303"/>
      <c r="AJ285" s="303"/>
      <c r="AK285" s="303"/>
      <c r="AL285" s="112"/>
      <c r="AM285" s="476"/>
      <c r="AN285" s="51"/>
      <c r="AO285" s="217"/>
      <c r="AP285" s="217"/>
      <c r="AQ285" s="217"/>
    </row>
    <row r="286" spans="1:43" ht="6" customHeight="1" x14ac:dyDescent="0.2">
      <c r="A286" s="77"/>
      <c r="B286" s="76"/>
      <c r="C286" s="48"/>
      <c r="D286" s="26"/>
      <c r="E286" s="77"/>
      <c r="F286" s="77"/>
      <c r="G286" s="77"/>
      <c r="H286" s="77"/>
      <c r="I286" s="77"/>
      <c r="J286" s="77"/>
      <c r="K286" s="77"/>
      <c r="L286" s="77"/>
      <c r="M286" s="77"/>
      <c r="N286" s="77"/>
      <c r="O286" s="77"/>
      <c r="P286" s="77"/>
      <c r="Q286" s="77"/>
      <c r="R286" s="77"/>
      <c r="S286" s="77"/>
      <c r="T286" s="77"/>
      <c r="U286" s="48"/>
      <c r="V286" s="26"/>
      <c r="W286" s="77"/>
      <c r="X286" s="77"/>
      <c r="Y286" s="77"/>
      <c r="Z286" s="77"/>
      <c r="AA286" s="77"/>
      <c r="AB286" s="77"/>
      <c r="AC286" s="77"/>
      <c r="AD286" s="77"/>
      <c r="AE286" s="77"/>
      <c r="AF286" s="77"/>
      <c r="AG286" s="77"/>
      <c r="AH286" s="77"/>
      <c r="AI286" s="77"/>
      <c r="AJ286" s="77"/>
      <c r="AK286" s="77"/>
      <c r="AL286" s="78"/>
      <c r="AM286" s="48"/>
      <c r="AN286" s="26"/>
      <c r="AO286" s="77"/>
      <c r="AP286" s="77"/>
      <c r="AQ286" s="77"/>
    </row>
    <row r="287" spans="1:43" ht="6" customHeight="1" x14ac:dyDescent="0.2">
      <c r="A287" s="16"/>
      <c r="B287" s="475"/>
      <c r="C287" s="46"/>
      <c r="D287" s="27"/>
      <c r="E287" s="16"/>
      <c r="F287" s="16"/>
      <c r="G287" s="16"/>
      <c r="H287" s="16"/>
      <c r="I287" s="16"/>
      <c r="J287" s="16"/>
      <c r="K287" s="16"/>
      <c r="L287" s="16"/>
      <c r="M287" s="16"/>
      <c r="N287" s="16"/>
      <c r="O287" s="16"/>
      <c r="P287" s="16"/>
      <c r="Q287" s="16"/>
      <c r="R287" s="16"/>
      <c r="S287" s="16"/>
      <c r="T287" s="16"/>
      <c r="U287" s="46"/>
      <c r="V287" s="27"/>
      <c r="W287" s="16"/>
      <c r="X287" s="16"/>
      <c r="Y287" s="16"/>
      <c r="Z287" s="16"/>
      <c r="AA287" s="16"/>
      <c r="AB287" s="16"/>
      <c r="AC287" s="16"/>
      <c r="AD287" s="16"/>
      <c r="AE287" s="16"/>
      <c r="AF287" s="16"/>
      <c r="AG287" s="16"/>
      <c r="AH287" s="16"/>
      <c r="AI287" s="16"/>
      <c r="AJ287" s="16"/>
      <c r="AK287" s="16"/>
      <c r="AL287" s="24"/>
      <c r="AM287" s="46"/>
      <c r="AN287" s="51"/>
      <c r="AO287" s="217"/>
      <c r="AP287" s="217"/>
      <c r="AQ287" s="217"/>
    </row>
    <row r="288" spans="1:43" ht="11.25" customHeight="1" x14ac:dyDescent="0.2">
      <c r="A288" s="217"/>
      <c r="B288" s="133">
        <v>428</v>
      </c>
      <c r="C288" s="476"/>
      <c r="D288" s="51"/>
      <c r="E288" s="722" t="str">
        <f ca="1">VLOOKUP(INDIRECT(ADDRESS(ROW(),COLUMN()-3)),Language_Translations,MATCH(Language_Selected,Language_Options,0),FALSE)</f>
        <v xml:space="preserve">Pendant toute la grossesse, pendant combien de jours avez-vous pris des comprimés de fer ou du sirop contenant du fer ? </v>
      </c>
      <c r="F288" s="722"/>
      <c r="G288" s="722"/>
      <c r="H288" s="722"/>
      <c r="I288" s="722"/>
      <c r="J288" s="722"/>
      <c r="K288" s="722"/>
      <c r="L288" s="722"/>
      <c r="M288" s="722"/>
      <c r="N288" s="722"/>
      <c r="O288" s="722"/>
      <c r="P288" s="722"/>
      <c r="Q288" s="722"/>
      <c r="R288" s="722"/>
      <c r="S288" s="722"/>
      <c r="T288" s="722"/>
      <c r="U288" s="476"/>
      <c r="V288" s="51"/>
      <c r="AM288" s="476"/>
      <c r="AN288" s="51"/>
      <c r="AO288" s="217"/>
      <c r="AP288" s="217"/>
      <c r="AQ288" s="217"/>
    </row>
    <row r="289" spans="1:43" x14ac:dyDescent="0.2">
      <c r="A289" s="217"/>
      <c r="B289" s="81" t="s">
        <v>120</v>
      </c>
      <c r="C289" s="476"/>
      <c r="D289" s="51"/>
      <c r="E289" s="722"/>
      <c r="F289" s="722"/>
      <c r="G289" s="722"/>
      <c r="H289" s="722"/>
      <c r="I289" s="722"/>
      <c r="J289" s="722"/>
      <c r="K289" s="722"/>
      <c r="L289" s="722"/>
      <c r="M289" s="722"/>
      <c r="N289" s="722"/>
      <c r="O289" s="722"/>
      <c r="P289" s="722"/>
      <c r="Q289" s="722"/>
      <c r="R289" s="722"/>
      <c r="S289" s="722"/>
      <c r="T289" s="722"/>
      <c r="U289" s="476"/>
      <c r="V289" s="51"/>
      <c r="W289" s="217"/>
      <c r="X289" s="217"/>
      <c r="Y289" s="217"/>
      <c r="Z289" s="217"/>
      <c r="AA289" s="217"/>
      <c r="AB289" s="217"/>
      <c r="AC289" s="217"/>
      <c r="AD289" s="217"/>
      <c r="AE289" s="217"/>
      <c r="AF289" s="476"/>
      <c r="AG289" s="27"/>
      <c r="AH289" s="16"/>
      <c r="AI289" s="27"/>
      <c r="AJ289" s="16"/>
      <c r="AK289" s="27"/>
      <c r="AL289" s="21"/>
      <c r="AM289" s="476"/>
      <c r="AN289" s="51"/>
      <c r="AO289" s="217"/>
      <c r="AP289" s="217"/>
      <c r="AQ289" s="217"/>
    </row>
    <row r="290" spans="1:43" x14ac:dyDescent="0.2">
      <c r="A290" s="217"/>
      <c r="B290" s="81" t="s">
        <v>128</v>
      </c>
      <c r="C290" s="476"/>
      <c r="D290" s="51"/>
      <c r="E290" s="722"/>
      <c r="F290" s="722"/>
      <c r="G290" s="722"/>
      <c r="H290" s="722"/>
      <c r="I290" s="722"/>
      <c r="J290" s="722"/>
      <c r="K290" s="722"/>
      <c r="L290" s="722"/>
      <c r="M290" s="722"/>
      <c r="N290" s="722"/>
      <c r="O290" s="722"/>
      <c r="P290" s="722"/>
      <c r="Q290" s="722"/>
      <c r="R290" s="722"/>
      <c r="S290" s="722"/>
      <c r="T290" s="722"/>
      <c r="U290" s="476"/>
      <c r="V290" s="51"/>
      <c r="W290" s="217" t="s">
        <v>509</v>
      </c>
      <c r="X290" s="217"/>
      <c r="Y290" s="47"/>
      <c r="Z290" s="47" t="s">
        <v>9</v>
      </c>
      <c r="AA290" s="351"/>
      <c r="AB290" s="351"/>
      <c r="AC290" s="351"/>
      <c r="AD290" s="351"/>
      <c r="AE290" s="351"/>
      <c r="AF290" s="351"/>
      <c r="AG290" s="26"/>
      <c r="AH290" s="77"/>
      <c r="AI290" s="26"/>
      <c r="AJ290" s="77"/>
      <c r="AK290" s="26"/>
      <c r="AL290" s="22"/>
      <c r="AM290" s="476"/>
      <c r="AN290" s="51"/>
      <c r="AO290" s="217"/>
      <c r="AP290" s="217"/>
      <c r="AQ290" s="217"/>
    </row>
    <row r="291" spans="1:43" x14ac:dyDescent="0.2">
      <c r="A291" s="217"/>
      <c r="B291" s="244"/>
      <c r="C291" s="476"/>
      <c r="D291" s="51"/>
      <c r="E291" s="704" t="s">
        <v>510</v>
      </c>
      <c r="F291" s="704"/>
      <c r="G291" s="704"/>
      <c r="H291" s="704"/>
      <c r="I291" s="704"/>
      <c r="J291" s="704"/>
      <c r="K291" s="704"/>
      <c r="L291" s="704"/>
      <c r="M291" s="704"/>
      <c r="N291" s="704"/>
      <c r="O291" s="704"/>
      <c r="P291" s="704"/>
      <c r="Q291" s="704"/>
      <c r="R291" s="704"/>
      <c r="S291" s="704"/>
      <c r="T291" s="704"/>
      <c r="U291" s="476"/>
      <c r="V291" s="51"/>
      <c r="W291" s="217"/>
      <c r="X291" s="217"/>
      <c r="Y291" s="217"/>
      <c r="Z291" s="217"/>
      <c r="AA291" s="217"/>
      <c r="AB291" s="217"/>
      <c r="AC291" s="217"/>
      <c r="AD291" s="217"/>
      <c r="AE291" s="217"/>
      <c r="AF291" s="217"/>
      <c r="AG291" s="217"/>
      <c r="AH291" s="217"/>
      <c r="AI291" s="217"/>
      <c r="AJ291" s="217"/>
      <c r="AK291" s="217"/>
      <c r="AL291" s="74"/>
      <c r="AM291" s="476"/>
      <c r="AN291" s="51"/>
      <c r="AO291" s="217"/>
      <c r="AP291" s="217"/>
      <c r="AQ291" s="217"/>
    </row>
    <row r="292" spans="1:43" x14ac:dyDescent="0.2">
      <c r="A292" s="217"/>
      <c r="B292" s="244"/>
      <c r="C292" s="476"/>
      <c r="D292" s="51"/>
      <c r="E292" s="704"/>
      <c r="F292" s="704"/>
      <c r="G292" s="704"/>
      <c r="H292" s="704"/>
      <c r="I292" s="704"/>
      <c r="J292" s="704"/>
      <c r="K292" s="704"/>
      <c r="L292" s="704"/>
      <c r="M292" s="704"/>
      <c r="N292" s="704"/>
      <c r="O292" s="704"/>
      <c r="P292" s="704"/>
      <c r="Q292" s="704"/>
      <c r="R292" s="704"/>
      <c r="S292" s="704"/>
      <c r="T292" s="704"/>
      <c r="U292" s="476"/>
      <c r="V292" s="51"/>
      <c r="W292" s="217"/>
      <c r="X292" s="217"/>
      <c r="Y292" s="217"/>
      <c r="Z292" s="217"/>
      <c r="AA292" s="217"/>
      <c r="AB292" s="217"/>
      <c r="AC292" s="217"/>
      <c r="AD292" s="217"/>
      <c r="AE292" s="217"/>
      <c r="AF292" s="217"/>
      <c r="AG292" s="217"/>
      <c r="AH292" s="217"/>
      <c r="AI292" s="217"/>
      <c r="AJ292" s="217"/>
      <c r="AK292" s="217"/>
      <c r="AL292" s="74"/>
      <c r="AM292" s="476"/>
      <c r="AN292" s="51"/>
      <c r="AO292" s="217"/>
      <c r="AP292" s="217"/>
      <c r="AQ292" s="217"/>
    </row>
    <row r="293" spans="1:43" ht="11.25" customHeight="1" x14ac:dyDescent="0.2">
      <c r="A293" s="217"/>
      <c r="B293" s="477"/>
      <c r="C293" s="476"/>
      <c r="D293" s="51"/>
      <c r="E293" s="704"/>
      <c r="F293" s="704"/>
      <c r="G293" s="704"/>
      <c r="H293" s="704"/>
      <c r="I293" s="704"/>
      <c r="J293" s="704"/>
      <c r="K293" s="704"/>
      <c r="L293" s="704"/>
      <c r="M293" s="704"/>
      <c r="N293" s="704"/>
      <c r="O293" s="704"/>
      <c r="P293" s="704"/>
      <c r="Q293" s="704"/>
      <c r="R293" s="704"/>
      <c r="S293" s="704"/>
      <c r="T293" s="704"/>
      <c r="U293" s="476"/>
      <c r="V293" s="51"/>
      <c r="W293" s="217" t="s">
        <v>259</v>
      </c>
      <c r="X293" s="217"/>
      <c r="Y293" s="217"/>
      <c r="Z293" s="217"/>
      <c r="AA293" s="217"/>
      <c r="AB293" s="47" t="s">
        <v>9</v>
      </c>
      <c r="AC293" s="351"/>
      <c r="AD293" s="351"/>
      <c r="AE293" s="351"/>
      <c r="AF293" s="351"/>
      <c r="AG293" s="351"/>
      <c r="AH293" s="351"/>
      <c r="AI293" s="351"/>
      <c r="AJ293" s="47"/>
      <c r="AK293" s="47"/>
      <c r="AL293" s="75" t="s">
        <v>458</v>
      </c>
      <c r="AM293" s="476"/>
      <c r="AN293" s="51"/>
      <c r="AO293" s="217"/>
      <c r="AP293" s="217"/>
      <c r="AQ293" s="217"/>
    </row>
    <row r="294" spans="1:43" ht="6" customHeight="1" x14ac:dyDescent="0.2">
      <c r="A294" s="77"/>
      <c r="B294" s="76"/>
      <c r="C294" s="48"/>
      <c r="D294" s="26"/>
      <c r="E294" s="77"/>
      <c r="F294" s="77"/>
      <c r="G294" s="77"/>
      <c r="H294" s="77"/>
      <c r="I294" s="77"/>
      <c r="J294" s="77"/>
      <c r="K294" s="77"/>
      <c r="L294" s="77"/>
      <c r="M294" s="77"/>
      <c r="N294" s="77"/>
      <c r="O294" s="77"/>
      <c r="P294" s="77"/>
      <c r="Q294" s="77"/>
      <c r="R294" s="77"/>
      <c r="S294" s="77"/>
      <c r="T294" s="77"/>
      <c r="U294" s="48"/>
      <c r="V294" s="26"/>
      <c r="W294" s="77"/>
      <c r="X294" s="77"/>
      <c r="Y294" s="77"/>
      <c r="Z294" s="77"/>
      <c r="AA294" s="77"/>
      <c r="AB294" s="77"/>
      <c r="AC294" s="77"/>
      <c r="AD294" s="77"/>
      <c r="AE294" s="77"/>
      <c r="AF294" s="77"/>
      <c r="AG294" s="77"/>
      <c r="AH294" s="77"/>
      <c r="AI294" s="77"/>
      <c r="AJ294" s="77"/>
      <c r="AK294" s="77"/>
      <c r="AL294" s="78"/>
      <c r="AM294" s="48"/>
      <c r="AN294" s="26"/>
      <c r="AO294" s="77"/>
      <c r="AP294" s="77"/>
      <c r="AQ294" s="77"/>
    </row>
    <row r="295" spans="1:43" ht="6" customHeight="1" x14ac:dyDescent="0.2">
      <c r="A295" s="122"/>
      <c r="B295" s="321"/>
      <c r="C295" s="123"/>
      <c r="D295" s="27"/>
      <c r="E295" s="16"/>
      <c r="F295" s="16"/>
      <c r="G295" s="16"/>
      <c r="H295" s="16"/>
      <c r="I295" s="16"/>
      <c r="J295" s="16"/>
      <c r="K295" s="16"/>
      <c r="L295" s="16"/>
      <c r="M295" s="16"/>
      <c r="N295" s="16"/>
      <c r="O295" s="16"/>
      <c r="P295" s="16"/>
      <c r="Q295" s="16"/>
      <c r="R295" s="16"/>
      <c r="S295" s="16"/>
      <c r="T295" s="16"/>
      <c r="U295" s="46"/>
      <c r="V295" s="27"/>
      <c r="W295" s="16"/>
      <c r="X295" s="16"/>
      <c r="Y295" s="16"/>
      <c r="Z295" s="16"/>
      <c r="AA295" s="16"/>
      <c r="AB295" s="16"/>
      <c r="AC295" s="16"/>
      <c r="AD295" s="16"/>
      <c r="AE295" s="16"/>
      <c r="AF295" s="16"/>
      <c r="AG295" s="16"/>
      <c r="AH295" s="16"/>
      <c r="AI295" s="16"/>
      <c r="AJ295" s="16"/>
      <c r="AK295" s="16"/>
      <c r="AL295" s="24"/>
      <c r="AM295" s="46"/>
      <c r="AN295" s="51"/>
      <c r="AO295" s="217"/>
      <c r="AP295" s="217"/>
      <c r="AQ295" s="217"/>
    </row>
    <row r="296" spans="1:43" ht="11.25" customHeight="1" x14ac:dyDescent="0.2">
      <c r="A296" s="248"/>
      <c r="B296" s="348">
        <v>429</v>
      </c>
      <c r="C296" s="118"/>
      <c r="D296" s="51"/>
      <c r="E296" s="730" t="str">
        <f ca="1">VLOOKUP(INDIRECT(ADDRESS(ROW(),COLUMN()-3)),Language_Translations,MATCH(Language_Selected,Language_Options,0),FALSE)</f>
        <v>Durant cette grossesse, avez-vous pris des médicaments contre les vers intestinaux ?</v>
      </c>
      <c r="F296" s="730"/>
      <c r="G296" s="730"/>
      <c r="H296" s="730"/>
      <c r="I296" s="730"/>
      <c r="J296" s="730"/>
      <c r="K296" s="730"/>
      <c r="L296" s="730"/>
      <c r="M296" s="730"/>
      <c r="N296" s="730"/>
      <c r="O296" s="730"/>
      <c r="P296" s="730"/>
      <c r="Q296" s="730"/>
      <c r="R296" s="730"/>
      <c r="S296" s="730"/>
      <c r="T296" s="730"/>
      <c r="U296" s="476"/>
      <c r="V296" s="51"/>
      <c r="W296" s="217" t="s">
        <v>117</v>
      </c>
      <c r="X296" s="217"/>
      <c r="Y296" s="47" t="s">
        <v>9</v>
      </c>
      <c r="Z296" s="47"/>
      <c r="AA296" s="47"/>
      <c r="AB296" s="47"/>
      <c r="AC296" s="47"/>
      <c r="AD296" s="47"/>
      <c r="AE296" s="47"/>
      <c r="AF296" s="47"/>
      <c r="AG296" s="47"/>
      <c r="AH296" s="47"/>
      <c r="AI296" s="47"/>
      <c r="AJ296" s="47"/>
      <c r="AK296" s="47"/>
      <c r="AL296" s="75" t="s">
        <v>93</v>
      </c>
      <c r="AM296" s="476"/>
      <c r="AN296" s="51"/>
      <c r="AO296" s="217"/>
      <c r="AP296" s="217"/>
      <c r="AQ296" s="217"/>
    </row>
    <row r="297" spans="1:43" x14ac:dyDescent="0.2">
      <c r="A297" s="248"/>
      <c r="B297" s="198" t="s">
        <v>299</v>
      </c>
      <c r="C297" s="118"/>
      <c r="D297" s="51"/>
      <c r="E297" s="730"/>
      <c r="F297" s="730"/>
      <c r="G297" s="730"/>
      <c r="H297" s="730"/>
      <c r="I297" s="730"/>
      <c r="J297" s="730"/>
      <c r="K297" s="730"/>
      <c r="L297" s="730"/>
      <c r="M297" s="730"/>
      <c r="N297" s="730"/>
      <c r="O297" s="730"/>
      <c r="P297" s="730"/>
      <c r="Q297" s="730"/>
      <c r="R297" s="730"/>
      <c r="S297" s="730"/>
      <c r="T297" s="730"/>
      <c r="U297" s="476"/>
      <c r="V297" s="51"/>
      <c r="W297" s="217" t="s">
        <v>118</v>
      </c>
      <c r="X297" s="217"/>
      <c r="Y297" s="47" t="s">
        <v>9</v>
      </c>
      <c r="Z297" s="47"/>
      <c r="AA297" s="47"/>
      <c r="AB297" s="47"/>
      <c r="AC297" s="47"/>
      <c r="AD297" s="47"/>
      <c r="AE297" s="47"/>
      <c r="AF297" s="47"/>
      <c r="AG297" s="47"/>
      <c r="AH297" s="47"/>
      <c r="AI297" s="47"/>
      <c r="AJ297" s="47"/>
      <c r="AK297" s="47"/>
      <c r="AL297" s="75" t="s">
        <v>95</v>
      </c>
      <c r="AM297" s="476"/>
      <c r="AN297" s="51"/>
      <c r="AO297" s="217"/>
      <c r="AP297" s="217"/>
      <c r="AQ297" s="217"/>
    </row>
    <row r="298" spans="1:43" x14ac:dyDescent="0.2">
      <c r="A298" s="248"/>
      <c r="B298" s="255"/>
      <c r="C298" s="118"/>
      <c r="D298" s="51"/>
      <c r="E298" s="730"/>
      <c r="F298" s="730"/>
      <c r="G298" s="730"/>
      <c r="H298" s="730"/>
      <c r="I298" s="730"/>
      <c r="J298" s="730"/>
      <c r="K298" s="730"/>
      <c r="L298" s="730"/>
      <c r="M298" s="730"/>
      <c r="N298" s="730"/>
      <c r="O298" s="730"/>
      <c r="P298" s="730"/>
      <c r="Q298" s="730"/>
      <c r="R298" s="730"/>
      <c r="S298" s="730"/>
      <c r="T298" s="730"/>
      <c r="U298" s="476"/>
      <c r="V298" s="51"/>
      <c r="W298" s="217" t="s">
        <v>259</v>
      </c>
      <c r="X298" s="217"/>
      <c r="Y298" s="217"/>
      <c r="Z298" s="217"/>
      <c r="AA298" s="217"/>
      <c r="AB298" s="47" t="s">
        <v>9</v>
      </c>
      <c r="AC298" s="47"/>
      <c r="AD298" s="47"/>
      <c r="AE298" s="47"/>
      <c r="AF298" s="47"/>
      <c r="AG298" s="47"/>
      <c r="AH298" s="47"/>
      <c r="AI298" s="47"/>
      <c r="AJ298" s="47"/>
      <c r="AK298" s="47"/>
      <c r="AL298" s="75" t="s">
        <v>212</v>
      </c>
      <c r="AM298" s="476"/>
      <c r="AN298" s="51"/>
      <c r="AO298" s="217"/>
      <c r="AP298" s="217"/>
      <c r="AQ298" s="217"/>
    </row>
    <row r="299" spans="1:43" ht="6" customHeight="1" x14ac:dyDescent="0.2">
      <c r="A299" s="119"/>
      <c r="B299" s="120"/>
      <c r="C299" s="121"/>
      <c r="D299" s="26"/>
      <c r="E299" s="77"/>
      <c r="F299" s="77"/>
      <c r="G299" s="77"/>
      <c r="H299" s="77"/>
      <c r="I299" s="77"/>
      <c r="J299" s="77"/>
      <c r="K299" s="77"/>
      <c r="L299" s="77"/>
      <c r="M299" s="77"/>
      <c r="N299" s="77"/>
      <c r="O299" s="77"/>
      <c r="P299" s="77"/>
      <c r="Q299" s="77"/>
      <c r="R299" s="77"/>
      <c r="S299" s="77"/>
      <c r="T299" s="77"/>
      <c r="U299" s="48"/>
      <c r="V299" s="26"/>
      <c r="W299" s="77"/>
      <c r="X299" s="77"/>
      <c r="Y299" s="77"/>
      <c r="Z299" s="77"/>
      <c r="AA299" s="77"/>
      <c r="AB299" s="77"/>
      <c r="AC299" s="77"/>
      <c r="AD299" s="77"/>
      <c r="AE299" s="77"/>
      <c r="AF299" s="77"/>
      <c r="AG299" s="77"/>
      <c r="AH299" s="77"/>
      <c r="AI299" s="77"/>
      <c r="AJ299" s="77"/>
      <c r="AK299" s="77"/>
      <c r="AL299" s="78"/>
      <c r="AM299" s="48"/>
      <c r="AN299" s="26"/>
      <c r="AO299" s="77"/>
      <c r="AP299" s="77"/>
      <c r="AQ299" s="77"/>
    </row>
    <row r="300" spans="1:43" ht="6" customHeight="1" x14ac:dyDescent="0.2">
      <c r="A300" s="122"/>
      <c r="B300" s="321"/>
      <c r="C300" s="123"/>
      <c r="D300" s="27"/>
      <c r="E300" s="16"/>
      <c r="F300" s="16"/>
      <c r="G300" s="16"/>
      <c r="H300" s="16"/>
      <c r="I300" s="16"/>
      <c r="J300" s="16"/>
      <c r="K300" s="16"/>
      <c r="L300" s="16"/>
      <c r="M300" s="16"/>
      <c r="N300" s="16"/>
      <c r="O300" s="16"/>
      <c r="P300" s="16"/>
      <c r="Q300" s="16"/>
      <c r="R300" s="16"/>
      <c r="S300" s="16"/>
      <c r="T300" s="16"/>
      <c r="U300" s="46"/>
      <c r="V300" s="27"/>
      <c r="W300" s="16"/>
      <c r="X300" s="16"/>
      <c r="Y300" s="16"/>
      <c r="Z300" s="16"/>
      <c r="AA300" s="16"/>
      <c r="AB300" s="16"/>
      <c r="AC300" s="16"/>
      <c r="AD300" s="16"/>
      <c r="AE300" s="16"/>
      <c r="AF300" s="16"/>
      <c r="AG300" s="16"/>
      <c r="AH300" s="16"/>
      <c r="AI300" s="16"/>
      <c r="AJ300" s="16"/>
      <c r="AK300" s="16"/>
      <c r="AL300" s="24"/>
      <c r="AM300" s="46"/>
      <c r="AN300" s="51"/>
      <c r="AO300" s="217"/>
      <c r="AP300" s="217"/>
      <c r="AQ300" s="217"/>
    </row>
    <row r="301" spans="1:43" ht="11.25" customHeight="1" x14ac:dyDescent="0.2">
      <c r="A301" s="248"/>
      <c r="B301" s="348">
        <v>430</v>
      </c>
      <c r="C301" s="118"/>
      <c r="D301" s="51"/>
      <c r="E301" s="730" t="str">
        <f ca="1">VLOOKUP(INDIRECT(ADDRESS(ROW(),COLUMN()-3)),Language_Translations,MATCH(Language_Selected,Language_Options,0),FALSE)</f>
        <v xml:space="preserve">Durant cette grossesse, avez-vous reçu une assistance sous forme de nourriture ou sous forme financière par le biais du programme [INSÉRER LE NOM DU PROGRAMME D'ASSISTANCE ALIMENTAIRE OU FINANCIÈRE POUR LES FEMMES ENCEINTES] ? </v>
      </c>
      <c r="F301" s="730"/>
      <c r="G301" s="730"/>
      <c r="H301" s="730"/>
      <c r="I301" s="730"/>
      <c r="J301" s="730"/>
      <c r="K301" s="730"/>
      <c r="L301" s="730"/>
      <c r="M301" s="730"/>
      <c r="N301" s="730"/>
      <c r="O301" s="730"/>
      <c r="P301" s="730"/>
      <c r="Q301" s="730"/>
      <c r="R301" s="730"/>
      <c r="S301" s="730"/>
      <c r="T301" s="730"/>
      <c r="U301" s="476"/>
      <c r="V301" s="51"/>
      <c r="W301" s="217" t="s">
        <v>117</v>
      </c>
      <c r="X301" s="217"/>
      <c r="Y301" s="47" t="s">
        <v>9</v>
      </c>
      <c r="Z301" s="47"/>
      <c r="AA301" s="47"/>
      <c r="AB301" s="47"/>
      <c r="AC301" s="47"/>
      <c r="AD301" s="47"/>
      <c r="AE301" s="47"/>
      <c r="AF301" s="47"/>
      <c r="AG301" s="47"/>
      <c r="AH301" s="47"/>
      <c r="AI301" s="47"/>
      <c r="AJ301" s="47"/>
      <c r="AK301" s="47"/>
      <c r="AL301" s="75" t="s">
        <v>93</v>
      </c>
      <c r="AM301" s="476"/>
      <c r="AN301" s="51"/>
      <c r="AO301" s="217"/>
      <c r="AP301" s="217"/>
      <c r="AQ301" s="217"/>
    </row>
    <row r="302" spans="1:43" ht="11.25" customHeight="1" x14ac:dyDescent="0.2">
      <c r="A302" s="248"/>
      <c r="B302" s="198" t="s">
        <v>321</v>
      </c>
      <c r="C302" s="118"/>
      <c r="D302" s="51"/>
      <c r="E302" s="730"/>
      <c r="F302" s="730"/>
      <c r="G302" s="730"/>
      <c r="H302" s="730"/>
      <c r="I302" s="730"/>
      <c r="J302" s="730"/>
      <c r="K302" s="730"/>
      <c r="L302" s="730"/>
      <c r="M302" s="730"/>
      <c r="N302" s="730"/>
      <c r="O302" s="730"/>
      <c r="P302" s="730"/>
      <c r="Q302" s="730"/>
      <c r="R302" s="730"/>
      <c r="S302" s="730"/>
      <c r="T302" s="730"/>
      <c r="U302" s="476"/>
      <c r="V302" s="51"/>
      <c r="W302" s="217" t="s">
        <v>118</v>
      </c>
      <c r="X302" s="217"/>
      <c r="Y302" s="47" t="s">
        <v>9</v>
      </c>
      <c r="Z302" s="47"/>
      <c r="AA302" s="47"/>
      <c r="AB302" s="47"/>
      <c r="AC302" s="47"/>
      <c r="AD302" s="47"/>
      <c r="AE302" s="47"/>
      <c r="AF302" s="47"/>
      <c r="AG302" s="47"/>
      <c r="AH302" s="47"/>
      <c r="AI302" s="47"/>
      <c r="AJ302" s="47"/>
      <c r="AK302" s="47"/>
      <c r="AL302" s="75" t="s">
        <v>95</v>
      </c>
      <c r="AM302" s="476"/>
      <c r="AN302" s="51"/>
      <c r="AO302" s="217"/>
      <c r="AP302" s="217"/>
      <c r="AQ302" s="217"/>
    </row>
    <row r="303" spans="1:43" x14ac:dyDescent="0.2">
      <c r="A303" s="248"/>
      <c r="B303" s="255"/>
      <c r="C303" s="118"/>
      <c r="D303" s="51"/>
      <c r="E303" s="730"/>
      <c r="F303" s="730"/>
      <c r="G303" s="730"/>
      <c r="H303" s="730"/>
      <c r="I303" s="730"/>
      <c r="J303" s="730"/>
      <c r="K303" s="730"/>
      <c r="L303" s="730"/>
      <c r="M303" s="730"/>
      <c r="N303" s="730"/>
      <c r="O303" s="730"/>
      <c r="P303" s="730"/>
      <c r="Q303" s="730"/>
      <c r="R303" s="730"/>
      <c r="S303" s="730"/>
      <c r="T303" s="730"/>
      <c r="U303" s="476"/>
      <c r="V303" s="51"/>
      <c r="W303" s="217" t="s">
        <v>259</v>
      </c>
      <c r="X303" s="217"/>
      <c r="Y303" s="217"/>
      <c r="Z303" s="217"/>
      <c r="AA303" s="217"/>
      <c r="AB303" s="47" t="s">
        <v>9</v>
      </c>
      <c r="AC303" s="47"/>
      <c r="AD303" s="47"/>
      <c r="AE303" s="47"/>
      <c r="AF303" s="47"/>
      <c r="AG303" s="47"/>
      <c r="AH303" s="47"/>
      <c r="AI303" s="47"/>
      <c r="AJ303" s="47"/>
      <c r="AK303" s="47"/>
      <c r="AL303" s="75" t="s">
        <v>212</v>
      </c>
      <c r="AM303" s="476"/>
      <c r="AN303" s="51"/>
      <c r="AO303" s="217"/>
      <c r="AP303" s="217"/>
      <c r="AQ303" s="217"/>
    </row>
    <row r="304" spans="1:43" x14ac:dyDescent="0.2">
      <c r="A304" s="248"/>
      <c r="B304" s="255"/>
      <c r="C304" s="118"/>
      <c r="D304" s="51"/>
      <c r="E304" s="730"/>
      <c r="F304" s="730"/>
      <c r="G304" s="730"/>
      <c r="H304" s="730"/>
      <c r="I304" s="730"/>
      <c r="J304" s="730"/>
      <c r="K304" s="730"/>
      <c r="L304" s="730"/>
      <c r="M304" s="730"/>
      <c r="N304" s="730"/>
      <c r="O304" s="730"/>
      <c r="P304" s="730"/>
      <c r="Q304" s="730"/>
      <c r="R304" s="730"/>
      <c r="S304" s="730"/>
      <c r="T304" s="730"/>
      <c r="U304" s="476"/>
      <c r="V304" s="51"/>
      <c r="W304" s="217"/>
      <c r="X304" s="217"/>
      <c r="Y304" s="217"/>
      <c r="Z304" s="217"/>
      <c r="AA304" s="217"/>
      <c r="AB304" s="47"/>
      <c r="AC304" s="47"/>
      <c r="AD304" s="47"/>
      <c r="AE304" s="47"/>
      <c r="AF304" s="47"/>
      <c r="AG304" s="47"/>
      <c r="AH304" s="47"/>
      <c r="AI304" s="47"/>
      <c r="AJ304" s="47"/>
      <c r="AK304" s="47"/>
      <c r="AL304" s="75"/>
      <c r="AM304" s="476"/>
      <c r="AN304" s="51"/>
      <c r="AO304" s="217"/>
      <c r="AP304" s="217"/>
      <c r="AQ304" s="217"/>
    </row>
    <row r="305" spans="1:43" x14ac:dyDescent="0.2">
      <c r="A305" s="248"/>
      <c r="B305" s="255"/>
      <c r="C305" s="118"/>
      <c r="D305" s="51"/>
      <c r="E305" s="730"/>
      <c r="F305" s="730"/>
      <c r="G305" s="730"/>
      <c r="H305" s="730"/>
      <c r="I305" s="730"/>
      <c r="J305" s="730"/>
      <c r="K305" s="730"/>
      <c r="L305" s="730"/>
      <c r="M305" s="730"/>
      <c r="N305" s="730"/>
      <c r="O305" s="730"/>
      <c r="P305" s="730"/>
      <c r="Q305" s="730"/>
      <c r="R305" s="730"/>
      <c r="S305" s="730"/>
      <c r="T305" s="730"/>
      <c r="U305" s="476"/>
      <c r="V305" s="51"/>
      <c r="W305" s="217"/>
      <c r="X305" s="217"/>
      <c r="Y305" s="217"/>
      <c r="Z305" s="217"/>
      <c r="AA305" s="217"/>
      <c r="AB305" s="47"/>
      <c r="AC305" s="47"/>
      <c r="AD305" s="47"/>
      <c r="AE305" s="47"/>
      <c r="AF305" s="47"/>
      <c r="AG305" s="47"/>
      <c r="AH305" s="47"/>
      <c r="AI305" s="47"/>
      <c r="AJ305" s="47"/>
      <c r="AK305" s="47"/>
      <c r="AL305" s="75"/>
      <c r="AM305" s="476"/>
      <c r="AN305" s="51"/>
      <c r="AO305" s="217"/>
      <c r="AP305" s="217"/>
      <c r="AQ305" s="217"/>
    </row>
    <row r="306" spans="1:43" x14ac:dyDescent="0.2">
      <c r="A306" s="248"/>
      <c r="B306" s="256"/>
      <c r="C306" s="118"/>
      <c r="D306" s="51"/>
      <c r="E306" s="730"/>
      <c r="F306" s="730"/>
      <c r="G306" s="730"/>
      <c r="H306" s="730"/>
      <c r="I306" s="730"/>
      <c r="J306" s="730"/>
      <c r="K306" s="730"/>
      <c r="L306" s="730"/>
      <c r="M306" s="730"/>
      <c r="N306" s="730"/>
      <c r="O306" s="730"/>
      <c r="P306" s="730"/>
      <c r="Q306" s="730"/>
      <c r="R306" s="730"/>
      <c r="S306" s="730"/>
      <c r="T306" s="730"/>
      <c r="U306" s="476"/>
      <c r="V306" s="51"/>
      <c r="AL306"/>
      <c r="AM306" s="476"/>
      <c r="AN306" s="51"/>
      <c r="AO306" s="217"/>
      <c r="AP306" s="217"/>
      <c r="AQ306" s="217"/>
    </row>
    <row r="307" spans="1:43" ht="6" customHeight="1" x14ac:dyDescent="0.2">
      <c r="A307" s="119"/>
      <c r="B307" s="120"/>
      <c r="C307" s="121"/>
      <c r="D307" s="26"/>
      <c r="E307" s="77"/>
      <c r="F307" s="77"/>
      <c r="G307" s="77"/>
      <c r="H307" s="77"/>
      <c r="I307" s="77"/>
      <c r="J307" s="77"/>
      <c r="K307" s="77"/>
      <c r="L307" s="77"/>
      <c r="M307" s="77"/>
      <c r="N307" s="77"/>
      <c r="O307" s="77"/>
      <c r="P307" s="77"/>
      <c r="Q307" s="77"/>
      <c r="R307" s="77"/>
      <c r="S307" s="77"/>
      <c r="T307" s="77"/>
      <c r="U307" s="48"/>
      <c r="V307" s="26"/>
      <c r="W307" s="77"/>
      <c r="X307" s="77"/>
      <c r="Y307" s="77"/>
      <c r="Z307" s="77"/>
      <c r="AA307" s="77"/>
      <c r="AB307" s="77"/>
      <c r="AC307" s="77"/>
      <c r="AD307" s="77"/>
      <c r="AE307" s="77"/>
      <c r="AF307" s="77"/>
      <c r="AG307" s="77"/>
      <c r="AH307" s="77"/>
      <c r="AI307" s="77"/>
      <c r="AJ307" s="77"/>
      <c r="AK307" s="77"/>
      <c r="AL307" s="78"/>
      <c r="AM307" s="48"/>
      <c r="AN307" s="26"/>
      <c r="AO307" s="77"/>
      <c r="AP307" s="77"/>
      <c r="AQ307" s="77"/>
    </row>
    <row r="308" spans="1:43" ht="6" customHeight="1" x14ac:dyDescent="0.2">
      <c r="A308" s="122"/>
      <c r="B308" s="321"/>
      <c r="C308" s="123"/>
      <c r="D308" s="27"/>
      <c r="E308" s="16"/>
      <c r="F308" s="16"/>
      <c r="G308" s="16"/>
      <c r="H308" s="16"/>
      <c r="I308" s="16"/>
      <c r="J308" s="16"/>
      <c r="K308" s="16"/>
      <c r="L308" s="16"/>
      <c r="M308" s="16"/>
      <c r="N308" s="16"/>
      <c r="O308" s="16"/>
      <c r="P308" s="16"/>
      <c r="Q308" s="16"/>
      <c r="R308" s="16"/>
      <c r="S308" s="16"/>
      <c r="T308" s="16"/>
      <c r="U308" s="46"/>
      <c r="V308" s="27"/>
      <c r="W308" s="16"/>
      <c r="X308" s="16"/>
      <c r="Y308" s="16"/>
      <c r="Z308" s="16"/>
      <c r="AA308" s="16"/>
      <c r="AB308" s="16"/>
      <c r="AC308" s="16"/>
      <c r="AD308" s="16"/>
      <c r="AE308" s="16"/>
      <c r="AF308" s="16"/>
      <c r="AG308" s="16"/>
      <c r="AH308" s="16"/>
      <c r="AI308" s="16"/>
      <c r="AJ308" s="16"/>
      <c r="AK308" s="16"/>
      <c r="AL308" s="24"/>
      <c r="AM308" s="46"/>
      <c r="AN308" s="51"/>
      <c r="AO308" s="217"/>
      <c r="AP308" s="217"/>
      <c r="AQ308" s="217"/>
    </row>
    <row r="309" spans="1:43" ht="11.25" customHeight="1" x14ac:dyDescent="0.2">
      <c r="A309" s="248"/>
      <c r="B309" s="348">
        <v>431</v>
      </c>
      <c r="C309" s="118"/>
      <c r="D309" s="51"/>
      <c r="E309" s="730" t="str">
        <f ca="1">VLOOKUP(INDIRECT(ADDRESS(ROW(),COLUMN()-3)),Language_Translations,MATCH(Language_Selected,Language_Options,0),FALSE)</f>
        <v>Durant cette grossesse, avez-vous pris de la SP/Fansidar pour éviter le paludisme ?</v>
      </c>
      <c r="F309" s="730"/>
      <c r="G309" s="730"/>
      <c r="H309" s="730"/>
      <c r="I309" s="730"/>
      <c r="J309" s="730"/>
      <c r="K309" s="730"/>
      <c r="L309" s="730"/>
      <c r="M309" s="730"/>
      <c r="N309" s="730"/>
      <c r="O309" s="730"/>
      <c r="P309" s="730"/>
      <c r="Q309" s="730"/>
      <c r="R309" s="730"/>
      <c r="S309" s="730"/>
      <c r="T309" s="730"/>
      <c r="U309" s="476"/>
      <c r="V309" s="51"/>
      <c r="W309" s="217" t="s">
        <v>117</v>
      </c>
      <c r="X309" s="217"/>
      <c r="Y309" s="47" t="s">
        <v>9</v>
      </c>
      <c r="Z309" s="47"/>
      <c r="AA309" s="47"/>
      <c r="AB309" s="47"/>
      <c r="AC309" s="47"/>
      <c r="AD309" s="47"/>
      <c r="AE309" s="47"/>
      <c r="AF309" s="47"/>
      <c r="AG309" s="47"/>
      <c r="AH309" s="47"/>
      <c r="AI309" s="47"/>
      <c r="AJ309" s="47"/>
      <c r="AK309" s="47"/>
      <c r="AL309" s="75" t="s">
        <v>93</v>
      </c>
      <c r="AM309" s="476"/>
      <c r="AN309" s="51"/>
      <c r="AO309" s="217"/>
      <c r="AP309" s="217"/>
      <c r="AQ309" s="217"/>
    </row>
    <row r="310" spans="1:43" x14ac:dyDescent="0.2">
      <c r="A310" s="248"/>
      <c r="B310" s="198" t="s">
        <v>332</v>
      </c>
      <c r="C310" s="118"/>
      <c r="D310" s="51"/>
      <c r="E310" s="730"/>
      <c r="F310" s="730"/>
      <c r="G310" s="730"/>
      <c r="H310" s="730"/>
      <c r="I310" s="730"/>
      <c r="J310" s="730"/>
      <c r="K310" s="730"/>
      <c r="L310" s="730"/>
      <c r="M310" s="730"/>
      <c r="N310" s="730"/>
      <c r="O310" s="730"/>
      <c r="P310" s="730"/>
      <c r="Q310" s="730"/>
      <c r="R310" s="730"/>
      <c r="S310" s="730"/>
      <c r="T310" s="730"/>
      <c r="U310" s="476"/>
      <c r="V310" s="51"/>
      <c r="W310" s="217" t="s">
        <v>118</v>
      </c>
      <c r="X310" s="217"/>
      <c r="Y310" s="47" t="s">
        <v>9</v>
      </c>
      <c r="Z310" s="47"/>
      <c r="AA310" s="47"/>
      <c r="AB310" s="47"/>
      <c r="AC310" s="47"/>
      <c r="AD310" s="47"/>
      <c r="AE310" s="47"/>
      <c r="AF310" s="47"/>
      <c r="AG310" s="47"/>
      <c r="AH310" s="47"/>
      <c r="AI310" s="47"/>
      <c r="AJ310" s="47"/>
      <c r="AK310" s="47"/>
      <c r="AL310" s="75" t="s">
        <v>95</v>
      </c>
      <c r="AM310" s="476"/>
      <c r="AN310" s="51"/>
      <c r="AO310" s="217"/>
      <c r="AP310" s="743">
        <v>434</v>
      </c>
      <c r="AQ310" s="217"/>
    </row>
    <row r="311" spans="1:43" x14ac:dyDescent="0.2">
      <c r="A311" s="248"/>
      <c r="B311" s="198" t="s">
        <v>511</v>
      </c>
      <c r="C311" s="118"/>
      <c r="D311" s="51"/>
      <c r="E311" s="730"/>
      <c r="F311" s="730"/>
      <c r="G311" s="730"/>
      <c r="H311" s="730"/>
      <c r="I311" s="730"/>
      <c r="J311" s="730"/>
      <c r="K311" s="730"/>
      <c r="L311" s="730"/>
      <c r="M311" s="730"/>
      <c r="N311" s="730"/>
      <c r="O311" s="730"/>
      <c r="P311" s="730"/>
      <c r="Q311" s="730"/>
      <c r="R311" s="730"/>
      <c r="S311" s="730"/>
      <c r="T311" s="730"/>
      <c r="U311" s="476"/>
      <c r="V311" s="51"/>
      <c r="W311" s="217" t="s">
        <v>259</v>
      </c>
      <c r="X311" s="217"/>
      <c r="Y311" s="217"/>
      <c r="Z311" s="217"/>
      <c r="AA311" s="217"/>
      <c r="AB311" s="47" t="s">
        <v>9</v>
      </c>
      <c r="AC311" s="47"/>
      <c r="AD311" s="47"/>
      <c r="AE311" s="47"/>
      <c r="AF311" s="47"/>
      <c r="AG311" s="47"/>
      <c r="AH311" s="47"/>
      <c r="AI311" s="47"/>
      <c r="AJ311" s="47"/>
      <c r="AK311" s="47"/>
      <c r="AL311" s="75" t="s">
        <v>212</v>
      </c>
      <c r="AM311" s="476"/>
      <c r="AN311" s="51"/>
      <c r="AO311" s="217"/>
      <c r="AP311" s="743"/>
      <c r="AQ311" s="217"/>
    </row>
    <row r="312" spans="1:43" ht="6" customHeight="1" x14ac:dyDescent="0.2">
      <c r="A312" s="119"/>
      <c r="B312" s="120"/>
      <c r="C312" s="121"/>
      <c r="D312" s="26"/>
      <c r="E312" s="77"/>
      <c r="F312" s="77"/>
      <c r="G312" s="77"/>
      <c r="H312" s="77"/>
      <c r="I312" s="77"/>
      <c r="J312" s="77"/>
      <c r="K312" s="77"/>
      <c r="L312" s="77"/>
      <c r="M312" s="77"/>
      <c r="N312" s="77"/>
      <c r="O312" s="77"/>
      <c r="P312" s="77"/>
      <c r="Q312" s="77"/>
      <c r="R312" s="77"/>
      <c r="S312" s="77"/>
      <c r="T312" s="77"/>
      <c r="U312" s="48"/>
      <c r="V312" s="26"/>
      <c r="W312" s="77"/>
      <c r="X312" s="77"/>
      <c r="Y312" s="77"/>
      <c r="Z312" s="77"/>
      <c r="AA312" s="77"/>
      <c r="AB312" s="77"/>
      <c r="AC312" s="77"/>
      <c r="AD312" s="77"/>
      <c r="AE312" s="77"/>
      <c r="AF312" s="77"/>
      <c r="AG312" s="77"/>
      <c r="AH312" s="77"/>
      <c r="AI312" s="77"/>
      <c r="AJ312" s="77"/>
      <c r="AK312" s="77"/>
      <c r="AL312" s="78"/>
      <c r="AM312" s="48"/>
      <c r="AN312" s="26"/>
      <c r="AO312" s="77"/>
      <c r="AP312" s="77"/>
      <c r="AQ312" s="77"/>
    </row>
    <row r="313" spans="1:43" ht="6" customHeight="1" x14ac:dyDescent="0.2">
      <c r="A313" s="122"/>
      <c r="B313" s="321"/>
      <c r="C313" s="123"/>
      <c r="D313" s="27"/>
      <c r="E313" s="16"/>
      <c r="F313" s="16"/>
      <c r="G313" s="16"/>
      <c r="H313" s="16"/>
      <c r="I313" s="16"/>
      <c r="J313" s="16"/>
      <c r="K313" s="16"/>
      <c r="L313" s="16"/>
      <c r="M313" s="16"/>
      <c r="N313" s="16"/>
      <c r="O313" s="16"/>
      <c r="P313" s="16"/>
      <c r="Q313" s="16"/>
      <c r="R313" s="16"/>
      <c r="S313" s="16"/>
      <c r="T313" s="16"/>
      <c r="U313" s="46"/>
      <c r="V313" s="27"/>
      <c r="W313" s="16"/>
      <c r="X313" s="16"/>
      <c r="Y313" s="16"/>
      <c r="Z313" s="16"/>
      <c r="AA313" s="16"/>
      <c r="AB313" s="16"/>
      <c r="AC313" s="16"/>
      <c r="AD313" s="16"/>
      <c r="AE313" s="16"/>
      <c r="AF313" s="16"/>
      <c r="AG313" s="16"/>
      <c r="AH313" s="16"/>
      <c r="AI313" s="16"/>
      <c r="AJ313" s="16"/>
      <c r="AK313" s="16"/>
      <c r="AL313" s="24"/>
      <c r="AM313" s="46"/>
      <c r="AN313" s="51"/>
      <c r="AO313" s="217"/>
      <c r="AP313" s="217"/>
      <c r="AQ313" s="217"/>
    </row>
    <row r="314" spans="1:43" ht="11.25" customHeight="1" x14ac:dyDescent="0.2">
      <c r="A314" s="248"/>
      <c r="B314" s="348">
        <v>432</v>
      </c>
      <c r="C314" s="118"/>
      <c r="D314" s="51"/>
      <c r="E314" s="730" t="str">
        <f ca="1">VLOOKUP(INDIRECT(ADDRESS(ROW(),COLUMN()-3)),Language_Translations,MATCH(Language_Selected,Language_Options,0),FALSE)</f>
        <v>Durant cette grossesse, combien de fois avez-vous pris de la SP/Fansidar ?</v>
      </c>
      <c r="F314" s="730"/>
      <c r="G314" s="730"/>
      <c r="H314" s="730"/>
      <c r="I314" s="730"/>
      <c r="J314" s="730"/>
      <c r="K314" s="730"/>
      <c r="L314" s="730"/>
      <c r="M314" s="730"/>
      <c r="N314" s="730"/>
      <c r="O314" s="730"/>
      <c r="P314" s="730"/>
      <c r="Q314" s="730"/>
      <c r="R314" s="730"/>
      <c r="S314" s="730"/>
      <c r="T314" s="730"/>
      <c r="U314" s="476"/>
      <c r="V314" s="51"/>
      <c r="W314" s="217"/>
      <c r="X314" s="217"/>
      <c r="Y314" s="217"/>
      <c r="Z314" s="217"/>
      <c r="AA314" s="217"/>
      <c r="AB314" s="217"/>
      <c r="AC314" s="217"/>
      <c r="AD314" s="217"/>
      <c r="AE314" s="217"/>
      <c r="AF314" s="217"/>
      <c r="AG314" s="217"/>
      <c r="AH314" s="217"/>
      <c r="AI314" s="27"/>
      <c r="AJ314" s="46"/>
      <c r="AK314" s="16"/>
      <c r="AL314" s="21"/>
      <c r="AM314" s="476"/>
      <c r="AN314" s="51"/>
      <c r="AO314" s="217"/>
      <c r="AP314" s="217"/>
      <c r="AQ314" s="217"/>
    </row>
    <row r="315" spans="1:43" x14ac:dyDescent="0.2">
      <c r="A315" s="248"/>
      <c r="B315" s="198" t="s">
        <v>512</v>
      </c>
      <c r="C315" s="403"/>
      <c r="D315" s="51"/>
      <c r="E315" s="730"/>
      <c r="F315" s="730"/>
      <c r="G315" s="730"/>
      <c r="H315" s="730"/>
      <c r="I315" s="730"/>
      <c r="J315" s="730"/>
      <c r="K315" s="730"/>
      <c r="L315" s="730"/>
      <c r="M315" s="730"/>
      <c r="N315" s="730"/>
      <c r="O315" s="730"/>
      <c r="P315" s="730"/>
      <c r="Q315" s="730"/>
      <c r="R315" s="730"/>
      <c r="S315" s="730"/>
      <c r="T315" s="730"/>
      <c r="U315" s="476"/>
      <c r="V315" s="51"/>
      <c r="W315" s="217" t="s">
        <v>477</v>
      </c>
      <c r="X315" s="217"/>
      <c r="Y315" s="217"/>
      <c r="Z315" s="47"/>
      <c r="AA315" s="47"/>
      <c r="AB315" s="47"/>
      <c r="AC315" s="47" t="s">
        <v>9</v>
      </c>
      <c r="AD315" s="47"/>
      <c r="AE315" s="47"/>
      <c r="AF315" s="47"/>
      <c r="AG315" s="47"/>
      <c r="AH315" s="47"/>
      <c r="AI315" s="26"/>
      <c r="AJ315" s="48"/>
      <c r="AK315" s="26"/>
      <c r="AL315" s="22"/>
      <c r="AM315" s="476"/>
      <c r="AN315" s="51"/>
      <c r="AO315" s="217"/>
      <c r="AP315" s="217"/>
      <c r="AQ315" s="217"/>
    </row>
    <row r="316" spans="1:43" ht="6" customHeight="1" x14ac:dyDescent="0.2">
      <c r="A316" s="119"/>
      <c r="B316" s="120"/>
      <c r="C316" s="121"/>
      <c r="D316" s="26"/>
      <c r="E316" s="77"/>
      <c r="F316" s="77"/>
      <c r="G316" s="77"/>
      <c r="H316" s="77"/>
      <c r="I316" s="77"/>
      <c r="J316" s="77"/>
      <c r="K316" s="77"/>
      <c r="L316" s="77"/>
      <c r="M316" s="77"/>
      <c r="N316" s="77"/>
      <c r="O316" s="77"/>
      <c r="P316" s="77"/>
      <c r="Q316" s="77"/>
      <c r="R316" s="77"/>
      <c r="S316" s="77"/>
      <c r="T316" s="77"/>
      <c r="U316" s="48"/>
      <c r="V316" s="26"/>
      <c r="W316" s="77"/>
      <c r="X316" s="77"/>
      <c r="Y316" s="77"/>
      <c r="Z316" s="77"/>
      <c r="AA316" s="77"/>
      <c r="AB316" s="77"/>
      <c r="AC316" s="77"/>
      <c r="AD316" s="77"/>
      <c r="AE316" s="77"/>
      <c r="AF316" s="77"/>
      <c r="AG316" s="77"/>
      <c r="AH316" s="77"/>
      <c r="AI316" s="77"/>
      <c r="AJ316" s="77"/>
      <c r="AK316" s="77"/>
      <c r="AL316" s="78"/>
      <c r="AM316" s="48"/>
      <c r="AN316" s="26"/>
      <c r="AO316" s="77"/>
      <c r="AP316" s="77"/>
      <c r="AQ316" s="77"/>
    </row>
    <row r="317" spans="1:43" ht="6" customHeight="1" x14ac:dyDescent="0.2">
      <c r="A317" s="122"/>
      <c r="B317" s="321"/>
      <c r="C317" s="123"/>
      <c r="D317" s="27"/>
      <c r="E317" s="16"/>
      <c r="F317" s="16"/>
      <c r="G317" s="16"/>
      <c r="H317" s="16"/>
      <c r="I317" s="16"/>
      <c r="J317" s="16"/>
      <c r="K317" s="16"/>
      <c r="L317" s="16"/>
      <c r="M317" s="16"/>
      <c r="N317" s="16"/>
      <c r="O317" s="16"/>
      <c r="P317" s="16"/>
      <c r="Q317" s="16"/>
      <c r="R317" s="16"/>
      <c r="S317" s="16"/>
      <c r="T317" s="16"/>
      <c r="U317" s="46"/>
      <c r="V317" s="27"/>
      <c r="W317" s="16"/>
      <c r="X317" s="16"/>
      <c r="Y317" s="16"/>
      <c r="Z317" s="16"/>
      <c r="AA317" s="16"/>
      <c r="AB317" s="16"/>
      <c r="AC317" s="16"/>
      <c r="AD317" s="16"/>
      <c r="AE317" s="16"/>
      <c r="AF317" s="16"/>
      <c r="AG317" s="16"/>
      <c r="AH317" s="16"/>
      <c r="AI317" s="16"/>
      <c r="AJ317" s="16"/>
      <c r="AK317" s="16"/>
      <c r="AL317" s="24"/>
      <c r="AM317" s="46"/>
      <c r="AN317" s="27"/>
      <c r="AO317" s="16"/>
      <c r="AP317" s="16"/>
      <c r="AQ317" s="16"/>
    </row>
    <row r="318" spans="1:43" ht="11.25" customHeight="1" x14ac:dyDescent="0.2">
      <c r="A318" s="248"/>
      <c r="B318" s="348">
        <v>433</v>
      </c>
      <c r="C318" s="118"/>
      <c r="D318" s="51"/>
      <c r="E318" s="730" t="str">
        <f ca="1">VLOOKUP(INDIRECT(ADDRESS(ROW(),COLUMN()-3)),Language_Translations,MATCH(Language_Selected,Language_Options,0),FALSE)</f>
        <v>Vous a-t-on donné la SP/Fansidar durant une visite prénatale, durant une autre visite dans un établissement de santé ou l'avez-vous obtenue ailleurs ?</v>
      </c>
      <c r="F318" s="730"/>
      <c r="G318" s="730"/>
      <c r="H318" s="730"/>
      <c r="I318" s="730"/>
      <c r="J318" s="730"/>
      <c r="K318" s="730"/>
      <c r="L318" s="730"/>
      <c r="M318" s="730"/>
      <c r="N318" s="730"/>
      <c r="O318" s="730"/>
      <c r="P318" s="730"/>
      <c r="Q318" s="730"/>
      <c r="R318" s="730"/>
      <c r="S318" s="730"/>
      <c r="T318" s="730"/>
      <c r="U318" s="476"/>
      <c r="V318" s="51"/>
      <c r="AL318"/>
      <c r="AM318" s="476"/>
      <c r="AN318" s="51"/>
      <c r="AO318" s="217"/>
      <c r="AP318" s="217"/>
      <c r="AQ318" s="217"/>
    </row>
    <row r="319" spans="1:43" x14ac:dyDescent="0.2">
      <c r="A319" s="248"/>
      <c r="B319" s="198" t="s">
        <v>332</v>
      </c>
      <c r="C319" s="118"/>
      <c r="D319" s="51"/>
      <c r="E319" s="730"/>
      <c r="F319" s="730"/>
      <c r="G319" s="730"/>
      <c r="H319" s="730"/>
      <c r="I319" s="730"/>
      <c r="J319" s="730"/>
      <c r="K319" s="730"/>
      <c r="L319" s="730"/>
      <c r="M319" s="730"/>
      <c r="N319" s="730"/>
      <c r="O319" s="730"/>
      <c r="P319" s="730"/>
      <c r="Q319" s="730"/>
      <c r="R319" s="730"/>
      <c r="S319" s="730"/>
      <c r="T319" s="730"/>
      <c r="U319" s="476"/>
      <c r="V319" s="51"/>
      <c r="W319" s="217" t="s">
        <v>513</v>
      </c>
      <c r="X319" s="217"/>
      <c r="Y319" s="217"/>
      <c r="Z319" s="217"/>
      <c r="AA319" s="217"/>
      <c r="AB319" s="217"/>
      <c r="AC319" s="47"/>
      <c r="AD319" s="47" t="s">
        <v>9</v>
      </c>
      <c r="AE319" s="47"/>
      <c r="AF319" s="47"/>
      <c r="AG319" s="47"/>
      <c r="AH319" s="47"/>
      <c r="AI319" s="47"/>
      <c r="AJ319" s="47"/>
      <c r="AK319" s="47"/>
      <c r="AL319" s="75" t="s">
        <v>93</v>
      </c>
      <c r="AM319" s="476"/>
      <c r="AN319" s="51"/>
      <c r="AO319" s="217"/>
      <c r="AP319" s="217"/>
      <c r="AQ319" s="217"/>
    </row>
    <row r="320" spans="1:43" x14ac:dyDescent="0.2">
      <c r="A320" s="248"/>
      <c r="B320" s="198" t="s">
        <v>511</v>
      </c>
      <c r="C320" s="118"/>
      <c r="D320" s="51"/>
      <c r="E320" s="730"/>
      <c r="F320" s="730"/>
      <c r="G320" s="730"/>
      <c r="H320" s="730"/>
      <c r="I320" s="730"/>
      <c r="J320" s="730"/>
      <c r="K320" s="730"/>
      <c r="L320" s="730"/>
      <c r="M320" s="730"/>
      <c r="N320" s="730"/>
      <c r="O320" s="730"/>
      <c r="P320" s="730"/>
      <c r="Q320" s="730"/>
      <c r="R320" s="730"/>
      <c r="S320" s="730"/>
      <c r="T320" s="730"/>
      <c r="U320" s="476"/>
      <c r="V320" s="51"/>
      <c r="W320" s="217" t="s">
        <v>514</v>
      </c>
      <c r="X320" s="217"/>
      <c r="Y320" s="217"/>
      <c r="Z320" s="217"/>
      <c r="AA320" s="217"/>
      <c r="AB320" s="217"/>
      <c r="AC320" s="217"/>
      <c r="AF320" s="47"/>
      <c r="AG320" s="47"/>
      <c r="AH320" s="47"/>
      <c r="AI320" s="47"/>
      <c r="AJ320" s="47"/>
      <c r="AK320" s="47" t="s">
        <v>9</v>
      </c>
      <c r="AL320" s="75" t="s">
        <v>95</v>
      </c>
      <c r="AM320" s="476"/>
      <c r="AN320" s="51"/>
      <c r="AO320" s="217"/>
      <c r="AP320" s="217"/>
      <c r="AQ320" s="217"/>
    </row>
    <row r="321" spans="1:74" x14ac:dyDescent="0.2">
      <c r="A321" s="248"/>
      <c r="B321" s="117"/>
      <c r="C321" s="118"/>
      <c r="D321" s="51"/>
      <c r="E321" s="730"/>
      <c r="F321" s="730"/>
      <c r="G321" s="730"/>
      <c r="H321" s="730"/>
      <c r="I321" s="730"/>
      <c r="J321" s="730"/>
      <c r="K321" s="730"/>
      <c r="L321" s="730"/>
      <c r="M321" s="730"/>
      <c r="N321" s="730"/>
      <c r="O321" s="730"/>
      <c r="P321" s="730"/>
      <c r="Q321" s="730"/>
      <c r="R321" s="730"/>
      <c r="S321" s="730"/>
      <c r="T321" s="730"/>
      <c r="U321" s="476"/>
      <c r="V321" s="51"/>
      <c r="W321" s="217" t="s">
        <v>515</v>
      </c>
      <c r="X321" s="217"/>
      <c r="Y321" s="217"/>
      <c r="Z321" s="217"/>
      <c r="AA321" s="47" t="s">
        <v>9</v>
      </c>
      <c r="AB321" s="47"/>
      <c r="AC321" s="47"/>
      <c r="AD321" s="47"/>
      <c r="AE321" s="47"/>
      <c r="AF321" s="47"/>
      <c r="AG321" s="47"/>
      <c r="AH321" s="47"/>
      <c r="AI321" s="47"/>
      <c r="AJ321" s="47"/>
      <c r="AK321" s="47"/>
      <c r="AL321" s="75" t="s">
        <v>266</v>
      </c>
      <c r="AM321" s="476"/>
      <c r="AN321" s="51"/>
      <c r="AO321" s="217"/>
      <c r="AP321" s="217"/>
      <c r="AQ321" s="217"/>
    </row>
    <row r="322" spans="1:74" x14ac:dyDescent="0.2">
      <c r="A322" s="248"/>
      <c r="B322" s="117"/>
      <c r="C322" s="118"/>
      <c r="D322" s="51"/>
      <c r="E322" s="723" t="s">
        <v>516</v>
      </c>
      <c r="F322" s="723"/>
      <c r="G322" s="723"/>
      <c r="H322" s="723"/>
      <c r="I322" s="723"/>
      <c r="J322" s="723"/>
      <c r="K322" s="723"/>
      <c r="L322" s="723"/>
      <c r="M322" s="723"/>
      <c r="N322" s="723"/>
      <c r="O322" s="723"/>
      <c r="P322" s="723"/>
      <c r="Q322" s="723"/>
      <c r="R322" s="723"/>
      <c r="S322" s="723"/>
      <c r="T322" s="723"/>
      <c r="U322" s="476"/>
      <c r="V322" s="51"/>
      <c r="W322" s="217"/>
      <c r="X322" s="217"/>
      <c r="Y322" s="217"/>
      <c r="Z322" s="217"/>
      <c r="AA322" s="217"/>
      <c r="AB322" s="217"/>
      <c r="AC322" s="47"/>
      <c r="AD322" s="47"/>
      <c r="AE322" s="47"/>
      <c r="AF322" s="47"/>
      <c r="AG322" s="47"/>
      <c r="AH322" s="47"/>
      <c r="AI322" s="47"/>
      <c r="AJ322" s="47"/>
      <c r="AK322" s="47"/>
      <c r="AL322" s="75"/>
      <c r="AM322" s="476"/>
      <c r="AN322" s="51"/>
      <c r="AO322" s="217"/>
      <c r="AP322" s="217"/>
      <c r="AQ322" s="217"/>
    </row>
    <row r="323" spans="1:74" ht="11.25" customHeight="1" x14ac:dyDescent="0.2">
      <c r="A323" s="248"/>
      <c r="B323" s="117"/>
      <c r="C323" s="118"/>
      <c r="D323" s="51"/>
      <c r="E323" s="723"/>
      <c r="F323" s="723"/>
      <c r="G323" s="723"/>
      <c r="H323" s="723"/>
      <c r="I323" s="723"/>
      <c r="J323" s="723"/>
      <c r="K323" s="723"/>
      <c r="L323" s="723"/>
      <c r="M323" s="723"/>
      <c r="N323" s="723"/>
      <c r="O323" s="723"/>
      <c r="P323" s="723"/>
      <c r="Q323" s="723"/>
      <c r="R323" s="723"/>
      <c r="S323" s="723"/>
      <c r="T323" s="723"/>
      <c r="U323" s="476"/>
      <c r="V323" s="51"/>
      <c r="AL323"/>
      <c r="AM323" s="476"/>
      <c r="AN323" s="51"/>
      <c r="AO323" s="217"/>
      <c r="AP323" s="217"/>
      <c r="AQ323" s="217"/>
    </row>
    <row r="324" spans="1:74" ht="6" customHeight="1" x14ac:dyDescent="0.2">
      <c r="A324" s="248"/>
      <c r="B324" s="117"/>
      <c r="C324" s="118"/>
      <c r="D324" s="51"/>
      <c r="U324" s="476"/>
      <c r="V324" s="51"/>
      <c r="W324" s="217"/>
      <c r="X324" s="217"/>
      <c r="Y324" s="217"/>
      <c r="Z324" s="217"/>
      <c r="AA324" s="217"/>
      <c r="AB324" s="217"/>
      <c r="AC324" s="217"/>
      <c r="AD324" s="217"/>
      <c r="AE324" s="217"/>
      <c r="AF324" s="217"/>
      <c r="AH324" s="47"/>
      <c r="AI324" s="47"/>
      <c r="AJ324" s="47"/>
      <c r="AK324" s="47"/>
      <c r="AL324" s="75"/>
      <c r="AM324" s="476"/>
      <c r="AN324" s="51"/>
      <c r="AO324" s="217"/>
      <c r="AP324" s="217"/>
      <c r="AQ324" s="217"/>
    </row>
    <row r="325" spans="1:74" ht="6" hidden="1" customHeight="1" x14ac:dyDescent="0.2">
      <c r="A325" s="119"/>
      <c r="B325" s="120"/>
      <c r="C325" s="121"/>
      <c r="D325" s="26"/>
      <c r="E325" s="77"/>
      <c r="F325" s="77"/>
      <c r="G325" s="77"/>
      <c r="H325" s="77"/>
      <c r="I325" s="77"/>
      <c r="J325" s="77"/>
      <c r="K325" s="77"/>
      <c r="L325" s="77"/>
      <c r="M325" s="77"/>
      <c r="N325" s="77"/>
      <c r="O325" s="77"/>
      <c r="P325" s="77"/>
      <c r="Q325" s="77"/>
      <c r="R325" s="77"/>
      <c r="S325" s="77"/>
      <c r="T325" s="77"/>
      <c r="U325" s="48"/>
      <c r="V325" s="26"/>
      <c r="W325" s="77"/>
      <c r="X325" s="77"/>
      <c r="Y325" s="77"/>
      <c r="Z325" s="77"/>
      <c r="AA325" s="77"/>
      <c r="AB325" s="77"/>
      <c r="AC325" s="77"/>
      <c r="AD325" s="77"/>
      <c r="AE325" s="77"/>
      <c r="AF325" s="77"/>
      <c r="AG325" s="77"/>
      <c r="AH325" s="77"/>
      <c r="AI325" s="77"/>
      <c r="AJ325" s="77"/>
      <c r="AK325" s="77"/>
      <c r="AL325" s="78"/>
      <c r="AM325" s="48"/>
      <c r="AN325" s="51"/>
      <c r="AO325" s="217"/>
      <c r="AP325" s="217"/>
      <c r="AQ325" s="217"/>
    </row>
    <row r="326" spans="1:74" ht="6" customHeight="1" x14ac:dyDescent="0.2">
      <c r="A326" s="16"/>
      <c r="B326" s="475"/>
      <c r="C326" s="46"/>
      <c r="D326" s="27"/>
      <c r="E326" s="16"/>
      <c r="F326" s="16"/>
      <c r="G326" s="16"/>
      <c r="H326" s="16"/>
      <c r="I326" s="16"/>
      <c r="J326" s="16"/>
      <c r="K326" s="16"/>
      <c r="L326" s="16"/>
      <c r="M326" s="16"/>
      <c r="N326" s="16"/>
      <c r="O326" s="16"/>
      <c r="P326" s="16"/>
      <c r="Q326" s="16"/>
      <c r="R326" s="16"/>
      <c r="S326" s="16"/>
      <c r="T326" s="16"/>
      <c r="U326" s="46"/>
      <c r="V326" s="27"/>
      <c r="W326" s="16"/>
      <c r="X326" s="16"/>
      <c r="Y326" s="16"/>
      <c r="Z326" s="16"/>
      <c r="AA326" s="16"/>
      <c r="AB326" s="16"/>
      <c r="AC326" s="16"/>
      <c r="AD326" s="16"/>
      <c r="AE326" s="16"/>
      <c r="AF326" s="16"/>
      <c r="AG326" s="16"/>
      <c r="AH326" s="16"/>
      <c r="AI326" s="16"/>
      <c r="AJ326" s="16"/>
      <c r="AK326" s="16"/>
      <c r="AL326" s="475"/>
      <c r="AM326" s="46"/>
      <c r="AN326" s="27"/>
      <c r="AO326" s="16"/>
      <c r="AP326" s="16"/>
      <c r="AQ326" s="16"/>
    </row>
    <row r="327" spans="1:74" ht="11.25" customHeight="1" x14ac:dyDescent="0.2">
      <c r="A327" s="217"/>
      <c r="B327" s="133">
        <v>434</v>
      </c>
      <c r="C327" s="476"/>
      <c r="D327" s="51"/>
      <c r="E327" s="730" t="s">
        <v>517</v>
      </c>
      <c r="F327" s="730"/>
      <c r="G327" s="730"/>
      <c r="H327" s="730"/>
      <c r="I327" s="730"/>
      <c r="J327" s="730"/>
      <c r="K327" s="730"/>
      <c r="L327" s="730"/>
      <c r="M327" s="730"/>
      <c r="N327" s="730"/>
      <c r="O327" s="730"/>
      <c r="P327" s="730"/>
      <c r="Q327" s="730"/>
      <c r="R327" s="730"/>
      <c r="S327" s="730"/>
      <c r="T327" s="730"/>
      <c r="U327" s="476"/>
      <c r="V327" s="51"/>
      <c r="AM327" s="476"/>
      <c r="AN327" s="51"/>
      <c r="AO327" s="217"/>
      <c r="AP327" s="217"/>
      <c r="AQ327" s="217"/>
    </row>
    <row r="328" spans="1:74" ht="6" customHeight="1" x14ac:dyDescent="0.2">
      <c r="A328" s="217"/>
      <c r="B328" s="81"/>
      <c r="C328" s="476"/>
      <c r="D328" s="51"/>
      <c r="E328" s="533"/>
      <c r="F328" s="533"/>
      <c r="G328" s="533"/>
      <c r="H328" s="533"/>
      <c r="I328" s="533"/>
      <c r="J328" s="533"/>
      <c r="K328" s="533"/>
      <c r="L328" s="533"/>
      <c r="M328" s="533"/>
      <c r="N328" s="533"/>
      <c r="O328" s="533"/>
      <c r="P328" s="533"/>
      <c r="Q328" s="533"/>
      <c r="R328" s="533"/>
      <c r="S328" s="533"/>
      <c r="T328" s="533"/>
      <c r="U328" s="476"/>
      <c r="V328" s="51"/>
      <c r="AL328"/>
      <c r="AM328" s="476"/>
      <c r="AN328" s="51"/>
      <c r="AO328" s="217"/>
      <c r="AP328" s="217"/>
      <c r="AQ328" s="217"/>
    </row>
    <row r="329" spans="1:74" ht="10.5" x14ac:dyDescent="0.2">
      <c r="B329" s="240" t="s">
        <v>57</v>
      </c>
      <c r="C329" s="109"/>
      <c r="D329" s="110"/>
      <c r="E329" s="542"/>
      <c r="F329" s="492"/>
      <c r="G329" s="492"/>
      <c r="H329" s="492"/>
      <c r="I329" s="492"/>
      <c r="J329" s="307" t="s">
        <v>452</v>
      </c>
      <c r="K329" s="492"/>
      <c r="L329" s="492"/>
      <c r="M329" s="494"/>
      <c r="N329" s="492"/>
      <c r="O329" s="492"/>
      <c r="P329" s="492"/>
      <c r="Q329" s="492"/>
      <c r="R329" s="307" t="s">
        <v>452</v>
      </c>
      <c r="S329" s="542"/>
      <c r="T329" s="542"/>
      <c r="U329" s="109"/>
      <c r="V329" s="110"/>
      <c r="W329" s="96" t="s">
        <v>463</v>
      </c>
      <c r="X329" s="217"/>
      <c r="Y329" s="217"/>
      <c r="Z329" s="217"/>
      <c r="AA329" s="217"/>
      <c r="AB329" s="217"/>
      <c r="AC329" s="217"/>
      <c r="AD329" s="217"/>
      <c r="AE329" s="217"/>
      <c r="AF329" s="217"/>
      <c r="AG329" s="217"/>
      <c r="AH329" s="217"/>
      <c r="AI329" s="217"/>
      <c r="AJ329" s="217"/>
      <c r="AK329" s="217"/>
      <c r="AL329" s="477"/>
      <c r="AM329" s="109"/>
      <c r="AN329" s="110"/>
      <c r="BV329" s="97"/>
    </row>
    <row r="330" spans="1:74" x14ac:dyDescent="0.2">
      <c r="B330" s="240"/>
      <c r="C330" s="109"/>
      <c r="D330" s="110"/>
      <c r="E330" s="542"/>
      <c r="F330" s="492"/>
      <c r="G330" s="492"/>
      <c r="H330" s="492"/>
      <c r="I330" s="492"/>
      <c r="J330" s="493" t="s">
        <v>453</v>
      </c>
      <c r="K330" s="492"/>
      <c r="L330" s="492"/>
      <c r="M330" s="494"/>
      <c r="N330" s="492"/>
      <c r="O330" s="492"/>
      <c r="P330" s="492"/>
      <c r="Q330" s="492"/>
      <c r="R330" s="493" t="s">
        <v>518</v>
      </c>
      <c r="S330" s="542"/>
      <c r="T330" s="542"/>
      <c r="U330" s="109"/>
      <c r="V330" s="110"/>
      <c r="W330" s="217"/>
      <c r="X330" s="217" t="s">
        <v>464</v>
      </c>
      <c r="Y330" s="217"/>
      <c r="Z330" s="217"/>
      <c r="AA330" s="47"/>
      <c r="AB330" s="47" t="s">
        <v>9</v>
      </c>
      <c r="AC330" s="47"/>
      <c r="AD330" s="47"/>
      <c r="AE330" s="47"/>
      <c r="AF330" s="47"/>
      <c r="AG330" s="47"/>
      <c r="AH330" s="97"/>
      <c r="AI330" s="47"/>
      <c r="AJ330" s="47"/>
      <c r="AK330" s="47"/>
      <c r="AL330" s="477" t="s">
        <v>239</v>
      </c>
      <c r="AM330" s="109"/>
      <c r="AN330" s="110"/>
      <c r="BV330" s="97"/>
    </row>
    <row r="331" spans="1:74" x14ac:dyDescent="0.2">
      <c r="C331" s="109"/>
      <c r="D331" s="110"/>
      <c r="E331" s="542"/>
      <c r="F331" s="542"/>
      <c r="G331" s="542"/>
      <c r="H331" s="542"/>
      <c r="I331" s="542"/>
      <c r="J331" s="542"/>
      <c r="K331" s="542"/>
      <c r="L331" s="542"/>
      <c r="M331" s="495"/>
      <c r="N331" s="542"/>
      <c r="O331" s="542"/>
      <c r="P331" s="542"/>
      <c r="Q331" s="542"/>
      <c r="R331" s="542"/>
      <c r="S331" s="542"/>
      <c r="T331" s="542"/>
      <c r="U331" s="109"/>
      <c r="V331" s="110"/>
      <c r="W331" s="217"/>
      <c r="X331" s="217" t="s">
        <v>465</v>
      </c>
      <c r="Y331" s="217"/>
      <c r="Z331" s="217"/>
      <c r="AA331" s="217"/>
      <c r="AB331" s="217"/>
      <c r="AC331" s="217"/>
      <c r="AD331" s="47"/>
      <c r="AE331" s="47"/>
      <c r="AF331" s="217"/>
      <c r="AG331" s="47" t="s">
        <v>9</v>
      </c>
      <c r="AH331" s="47"/>
      <c r="AI331" s="47"/>
      <c r="AJ331" s="47"/>
      <c r="AK331" s="47"/>
      <c r="AL331" s="477" t="s">
        <v>241</v>
      </c>
      <c r="AM331" s="109"/>
      <c r="AN331" s="110"/>
      <c r="BV331" s="97"/>
    </row>
    <row r="332" spans="1:74" ht="10.4" customHeight="1" x14ac:dyDescent="0.2">
      <c r="C332" s="109"/>
      <c r="D332" s="110"/>
      <c r="E332" t="s">
        <v>155</v>
      </c>
      <c r="F332" s="732" t="str">
        <f ca="1">VLOOKUP(CONCATENATE(B327&amp;INDIRECT(ADDRESS(ROW(),COLUMN()-1))),Language_Translations,MATCH(Language_Selected,Language_Options,0),FALSE)</f>
        <v>Qui vous a assisté durant l'accouchement de (NOM) ?
Quelqu'un d'autre ?</v>
      </c>
      <c r="G332" s="732"/>
      <c r="H332" s="732"/>
      <c r="I332" s="732"/>
      <c r="J332" s="732"/>
      <c r="K332" s="732"/>
      <c r="L332" s="732"/>
      <c r="M332" s="304" t="s">
        <v>157</v>
      </c>
      <c r="N332" s="732" t="str">
        <f ca="1">VLOOKUP(CONCATENATE(B327&amp;INDIRECT(ADDRESS(ROW(),COLUMN()-1))),Language_Translations,MATCH(Language_Selected,Language_Options,0),FALSE)</f>
        <v>Qui a assisté l'accouchement de l'enfant mort-né que vous avez eu en (DATE DE 406) ?</v>
      </c>
      <c r="O332" s="732"/>
      <c r="P332" s="732"/>
      <c r="Q332" s="732"/>
      <c r="R332" s="732"/>
      <c r="S332" s="732"/>
      <c r="T332" s="732"/>
      <c r="U332" s="109"/>
      <c r="V332" s="110"/>
      <c r="W332" s="217"/>
      <c r="X332" s="217" t="s">
        <v>466</v>
      </c>
      <c r="Y332" s="217"/>
      <c r="Z332" s="217"/>
      <c r="AA332" s="217"/>
      <c r="AB332" s="217"/>
      <c r="AC332" s="217"/>
      <c r="AD332" s="47"/>
      <c r="AE332" s="47"/>
      <c r="AF332" s="217"/>
      <c r="AG332" s="47" t="s">
        <v>9</v>
      </c>
      <c r="AH332" s="47"/>
      <c r="AI332" s="47"/>
      <c r="AJ332" s="47"/>
      <c r="AK332" s="47"/>
      <c r="AL332" s="477" t="s">
        <v>209</v>
      </c>
      <c r="AM332" s="109"/>
      <c r="AN332" s="110"/>
      <c r="BV332" s="97"/>
    </row>
    <row r="333" spans="1:74" ht="10.5" x14ac:dyDescent="0.2">
      <c r="C333" s="109"/>
      <c r="D333" s="110"/>
      <c r="F333" s="732"/>
      <c r="G333" s="732"/>
      <c r="H333" s="732"/>
      <c r="I333" s="732"/>
      <c r="J333" s="732"/>
      <c r="K333" s="732"/>
      <c r="L333" s="732"/>
      <c r="M333" s="304"/>
      <c r="N333" s="732"/>
      <c r="O333" s="732"/>
      <c r="P333" s="732"/>
      <c r="Q333" s="732"/>
      <c r="R333" s="732"/>
      <c r="S333" s="732"/>
      <c r="T333" s="732"/>
      <c r="U333" s="109"/>
      <c r="V333" s="110"/>
      <c r="W333" s="96" t="s">
        <v>468</v>
      </c>
      <c r="X333" s="217"/>
      <c r="Y333" s="217"/>
      <c r="Z333" s="217"/>
      <c r="AA333" s="217"/>
      <c r="AB333" s="217"/>
      <c r="AC333" s="217"/>
      <c r="AD333" s="217"/>
      <c r="AE333" s="217"/>
      <c r="AF333" s="217"/>
      <c r="AG333" s="217"/>
      <c r="AH333" s="217"/>
      <c r="AI333" s="217"/>
      <c r="AJ333" s="217"/>
      <c r="AK333" s="217"/>
      <c r="AL333"/>
      <c r="AM333" s="109"/>
      <c r="AN333" s="110"/>
      <c r="BV333" s="97"/>
    </row>
    <row r="334" spans="1:74" x14ac:dyDescent="0.2">
      <c r="C334" s="109"/>
      <c r="D334" s="110"/>
      <c r="F334" s="732"/>
      <c r="G334" s="732"/>
      <c r="H334" s="732"/>
      <c r="I334" s="732"/>
      <c r="J334" s="732"/>
      <c r="K334" s="732"/>
      <c r="L334" s="732"/>
      <c r="M334" s="304"/>
      <c r="N334" s="732"/>
      <c r="O334" s="732"/>
      <c r="P334" s="732"/>
      <c r="Q334" s="732"/>
      <c r="R334" s="732"/>
      <c r="S334" s="732"/>
      <c r="T334" s="732"/>
      <c r="U334" s="109"/>
      <c r="V334" s="110"/>
      <c r="W334" s="217"/>
      <c r="X334" s="217" t="s">
        <v>469</v>
      </c>
      <c r="Y334" s="217"/>
      <c r="Z334" s="217"/>
      <c r="AA334" s="217"/>
      <c r="AB334" s="217"/>
      <c r="AC334" s="217"/>
      <c r="AD334" s="217"/>
      <c r="AE334" s="217"/>
      <c r="AF334" s="217"/>
      <c r="AG334" s="217"/>
      <c r="AI334" s="217"/>
      <c r="AJ334" s="47" t="s">
        <v>9</v>
      </c>
      <c r="AK334" s="47"/>
      <c r="AL334" s="477" t="s">
        <v>244</v>
      </c>
      <c r="AM334" s="109"/>
      <c r="AN334" s="110"/>
      <c r="BV334" s="97"/>
    </row>
    <row r="335" spans="1:74" x14ac:dyDescent="0.2">
      <c r="C335" s="109"/>
      <c r="D335" s="110"/>
      <c r="E335" s="315"/>
      <c r="F335" s="732"/>
      <c r="G335" s="732"/>
      <c r="H335" s="732"/>
      <c r="I335" s="732"/>
      <c r="J335" s="732"/>
      <c r="K335" s="732"/>
      <c r="L335" s="732"/>
      <c r="M335" s="496"/>
      <c r="N335" s="732"/>
      <c r="O335" s="732"/>
      <c r="P335" s="732"/>
      <c r="Q335" s="732"/>
      <c r="R335" s="732"/>
      <c r="S335" s="732"/>
      <c r="T335" s="732"/>
      <c r="U335" s="109"/>
      <c r="V335" s="110"/>
      <c r="W335" s="217"/>
      <c r="X335" s="217" t="s">
        <v>2325</v>
      </c>
      <c r="Y335" s="217"/>
      <c r="Z335" s="217"/>
      <c r="AA335" s="217"/>
      <c r="AB335" s="217"/>
      <c r="AC335" s="217"/>
      <c r="AD335" s="47" t="s">
        <v>9</v>
      </c>
      <c r="AE335" s="47" t="s">
        <v>9</v>
      </c>
      <c r="AF335" s="47" t="s">
        <v>9</v>
      </c>
      <c r="AG335" s="47" t="s">
        <v>9</v>
      </c>
      <c r="AH335" s="47" t="s">
        <v>9</v>
      </c>
      <c r="AI335" s="47" t="s">
        <v>9</v>
      </c>
      <c r="AJ335" s="47" t="s">
        <v>9</v>
      </c>
      <c r="AK335" s="47" t="s">
        <v>9</v>
      </c>
      <c r="AL335" s="477" t="s">
        <v>246</v>
      </c>
      <c r="AM335" s="109"/>
      <c r="AN335" s="110"/>
      <c r="BV335" s="97"/>
    </row>
    <row r="336" spans="1:74" x14ac:dyDescent="0.2">
      <c r="C336" s="109"/>
      <c r="D336" s="110"/>
      <c r="E336" s="315"/>
      <c r="F336" s="732"/>
      <c r="G336" s="732"/>
      <c r="H336" s="732"/>
      <c r="I336" s="732"/>
      <c r="J336" s="732"/>
      <c r="K336" s="732"/>
      <c r="L336" s="732"/>
      <c r="M336" s="496"/>
      <c r="N336" s="732"/>
      <c r="O336" s="732"/>
      <c r="P336" s="732"/>
      <c r="Q336" s="732"/>
      <c r="R336" s="732"/>
      <c r="S336" s="732"/>
      <c r="T336" s="732"/>
      <c r="U336" s="109"/>
      <c r="V336" s="110"/>
      <c r="W336" s="217"/>
      <c r="X336" s="217"/>
      <c r="Y336" s="217"/>
      <c r="Z336" s="217"/>
      <c r="AA336" s="217"/>
      <c r="AB336" s="217"/>
      <c r="AC336" s="217"/>
      <c r="AD336" s="47"/>
      <c r="AE336" s="47"/>
      <c r="AF336" s="47"/>
      <c r="AG336" s="47"/>
      <c r="AH336" s="47"/>
      <c r="AI336" s="47"/>
      <c r="AJ336" s="47"/>
      <c r="AK336" s="47"/>
      <c r="AL336" s="477"/>
      <c r="AM336" s="109"/>
      <c r="AN336" s="110"/>
      <c r="BV336" s="97"/>
    </row>
    <row r="337" spans="1:74" x14ac:dyDescent="0.2">
      <c r="C337" s="109"/>
      <c r="D337" s="110"/>
      <c r="E337" s="315"/>
      <c r="F337" s="732"/>
      <c r="G337" s="732"/>
      <c r="H337" s="732"/>
      <c r="I337" s="732"/>
      <c r="J337" s="732"/>
      <c r="K337" s="732"/>
      <c r="L337" s="732"/>
      <c r="M337" s="496"/>
      <c r="N337" s="732"/>
      <c r="O337" s="732"/>
      <c r="P337" s="732"/>
      <c r="Q337" s="732"/>
      <c r="R337" s="732"/>
      <c r="S337" s="732"/>
      <c r="T337" s="732"/>
      <c r="U337" s="109"/>
      <c r="V337" s="110"/>
      <c r="W337" s="217" t="s">
        <v>106</v>
      </c>
      <c r="Z337" s="79"/>
      <c r="AA337" s="79"/>
      <c r="AB337" s="79"/>
      <c r="AC337" s="79"/>
      <c r="AD337" s="77"/>
      <c r="AE337" s="77"/>
      <c r="AF337" s="217"/>
      <c r="AG337" s="217"/>
      <c r="AH337" s="217"/>
      <c r="AI337" s="217"/>
      <c r="AJ337" s="217"/>
      <c r="AK337" s="217"/>
      <c r="AL337" s="477" t="s">
        <v>253</v>
      </c>
      <c r="AM337" s="109"/>
      <c r="AN337" s="110"/>
      <c r="BV337" s="97"/>
    </row>
    <row r="338" spans="1:74" x14ac:dyDescent="0.2">
      <c r="A338" s="217"/>
      <c r="B338" s="81"/>
      <c r="C338" s="476"/>
      <c r="D338" s="51"/>
      <c r="E338" s="533"/>
      <c r="F338" s="533"/>
      <c r="G338" s="533"/>
      <c r="H338" s="533"/>
      <c r="I338" s="533"/>
      <c r="J338" s="533"/>
      <c r="K338" s="533"/>
      <c r="L338" s="533"/>
      <c r="M338" s="533"/>
      <c r="N338" s="533"/>
      <c r="O338" s="533"/>
      <c r="P338" s="533"/>
      <c r="Q338" s="533"/>
      <c r="R338" s="533"/>
      <c r="S338" s="533"/>
      <c r="T338" s="533"/>
      <c r="U338" s="476"/>
      <c r="V338" s="51"/>
      <c r="W338" s="217"/>
      <c r="X338" s="217"/>
      <c r="Y338" s="217"/>
      <c r="Z338" s="300" t="s">
        <v>107</v>
      </c>
      <c r="AA338" s="300"/>
      <c r="AB338" s="300"/>
      <c r="AC338" s="300"/>
      <c r="AD338" s="300"/>
      <c r="AE338" s="300"/>
      <c r="AF338" s="300"/>
      <c r="AG338" s="300"/>
      <c r="AH338" s="300"/>
      <c r="AI338" s="300"/>
      <c r="AJ338" s="300"/>
      <c r="AK338" s="300"/>
      <c r="AL338"/>
      <c r="AM338" s="476"/>
      <c r="AN338" s="51"/>
      <c r="AO338" s="217"/>
      <c r="AP338" s="217"/>
      <c r="AQ338" s="217"/>
    </row>
    <row r="339" spans="1:74" x14ac:dyDescent="0.2">
      <c r="A339" s="217"/>
      <c r="B339" s="81"/>
      <c r="C339" s="476"/>
      <c r="D339" s="51"/>
      <c r="E339" s="723" t="s">
        <v>519</v>
      </c>
      <c r="F339" s="723"/>
      <c r="G339" s="723"/>
      <c r="H339" s="723"/>
      <c r="I339" s="723"/>
      <c r="J339" s="723"/>
      <c r="K339" s="723"/>
      <c r="L339" s="723"/>
      <c r="M339" s="723"/>
      <c r="N339" s="723"/>
      <c r="O339" s="723"/>
      <c r="P339" s="723"/>
      <c r="Q339" s="723"/>
      <c r="R339" s="723"/>
      <c r="S339" s="723"/>
      <c r="T339" s="723"/>
      <c r="U339" s="476"/>
      <c r="V339" s="51"/>
      <c r="W339" s="217"/>
      <c r="X339" s="217"/>
      <c r="Y339" s="217"/>
      <c r="Z339" s="302"/>
      <c r="AA339" s="302"/>
      <c r="AB339" s="302"/>
      <c r="AC339" s="302"/>
      <c r="AD339" s="302"/>
      <c r="AE339" s="302"/>
      <c r="AF339" s="302"/>
      <c r="AG339" s="302"/>
      <c r="AH339" s="302"/>
      <c r="AI339" s="302"/>
      <c r="AJ339" s="302"/>
      <c r="AK339" s="302"/>
      <c r="AL339"/>
      <c r="AM339" s="476"/>
      <c r="AN339" s="51"/>
      <c r="AO339" s="217"/>
      <c r="AP339" s="217"/>
      <c r="AQ339" s="217"/>
    </row>
    <row r="340" spans="1:74" x14ac:dyDescent="0.2">
      <c r="A340" s="217"/>
      <c r="B340" s="81"/>
      <c r="C340" s="476"/>
      <c r="D340" s="51"/>
      <c r="E340" s="723"/>
      <c r="F340" s="723"/>
      <c r="G340" s="723"/>
      <c r="H340" s="723"/>
      <c r="I340" s="723"/>
      <c r="J340" s="723"/>
      <c r="K340" s="723"/>
      <c r="L340" s="723"/>
      <c r="M340" s="723"/>
      <c r="N340" s="723"/>
      <c r="O340" s="723"/>
      <c r="P340" s="723"/>
      <c r="Q340" s="723"/>
      <c r="R340" s="723"/>
      <c r="S340" s="723"/>
      <c r="T340" s="723"/>
      <c r="U340" s="476"/>
      <c r="V340" s="51"/>
      <c r="W340" s="217" t="s">
        <v>520</v>
      </c>
      <c r="X340" s="217"/>
      <c r="Y340" s="217"/>
      <c r="Z340" s="217"/>
      <c r="AA340" s="217"/>
      <c r="AB340" s="217"/>
      <c r="AD340" s="47"/>
      <c r="AE340" s="47"/>
      <c r="AF340" s="47" t="s">
        <v>9</v>
      </c>
      <c r="AG340" s="47"/>
      <c r="AH340" s="47"/>
      <c r="AI340" s="47"/>
      <c r="AJ340" s="47"/>
      <c r="AK340" s="47"/>
      <c r="AL340" s="477" t="s">
        <v>255</v>
      </c>
      <c r="AM340" s="476"/>
      <c r="AN340" s="51"/>
      <c r="AO340" s="217"/>
      <c r="AP340" s="217"/>
      <c r="AQ340" s="217"/>
    </row>
    <row r="341" spans="1:74" x14ac:dyDescent="0.2">
      <c r="A341" s="217"/>
      <c r="B341" s="81"/>
      <c r="C341" s="476"/>
      <c r="D341" s="51"/>
      <c r="E341" s="723"/>
      <c r="F341" s="723"/>
      <c r="G341" s="723"/>
      <c r="H341" s="723"/>
      <c r="I341" s="723"/>
      <c r="J341" s="723"/>
      <c r="K341" s="723"/>
      <c r="L341" s="723"/>
      <c r="M341" s="723"/>
      <c r="N341" s="723"/>
      <c r="O341" s="723"/>
      <c r="P341" s="723"/>
      <c r="Q341" s="723"/>
      <c r="R341" s="723"/>
      <c r="S341" s="723"/>
      <c r="T341" s="723"/>
      <c r="U341" s="476"/>
      <c r="V341" s="51"/>
      <c r="AM341" s="476"/>
      <c r="AN341" s="51"/>
      <c r="AO341" s="217"/>
      <c r="AP341" s="217"/>
      <c r="AQ341" s="217"/>
    </row>
    <row r="342" spans="1:74" x14ac:dyDescent="0.2">
      <c r="A342" s="217"/>
      <c r="B342" s="81"/>
      <c r="C342" s="476"/>
      <c r="D342" s="51"/>
      <c r="E342" s="704" t="s">
        <v>521</v>
      </c>
      <c r="F342" s="704"/>
      <c r="G342" s="704"/>
      <c r="H342" s="704"/>
      <c r="I342" s="704"/>
      <c r="J342" s="704"/>
      <c r="K342" s="704"/>
      <c r="L342" s="704"/>
      <c r="M342" s="704"/>
      <c r="N342" s="704"/>
      <c r="O342" s="704"/>
      <c r="P342" s="704"/>
      <c r="Q342" s="704"/>
      <c r="R342" s="704"/>
      <c r="S342" s="704"/>
      <c r="T342" s="704"/>
      <c r="U342" s="476"/>
      <c r="V342" s="51"/>
      <c r="W342" s="217"/>
      <c r="X342" s="217"/>
      <c r="Y342" s="217"/>
      <c r="Z342" s="217"/>
      <c r="AA342" s="47"/>
      <c r="AB342" s="47"/>
      <c r="AC342" s="47"/>
      <c r="AD342" s="47"/>
      <c r="AE342" s="47"/>
      <c r="AF342" s="47"/>
      <c r="AG342" s="47"/>
      <c r="AH342" s="97"/>
      <c r="AI342" s="47"/>
      <c r="AJ342" s="47"/>
      <c r="AK342" s="47"/>
      <c r="AL342" s="477"/>
      <c r="AM342" s="476"/>
      <c r="AN342" s="51"/>
      <c r="AO342" s="217"/>
      <c r="AP342" s="217"/>
      <c r="AQ342" s="217"/>
    </row>
    <row r="343" spans="1:74" x14ac:dyDescent="0.2">
      <c r="A343" s="217"/>
      <c r="B343" s="81"/>
      <c r="C343" s="476"/>
      <c r="D343" s="51"/>
      <c r="E343" s="704"/>
      <c r="F343" s="704"/>
      <c r="G343" s="704"/>
      <c r="H343" s="704"/>
      <c r="I343" s="704"/>
      <c r="J343" s="704"/>
      <c r="K343" s="704"/>
      <c r="L343" s="704"/>
      <c r="M343" s="704"/>
      <c r="N343" s="704"/>
      <c r="O343" s="704"/>
      <c r="P343" s="704"/>
      <c r="Q343" s="704"/>
      <c r="R343" s="704"/>
      <c r="S343" s="704"/>
      <c r="T343" s="704"/>
      <c r="U343" s="476"/>
      <c r="V343" s="51"/>
      <c r="W343" s="217"/>
      <c r="X343" s="217"/>
      <c r="Y343" s="217"/>
      <c r="Z343" s="217"/>
      <c r="AA343" s="47"/>
      <c r="AB343" s="47"/>
      <c r="AC343" s="47"/>
      <c r="AD343" s="47"/>
      <c r="AE343" s="47"/>
      <c r="AF343" s="47"/>
      <c r="AG343" s="47"/>
      <c r="AH343" s="97"/>
      <c r="AI343" s="47"/>
      <c r="AJ343" s="47"/>
      <c r="AK343" s="47"/>
      <c r="AL343" s="477"/>
      <c r="AM343" s="476"/>
      <c r="AN343" s="51"/>
      <c r="AO343" s="217"/>
      <c r="AP343" s="217"/>
      <c r="AQ343" s="217"/>
    </row>
    <row r="344" spans="1:74" x14ac:dyDescent="0.2">
      <c r="A344" s="217"/>
      <c r="B344" s="81"/>
      <c r="C344" s="476"/>
      <c r="D344" s="51"/>
      <c r="E344" s="704"/>
      <c r="F344" s="704"/>
      <c r="G344" s="704"/>
      <c r="H344" s="704"/>
      <c r="I344" s="704"/>
      <c r="J344" s="704"/>
      <c r="K344" s="704"/>
      <c r="L344" s="704"/>
      <c r="M344" s="704"/>
      <c r="N344" s="704"/>
      <c r="O344" s="704"/>
      <c r="P344" s="704"/>
      <c r="Q344" s="704"/>
      <c r="R344" s="704"/>
      <c r="S344" s="704"/>
      <c r="T344" s="704"/>
      <c r="U344" s="476"/>
      <c r="V344" s="51"/>
      <c r="W344" s="217"/>
      <c r="X344" s="217"/>
      <c r="Y344" s="217"/>
      <c r="Z344" s="217"/>
      <c r="AA344" s="47"/>
      <c r="AB344" s="47"/>
      <c r="AC344" s="47"/>
      <c r="AD344" s="47"/>
      <c r="AE344" s="47"/>
      <c r="AF344" s="47"/>
      <c r="AG344" s="47"/>
      <c r="AH344" s="97"/>
      <c r="AI344" s="47"/>
      <c r="AJ344" s="47"/>
      <c r="AK344" s="47"/>
      <c r="AL344" s="477"/>
      <c r="AM344" s="476"/>
      <c r="AN344" s="51"/>
      <c r="AO344" s="217"/>
      <c r="AP344" s="217"/>
      <c r="AQ344" s="217"/>
    </row>
    <row r="345" spans="1:74" x14ac:dyDescent="0.2">
      <c r="A345" s="217"/>
      <c r="B345" s="81"/>
      <c r="C345" s="476"/>
      <c r="D345" s="51"/>
      <c r="E345" s="704"/>
      <c r="F345" s="704"/>
      <c r="G345" s="704"/>
      <c r="H345" s="704"/>
      <c r="I345" s="704"/>
      <c r="J345" s="704"/>
      <c r="K345" s="704"/>
      <c r="L345" s="704"/>
      <c r="M345" s="704"/>
      <c r="N345" s="704"/>
      <c r="O345" s="704"/>
      <c r="P345" s="704"/>
      <c r="Q345" s="704"/>
      <c r="R345" s="704"/>
      <c r="S345" s="704"/>
      <c r="T345" s="704"/>
      <c r="U345" s="476"/>
      <c r="V345" s="51"/>
      <c r="W345" s="217"/>
      <c r="X345" s="217"/>
      <c r="Y345" s="217"/>
      <c r="Z345" s="217"/>
      <c r="AA345" s="47"/>
      <c r="AB345" s="47"/>
      <c r="AC345" s="47"/>
      <c r="AD345" s="47"/>
      <c r="AE345" s="47"/>
      <c r="AF345" s="47"/>
      <c r="AG345" s="47"/>
      <c r="AH345" s="97"/>
      <c r="AI345" s="47"/>
      <c r="AJ345" s="47"/>
      <c r="AK345" s="47"/>
      <c r="AL345" s="477"/>
      <c r="AM345" s="476"/>
      <c r="AN345" s="51"/>
      <c r="AO345" s="217"/>
      <c r="AP345" s="217"/>
      <c r="AQ345" s="217"/>
    </row>
    <row r="346" spans="1:74" ht="6" customHeight="1" x14ac:dyDescent="0.2">
      <c r="A346" s="77"/>
      <c r="B346" s="76"/>
      <c r="C346" s="48"/>
      <c r="D346" s="26"/>
      <c r="E346" s="77"/>
      <c r="F346" s="77"/>
      <c r="G346" s="77"/>
      <c r="H346" s="77"/>
      <c r="I346" s="77"/>
      <c r="J346" s="77"/>
      <c r="K346" s="77"/>
      <c r="L346" s="77"/>
      <c r="M346" s="77"/>
      <c r="N346" s="77"/>
      <c r="O346" s="77"/>
      <c r="P346" s="77"/>
      <c r="Q346" s="77"/>
      <c r="R346" s="77"/>
      <c r="S346" s="77"/>
      <c r="T346" s="77"/>
      <c r="U346" s="48"/>
      <c r="V346" s="26"/>
      <c r="W346" s="77"/>
      <c r="X346" s="77"/>
      <c r="Y346" s="77"/>
      <c r="Z346" s="77"/>
      <c r="AA346" s="77"/>
      <c r="AB346" s="77"/>
      <c r="AC346" s="77"/>
      <c r="AD346" s="77"/>
      <c r="AE346" s="77"/>
      <c r="AF346" s="77"/>
      <c r="AG346" s="77"/>
      <c r="AH346" s="77"/>
      <c r="AI346" s="77"/>
      <c r="AJ346" s="77"/>
      <c r="AK346" s="77"/>
      <c r="AL346" s="76"/>
      <c r="AM346" s="48"/>
      <c r="AN346" s="26"/>
      <c r="AO346" s="77"/>
      <c r="AP346" s="77"/>
      <c r="AQ346" s="77"/>
    </row>
    <row r="347" spans="1:74" ht="6" customHeight="1" x14ac:dyDescent="0.2">
      <c r="A347" s="16"/>
      <c r="B347" s="475"/>
      <c r="C347" s="46"/>
      <c r="D347" s="27"/>
      <c r="E347" s="16"/>
      <c r="F347" s="16"/>
      <c r="G347" s="16"/>
      <c r="H347" s="16"/>
      <c r="I347" s="16"/>
      <c r="J347" s="16"/>
      <c r="K347" s="16"/>
      <c r="L347" s="16"/>
      <c r="M347" s="16"/>
      <c r="N347" s="16"/>
      <c r="O347" s="16"/>
      <c r="P347" s="16"/>
      <c r="Q347" s="16"/>
      <c r="R347" s="16"/>
      <c r="S347" s="16"/>
      <c r="T347" s="16"/>
      <c r="U347" s="46"/>
      <c r="V347" s="27"/>
      <c r="W347" s="16"/>
      <c r="X347" s="16"/>
      <c r="Y347" s="16"/>
      <c r="Z347" s="16"/>
      <c r="AA347" s="16"/>
      <c r="AB347" s="16"/>
      <c r="AC347" s="16"/>
      <c r="AD347" s="16"/>
      <c r="AE347" s="16"/>
      <c r="AF347" s="16"/>
      <c r="AG347" s="16"/>
      <c r="AH347" s="16"/>
      <c r="AI347" s="16"/>
      <c r="AJ347" s="16"/>
      <c r="AK347" s="16"/>
      <c r="AL347" s="24"/>
      <c r="AM347" s="46"/>
      <c r="AN347" s="27"/>
      <c r="AO347" s="16"/>
      <c r="AP347" s="16"/>
      <c r="AQ347" s="16"/>
    </row>
    <row r="348" spans="1:74" ht="11.25" customHeight="1" x14ac:dyDescent="0.2">
      <c r="A348" s="217"/>
      <c r="B348" s="133">
        <v>435</v>
      </c>
      <c r="C348" s="476"/>
      <c r="D348" s="51"/>
      <c r="E348" s="730" t="s">
        <v>517</v>
      </c>
      <c r="F348" s="730"/>
      <c r="G348" s="730"/>
      <c r="H348" s="730"/>
      <c r="I348" s="730"/>
      <c r="J348" s="730"/>
      <c r="K348" s="730"/>
      <c r="L348" s="730"/>
      <c r="M348" s="730"/>
      <c r="N348" s="730"/>
      <c r="O348" s="730"/>
      <c r="P348" s="730"/>
      <c r="Q348" s="730"/>
      <c r="R348" s="730"/>
      <c r="S348" s="730"/>
      <c r="T348" s="730"/>
      <c r="U348" s="476"/>
      <c r="V348" s="51"/>
      <c r="W348" s="96" t="s">
        <v>470</v>
      </c>
      <c r="X348" s="217"/>
      <c r="Y348" s="217"/>
      <c r="Z348" s="217"/>
      <c r="AA348" s="217"/>
      <c r="AB348" s="217"/>
      <c r="AC348" s="217"/>
      <c r="AD348" s="217"/>
      <c r="AE348" s="217"/>
      <c r="AF348" s="217"/>
      <c r="AG348" s="217"/>
      <c r="AH348" s="217"/>
      <c r="AI348" s="217"/>
      <c r="AJ348" s="217"/>
      <c r="AK348" s="217"/>
      <c r="AL348" s="74"/>
      <c r="AM348" s="476"/>
      <c r="AN348" s="51"/>
      <c r="AO348" s="217"/>
      <c r="AP348" s="217"/>
      <c r="AQ348" s="217"/>
    </row>
    <row r="349" spans="1:74" x14ac:dyDescent="0.2">
      <c r="A349" s="217"/>
      <c r="B349" s="81" t="s">
        <v>57</v>
      </c>
      <c r="C349" s="476"/>
      <c r="D349" s="51"/>
      <c r="E349" s="544"/>
      <c r="F349" s="544"/>
      <c r="G349" s="544"/>
      <c r="H349" s="544"/>
      <c r="I349" s="544"/>
      <c r="J349" s="544"/>
      <c r="K349" s="544"/>
      <c r="L349" s="544"/>
      <c r="M349" s="544"/>
      <c r="N349" s="544"/>
      <c r="O349" s="544"/>
      <c r="P349" s="544"/>
      <c r="Q349" s="544"/>
      <c r="R349" s="544"/>
      <c r="S349" s="544"/>
      <c r="T349" s="544"/>
      <c r="U349" s="476"/>
      <c r="V349" s="51"/>
      <c r="W349" s="217"/>
      <c r="X349" s="217" t="s">
        <v>471</v>
      </c>
      <c r="Y349" s="217"/>
      <c r="Z349" s="217"/>
      <c r="AA349" s="217"/>
      <c r="AB349" s="47" t="s">
        <v>9</v>
      </c>
      <c r="AC349" s="97"/>
      <c r="AD349" s="97"/>
      <c r="AE349" s="97"/>
      <c r="AF349" s="97"/>
      <c r="AG349" s="97"/>
      <c r="AH349" s="97"/>
      <c r="AI349" s="97"/>
      <c r="AJ349" s="97"/>
      <c r="AK349" s="97"/>
      <c r="AL349" s="74" t="s">
        <v>274</v>
      </c>
      <c r="AM349" s="476"/>
      <c r="AN349" s="51"/>
      <c r="AO349" s="217"/>
      <c r="AP349" s="743">
        <v>437</v>
      </c>
      <c r="AQ349" s="217"/>
    </row>
    <row r="350" spans="1:74" x14ac:dyDescent="0.2">
      <c r="A350" s="217"/>
      <c r="B350" s="81"/>
      <c r="C350" s="476"/>
      <c r="D350" s="51"/>
      <c r="E350" s="542"/>
      <c r="F350" s="492"/>
      <c r="G350" s="492"/>
      <c r="H350" s="492"/>
      <c r="I350" s="492"/>
      <c r="J350" s="307" t="s">
        <v>452</v>
      </c>
      <c r="K350" s="492"/>
      <c r="L350" s="492"/>
      <c r="M350" s="494"/>
      <c r="N350" s="492"/>
      <c r="O350" s="492"/>
      <c r="P350" s="492"/>
      <c r="Q350" s="492"/>
      <c r="R350" s="307" t="s">
        <v>452</v>
      </c>
      <c r="S350" s="542"/>
      <c r="T350" s="542"/>
      <c r="U350" s="476"/>
      <c r="V350" s="51"/>
      <c r="W350" s="217"/>
      <c r="X350" s="217" t="s">
        <v>472</v>
      </c>
      <c r="Y350" s="217"/>
      <c r="Z350" s="217"/>
      <c r="AA350" s="217"/>
      <c r="AB350" s="217"/>
      <c r="AC350" s="47"/>
      <c r="AD350" s="47" t="s">
        <v>9</v>
      </c>
      <c r="AE350" s="47"/>
      <c r="AF350" s="47"/>
      <c r="AG350" s="47"/>
      <c r="AH350" s="47"/>
      <c r="AI350" s="47"/>
      <c r="AJ350" s="47"/>
      <c r="AK350" s="47"/>
      <c r="AL350" s="74" t="s">
        <v>275</v>
      </c>
      <c r="AM350" s="476"/>
      <c r="AN350" s="51"/>
      <c r="AO350" s="217"/>
      <c r="AP350" s="743"/>
      <c r="AQ350" s="217"/>
    </row>
    <row r="351" spans="1:74" x14ac:dyDescent="0.2">
      <c r="A351" s="217"/>
      <c r="B351" s="81"/>
      <c r="C351" s="476"/>
      <c r="D351" s="51"/>
      <c r="E351" s="542"/>
      <c r="F351" s="492"/>
      <c r="G351" s="492"/>
      <c r="H351" s="492"/>
      <c r="I351" s="492"/>
      <c r="J351" s="493" t="s">
        <v>453</v>
      </c>
      <c r="K351" s="492"/>
      <c r="L351" s="492"/>
      <c r="M351" s="494"/>
      <c r="N351" s="492"/>
      <c r="O351" s="492"/>
      <c r="P351" s="492"/>
      <c r="Q351" s="492"/>
      <c r="R351" s="493" t="s">
        <v>518</v>
      </c>
      <c r="S351" s="542"/>
      <c r="T351" s="542"/>
      <c r="U351" s="476"/>
      <c r="V351" s="51"/>
      <c r="W351" s="217"/>
      <c r="X351" s="217"/>
      <c r="Y351" s="217"/>
      <c r="Z351" s="217"/>
      <c r="AA351" s="217"/>
      <c r="AB351" s="217"/>
      <c r="AC351" s="217"/>
      <c r="AD351" s="217"/>
      <c r="AE351" s="217"/>
      <c r="AF351" s="217"/>
      <c r="AG351" s="217"/>
      <c r="AH351" s="217"/>
      <c r="AI351" s="217"/>
      <c r="AJ351" s="217"/>
      <c r="AK351" s="217"/>
      <c r="AL351"/>
      <c r="AM351" s="476"/>
      <c r="AN351" s="51"/>
      <c r="AO351" s="217"/>
      <c r="AP351" s="2"/>
      <c r="AQ351" s="217"/>
    </row>
    <row r="352" spans="1:74" ht="10.5" x14ac:dyDescent="0.2">
      <c r="A352" s="217"/>
      <c r="B352" s="81"/>
      <c r="C352" s="476"/>
      <c r="D352" s="51"/>
      <c r="E352" s="542"/>
      <c r="F352" s="542"/>
      <c r="G352" s="542"/>
      <c r="H352" s="542"/>
      <c r="I352" s="542"/>
      <c r="J352" s="542"/>
      <c r="K352" s="542"/>
      <c r="L352" s="542"/>
      <c r="M352" s="495"/>
      <c r="N352" s="542"/>
      <c r="O352" s="542"/>
      <c r="P352" s="542"/>
      <c r="Q352" s="542"/>
      <c r="R352" s="542"/>
      <c r="S352" s="542"/>
      <c r="T352" s="542"/>
      <c r="U352" s="476"/>
      <c r="V352" s="51"/>
      <c r="W352" s="96" t="s">
        <v>331</v>
      </c>
      <c r="X352" s="217"/>
      <c r="Y352" s="217"/>
      <c r="Z352" s="217"/>
      <c r="AA352" s="217"/>
      <c r="AB352" s="217"/>
      <c r="AC352" s="217"/>
      <c r="AD352" s="217"/>
      <c r="AE352" s="217"/>
      <c r="AF352" s="217"/>
      <c r="AG352" s="217"/>
      <c r="AH352" s="217"/>
      <c r="AI352" s="217"/>
      <c r="AJ352" s="217"/>
      <c r="AK352" s="217"/>
      <c r="AL352" s="74"/>
      <c r="AM352" s="476"/>
      <c r="AN352" s="51"/>
      <c r="AO352" s="217"/>
      <c r="AP352" s="2"/>
      <c r="AQ352" s="217"/>
    </row>
    <row r="353" spans="1:43" ht="10" customHeight="1" x14ac:dyDescent="0.2">
      <c r="A353" s="217"/>
      <c r="B353" s="81"/>
      <c r="C353" s="476"/>
      <c r="D353" s="51"/>
      <c r="E353" t="s">
        <v>155</v>
      </c>
      <c r="F353" s="777" t="str">
        <f ca="1">VLOOKUP(CONCATENATE(B348&amp;INDIRECT(ADDRESS(ROW(),COLUMN()-1))),Language_Translations,MATCH(Language_Selected,Language_Options,0),FALSE)</f>
        <v>Où avez-vous accouché de (NOM) ?</v>
      </c>
      <c r="G353" s="777"/>
      <c r="H353" s="777"/>
      <c r="I353" s="777"/>
      <c r="J353" s="777"/>
      <c r="K353" s="777"/>
      <c r="L353" s="777"/>
      <c r="M353" s="304" t="s">
        <v>157</v>
      </c>
      <c r="N353" s="777" t="str">
        <f ca="1">VLOOKUP(CONCATENATE(B348&amp;INDIRECT(ADDRESS(ROW(),COLUMN()-1))),Language_Translations,MATCH(Language_Selected,Language_Options,0),FALSE)</f>
        <v xml:space="preserve">Où a eu lieu l'accouchement de cet enfant mort-né ? </v>
      </c>
      <c r="O353" s="777"/>
      <c r="P353" s="777"/>
      <c r="Q353" s="777"/>
      <c r="R353" s="777"/>
      <c r="S353" s="777"/>
      <c r="T353" s="777"/>
      <c r="U353" s="476"/>
      <c r="V353" s="51"/>
      <c r="W353" s="217"/>
      <c r="X353" s="217" t="s">
        <v>333</v>
      </c>
      <c r="Y353" s="217"/>
      <c r="Z353" s="217"/>
      <c r="AA353" s="217"/>
      <c r="AB353" s="217"/>
      <c r="AC353" s="217"/>
      <c r="AD353" s="217"/>
      <c r="AE353" s="217"/>
      <c r="AG353" s="47"/>
      <c r="AH353" s="47"/>
      <c r="AI353" s="47" t="s">
        <v>9</v>
      </c>
      <c r="AJ353" s="47"/>
      <c r="AK353" s="47"/>
      <c r="AL353" s="74" t="s">
        <v>343</v>
      </c>
      <c r="AM353" s="476"/>
      <c r="AN353" s="51"/>
      <c r="AO353" s="217"/>
      <c r="AP353" s="2"/>
      <c r="AQ353" s="217"/>
    </row>
    <row r="354" spans="1:43" ht="10" customHeight="1" x14ac:dyDescent="0.2">
      <c r="A354" s="217"/>
      <c r="B354" s="81"/>
      <c r="C354" s="476"/>
      <c r="D354" s="51"/>
      <c r="F354" s="777"/>
      <c r="G354" s="777"/>
      <c r="H354" s="777"/>
      <c r="I354" s="777"/>
      <c r="J354" s="777"/>
      <c r="K354" s="777"/>
      <c r="L354" s="777"/>
      <c r="M354" s="304"/>
      <c r="N354" s="777"/>
      <c r="O354" s="777"/>
      <c r="P354" s="777"/>
      <c r="Q354" s="777"/>
      <c r="R354" s="777"/>
      <c r="S354" s="777"/>
      <c r="T354" s="777"/>
      <c r="U354" s="476"/>
      <c r="V354" s="51"/>
      <c r="W354" s="299"/>
      <c r="X354" s="217" t="s">
        <v>334</v>
      </c>
      <c r="Y354" s="217"/>
      <c r="Z354" s="217"/>
      <c r="AA354" s="217"/>
      <c r="AB354" s="217"/>
      <c r="AC354" s="217"/>
      <c r="AD354" s="217"/>
      <c r="AE354" s="217"/>
      <c r="AF354" s="298"/>
      <c r="AG354" s="47"/>
      <c r="AI354" s="47"/>
      <c r="AJ354" s="47"/>
      <c r="AK354" s="47"/>
      <c r="AL354" s="74" t="s">
        <v>345</v>
      </c>
      <c r="AM354" s="476"/>
      <c r="AN354" s="51"/>
      <c r="AO354" s="217"/>
      <c r="AP354" s="2"/>
      <c r="AQ354" s="217"/>
    </row>
    <row r="355" spans="1:43" x14ac:dyDescent="0.2">
      <c r="A355" s="217"/>
      <c r="B355" s="81"/>
      <c r="C355" s="476"/>
      <c r="D355" s="51"/>
      <c r="E355" s="533"/>
      <c r="F355" s="777"/>
      <c r="G355" s="777"/>
      <c r="H355" s="777"/>
      <c r="I355" s="777"/>
      <c r="J355" s="777"/>
      <c r="K355" s="777"/>
      <c r="L355" s="777"/>
      <c r="M355" s="304"/>
      <c r="N355" s="777"/>
      <c r="O355" s="777"/>
      <c r="P355" s="777"/>
      <c r="Q355" s="777"/>
      <c r="R355" s="777"/>
      <c r="S355" s="777"/>
      <c r="T355" s="777"/>
      <c r="U355" s="476"/>
      <c r="V355" s="51"/>
      <c r="W355" s="217"/>
      <c r="X355" s="217" t="s">
        <v>474</v>
      </c>
      <c r="Y355" s="217"/>
      <c r="Z355" s="217"/>
      <c r="AA355" s="217"/>
      <c r="AB355" s="217"/>
      <c r="AC355" s="217"/>
      <c r="AD355" s="217"/>
      <c r="AE355" s="217"/>
      <c r="AF355" s="217"/>
      <c r="AH355" s="47"/>
      <c r="AI355" s="47"/>
      <c r="AJ355" s="47"/>
      <c r="AK355" s="47"/>
      <c r="AL355" s="74" t="s">
        <v>347</v>
      </c>
      <c r="AM355" s="476"/>
      <c r="AN355" s="51"/>
      <c r="AO355" s="217"/>
      <c r="AP355" s="2"/>
      <c r="AQ355" s="217"/>
    </row>
    <row r="356" spans="1:43" ht="10.4" customHeight="1" x14ac:dyDescent="0.2">
      <c r="A356" s="217"/>
      <c r="B356" s="81"/>
      <c r="C356" s="476"/>
      <c r="D356" s="51"/>
      <c r="F356" s="777"/>
      <c r="G356" s="777"/>
      <c r="H356" s="777"/>
      <c r="I356" s="777"/>
      <c r="J356" s="777"/>
      <c r="K356" s="777"/>
      <c r="L356" s="777"/>
      <c r="M356" s="304"/>
      <c r="N356" s="777"/>
      <c r="O356" s="777"/>
      <c r="P356" s="777"/>
      <c r="Q356" s="777"/>
      <c r="R356" s="777"/>
      <c r="S356" s="777"/>
      <c r="T356" s="777"/>
      <c r="U356" s="476"/>
      <c r="V356" s="51"/>
      <c r="W356" s="217"/>
      <c r="X356" s="217" t="s">
        <v>338</v>
      </c>
      <c r="Y356" s="217"/>
      <c r="Z356" s="217"/>
      <c r="AA356" s="217"/>
      <c r="AB356" s="47"/>
      <c r="AC356" s="297"/>
      <c r="AD356" s="47"/>
      <c r="AE356" s="47"/>
      <c r="AF356" s="47"/>
      <c r="AG356" s="47"/>
      <c r="AH356" s="47"/>
      <c r="AI356" s="47"/>
      <c r="AJ356" s="47"/>
      <c r="AK356" s="47"/>
      <c r="AL356" s="74"/>
      <c r="AM356" s="476"/>
      <c r="AN356" s="51"/>
      <c r="AO356" s="217"/>
      <c r="AP356" s="2"/>
      <c r="AQ356" s="217"/>
    </row>
    <row r="357" spans="1:43" x14ac:dyDescent="0.2">
      <c r="A357" s="217"/>
      <c r="B357" s="81"/>
      <c r="C357" s="476"/>
      <c r="D357" s="51"/>
      <c r="F357" s="777"/>
      <c r="G357" s="777"/>
      <c r="H357" s="777"/>
      <c r="I357" s="777"/>
      <c r="J357" s="777"/>
      <c r="K357" s="777"/>
      <c r="L357" s="777"/>
      <c r="M357" s="304"/>
      <c r="N357" s="777"/>
      <c r="O357" s="777"/>
      <c r="P357" s="777"/>
      <c r="Q357" s="777"/>
      <c r="R357" s="777"/>
      <c r="S357" s="777"/>
      <c r="T357" s="777"/>
      <c r="U357" s="476"/>
      <c r="V357" s="51"/>
      <c r="W357" s="217"/>
      <c r="Y357" s="217" t="s">
        <v>339</v>
      </c>
      <c r="Z357" s="217"/>
      <c r="AA357" s="217"/>
      <c r="AB357" s="77"/>
      <c r="AC357" s="77"/>
      <c r="AD357" s="77"/>
      <c r="AE357" s="77"/>
      <c r="AF357" s="77"/>
      <c r="AG357" s="77"/>
      <c r="AH357" s="77"/>
      <c r="AI357" s="79"/>
      <c r="AJ357" s="79"/>
      <c r="AK357" s="79"/>
      <c r="AL357" s="75" t="s">
        <v>351</v>
      </c>
      <c r="AM357" s="476"/>
      <c r="AN357" s="51"/>
      <c r="AO357" s="217"/>
      <c r="AP357" s="2"/>
      <c r="AQ357" s="217"/>
    </row>
    <row r="358" spans="1:43" x14ac:dyDescent="0.2">
      <c r="A358" s="217"/>
      <c r="B358" s="81"/>
      <c r="C358" s="476"/>
      <c r="D358" s="51"/>
      <c r="U358" s="476"/>
      <c r="V358" s="51"/>
      <c r="W358" s="217"/>
      <c r="X358" s="217"/>
      <c r="Y358" s="217"/>
      <c r="Z358" s="217"/>
      <c r="AA358" s="217"/>
      <c r="AB358" s="300" t="s">
        <v>107</v>
      </c>
      <c r="AC358" s="300"/>
      <c r="AD358" s="300"/>
      <c r="AE358" s="300"/>
      <c r="AF358" s="300"/>
      <c r="AG358" s="300"/>
      <c r="AH358" s="300"/>
      <c r="AI358" s="303"/>
      <c r="AJ358" s="303"/>
      <c r="AK358" s="303"/>
      <c r="AM358" s="476"/>
      <c r="AN358" s="51"/>
      <c r="AO358" s="217"/>
      <c r="AP358" s="2"/>
      <c r="AQ358" s="217"/>
    </row>
    <row r="359" spans="1:43" ht="10" customHeight="1" x14ac:dyDescent="0.2">
      <c r="A359" s="217"/>
      <c r="B359" s="81"/>
      <c r="C359" s="476"/>
      <c r="D359" s="51"/>
      <c r="E359" s="723" t="s">
        <v>473</v>
      </c>
      <c r="F359" s="723"/>
      <c r="G359" s="723"/>
      <c r="H359" s="723"/>
      <c r="I359" s="723"/>
      <c r="J359" s="723"/>
      <c r="K359" s="723"/>
      <c r="L359" s="723"/>
      <c r="M359" s="723"/>
      <c r="N359" s="723"/>
      <c r="O359" s="723"/>
      <c r="P359" s="723"/>
      <c r="Q359" s="723"/>
      <c r="R359" s="723"/>
      <c r="S359" s="723"/>
      <c r="T359" s="723"/>
      <c r="U359" s="476"/>
      <c r="V359" s="51"/>
      <c r="W359" s="217"/>
      <c r="X359" s="217"/>
      <c r="Y359" s="217"/>
      <c r="Z359" s="217"/>
      <c r="AA359" s="217"/>
      <c r="AB359" s="47"/>
      <c r="AC359" s="297"/>
      <c r="AD359" s="47"/>
      <c r="AE359" s="47"/>
      <c r="AF359" s="47"/>
      <c r="AG359" s="47"/>
      <c r="AH359" s="47"/>
      <c r="AI359" s="47"/>
      <c r="AJ359" s="47"/>
      <c r="AK359" s="47"/>
      <c r="AL359" s="74"/>
      <c r="AM359" s="476"/>
      <c r="AN359" s="51"/>
      <c r="AO359" s="217"/>
      <c r="AP359" s="2"/>
      <c r="AQ359" s="217"/>
    </row>
    <row r="360" spans="1:43" ht="10.5" x14ac:dyDescent="0.2">
      <c r="A360" s="217"/>
      <c r="B360" s="81"/>
      <c r="C360" s="476"/>
      <c r="D360" s="51"/>
      <c r="E360" s="723"/>
      <c r="F360" s="723"/>
      <c r="G360" s="723"/>
      <c r="H360" s="723"/>
      <c r="I360" s="723"/>
      <c r="J360" s="723"/>
      <c r="K360" s="723"/>
      <c r="L360" s="723"/>
      <c r="M360" s="723"/>
      <c r="N360" s="723"/>
      <c r="O360" s="723"/>
      <c r="P360" s="723"/>
      <c r="Q360" s="723"/>
      <c r="R360" s="723"/>
      <c r="S360" s="723"/>
      <c r="T360" s="723"/>
      <c r="U360" s="476"/>
      <c r="V360" s="51"/>
      <c r="W360" s="96" t="s">
        <v>341</v>
      </c>
      <c r="X360" s="217"/>
      <c r="Y360" s="217"/>
      <c r="Z360" s="217"/>
      <c r="AA360" s="217"/>
      <c r="AB360" s="217"/>
      <c r="AC360" s="217"/>
      <c r="AD360" s="217"/>
      <c r="AE360" s="217"/>
      <c r="AF360" s="217"/>
      <c r="AG360" s="217"/>
      <c r="AH360" s="217"/>
      <c r="AI360" s="217"/>
      <c r="AJ360" s="217"/>
      <c r="AK360" s="217"/>
      <c r="AL360" s="74"/>
      <c r="AM360" s="476"/>
      <c r="AN360" s="51"/>
      <c r="AO360" s="217"/>
      <c r="AP360" s="2"/>
      <c r="AQ360" s="217"/>
    </row>
    <row r="361" spans="1:43" x14ac:dyDescent="0.2">
      <c r="A361" s="217"/>
      <c r="B361" s="477"/>
      <c r="C361" s="476"/>
      <c r="D361" s="51"/>
      <c r="E361" s="723"/>
      <c r="F361" s="723"/>
      <c r="G361" s="723"/>
      <c r="H361" s="723"/>
      <c r="I361" s="723"/>
      <c r="J361" s="723"/>
      <c r="K361" s="723"/>
      <c r="L361" s="723"/>
      <c r="M361" s="723"/>
      <c r="N361" s="723"/>
      <c r="O361" s="723"/>
      <c r="P361" s="723"/>
      <c r="Q361" s="723"/>
      <c r="R361" s="723"/>
      <c r="S361" s="723"/>
      <c r="T361" s="723"/>
      <c r="U361" s="476"/>
      <c r="V361" s="51"/>
      <c r="W361" s="217"/>
      <c r="X361" s="217" t="s">
        <v>342</v>
      </c>
      <c r="Y361" s="217"/>
      <c r="Z361" s="217"/>
      <c r="AA361" s="217"/>
      <c r="AB361" s="217"/>
      <c r="AC361" s="47"/>
      <c r="AD361" s="47" t="s">
        <v>9</v>
      </c>
      <c r="AE361" s="47"/>
      <c r="AF361" s="47"/>
      <c r="AG361" s="47"/>
      <c r="AH361" s="47"/>
      <c r="AI361" s="47"/>
      <c r="AJ361" s="47"/>
      <c r="AK361" s="47"/>
      <c r="AL361" s="74" t="s">
        <v>354</v>
      </c>
      <c r="AM361" s="476"/>
      <c r="AN361" s="51"/>
      <c r="AO361" s="217"/>
      <c r="AP361" s="217"/>
      <c r="AQ361" s="217"/>
    </row>
    <row r="362" spans="1:43" ht="10" customHeight="1" x14ac:dyDescent="0.2">
      <c r="A362" s="217"/>
      <c r="B362" s="477"/>
      <c r="C362" s="476"/>
      <c r="D362" s="51"/>
      <c r="E362" s="723"/>
      <c r="F362" s="723"/>
      <c r="G362" s="723"/>
      <c r="H362" s="723"/>
      <c r="I362" s="723"/>
      <c r="J362" s="723"/>
      <c r="K362" s="723"/>
      <c r="L362" s="723"/>
      <c r="M362" s="723"/>
      <c r="N362" s="723"/>
      <c r="O362" s="723"/>
      <c r="P362" s="723"/>
      <c r="Q362" s="723"/>
      <c r="R362" s="723"/>
      <c r="S362" s="723"/>
      <c r="T362" s="723"/>
      <c r="U362" s="476"/>
      <c r="V362" s="51"/>
      <c r="W362" s="217"/>
      <c r="X362" s="299" t="s">
        <v>344</v>
      </c>
      <c r="Y362" s="299"/>
      <c r="Z362" s="299"/>
      <c r="AA362" s="299"/>
      <c r="AB362" s="299"/>
      <c r="AD362" s="47" t="s">
        <v>9</v>
      </c>
      <c r="AE362" s="47"/>
      <c r="AF362" s="47"/>
      <c r="AG362" s="47"/>
      <c r="AH362" s="47"/>
      <c r="AI362" s="47"/>
      <c r="AJ362" s="47"/>
      <c r="AK362" s="47"/>
      <c r="AL362" s="75" t="s">
        <v>356</v>
      </c>
      <c r="AM362" s="476"/>
      <c r="AN362" s="51"/>
      <c r="AO362" s="217"/>
      <c r="AP362" s="217"/>
      <c r="AQ362" s="217"/>
    </row>
    <row r="363" spans="1:43" x14ac:dyDescent="0.2">
      <c r="A363" s="217"/>
      <c r="B363" s="477"/>
      <c r="C363" s="476"/>
      <c r="D363" s="51"/>
      <c r="U363" s="476"/>
      <c r="V363" s="51"/>
      <c r="W363" s="217"/>
      <c r="X363" s="217" t="s">
        <v>349</v>
      </c>
      <c r="Y363" s="217"/>
      <c r="Z363" s="217"/>
      <c r="AA363" s="217"/>
      <c r="AB363" s="217"/>
      <c r="AC363" s="217"/>
      <c r="AD363" s="217"/>
      <c r="AE363" s="217"/>
      <c r="AF363" s="217"/>
      <c r="AL363" s="74"/>
      <c r="AM363" s="476"/>
      <c r="AN363" s="51"/>
      <c r="AO363" s="217"/>
      <c r="AP363" s="217"/>
      <c r="AQ363" s="217"/>
    </row>
    <row r="364" spans="1:43" x14ac:dyDescent="0.2">
      <c r="A364" s="217"/>
      <c r="B364" s="477"/>
      <c r="C364" s="476"/>
      <c r="D364" s="51"/>
      <c r="E364" s="723" t="s">
        <v>522</v>
      </c>
      <c r="F364" s="723"/>
      <c r="G364" s="723"/>
      <c r="H364" s="723"/>
      <c r="I364" s="723"/>
      <c r="J364" s="723"/>
      <c r="K364" s="723"/>
      <c r="L364" s="723"/>
      <c r="M364" s="723"/>
      <c r="N364" s="723"/>
      <c r="O364" s="723"/>
      <c r="P364" s="723"/>
      <c r="Q364" s="723"/>
      <c r="R364" s="723"/>
      <c r="S364" s="723"/>
      <c r="T364" s="723"/>
      <c r="U364" s="476"/>
      <c r="V364" s="51"/>
      <c r="W364" s="47"/>
      <c r="X364" s="217"/>
      <c r="Y364" s="217" t="s">
        <v>350</v>
      </c>
      <c r="Z364" s="217"/>
      <c r="AA364" s="217"/>
      <c r="AB364" s="77"/>
      <c r="AC364" s="77"/>
      <c r="AD364" s="77"/>
      <c r="AE364" s="77"/>
      <c r="AF364" s="77"/>
      <c r="AG364" s="77"/>
      <c r="AH364" s="77"/>
      <c r="AI364" s="79"/>
      <c r="AJ364" s="79"/>
      <c r="AK364" s="79"/>
      <c r="AL364" s="74" t="s">
        <v>358</v>
      </c>
      <c r="AM364" s="476"/>
      <c r="AN364" s="51"/>
      <c r="AO364" s="217"/>
      <c r="AP364" s="217"/>
      <c r="AQ364" s="217"/>
    </row>
    <row r="365" spans="1:43" x14ac:dyDescent="0.2">
      <c r="A365" s="217"/>
      <c r="B365" s="477"/>
      <c r="C365" s="476"/>
      <c r="D365" s="51"/>
      <c r="E365" s="723"/>
      <c r="F365" s="723"/>
      <c r="G365" s="723"/>
      <c r="H365" s="723"/>
      <c r="I365" s="723"/>
      <c r="J365" s="723"/>
      <c r="K365" s="723"/>
      <c r="L365" s="723"/>
      <c r="M365" s="723"/>
      <c r="N365" s="723"/>
      <c r="O365" s="723"/>
      <c r="P365" s="723"/>
      <c r="Q365" s="723"/>
      <c r="R365" s="723"/>
      <c r="S365" s="723"/>
      <c r="T365" s="723"/>
      <c r="U365" s="476"/>
      <c r="V365" s="51"/>
      <c r="W365" s="47"/>
      <c r="X365" s="217"/>
      <c r="Y365" s="217"/>
      <c r="Z365" s="217"/>
      <c r="AA365" s="217"/>
      <c r="AB365" s="300" t="s">
        <v>107</v>
      </c>
      <c r="AC365" s="300"/>
      <c r="AD365" s="300"/>
      <c r="AE365" s="300"/>
      <c r="AF365" s="300"/>
      <c r="AG365" s="300"/>
      <c r="AH365" s="300"/>
      <c r="AI365" s="303"/>
      <c r="AJ365" s="303"/>
      <c r="AK365" s="303"/>
      <c r="AL365" s="74"/>
      <c r="AM365" s="476"/>
      <c r="AN365" s="51"/>
      <c r="AO365" s="217"/>
      <c r="AP365" s="217"/>
      <c r="AQ365" s="217"/>
    </row>
    <row r="366" spans="1:43" x14ac:dyDescent="0.2">
      <c r="A366" s="217"/>
      <c r="B366" s="477"/>
      <c r="C366" s="476"/>
      <c r="D366" s="51"/>
      <c r="E366" s="723"/>
      <c r="F366" s="723"/>
      <c r="G366" s="723"/>
      <c r="H366" s="723"/>
      <c r="I366" s="723"/>
      <c r="J366" s="723"/>
      <c r="K366" s="723"/>
      <c r="L366" s="723"/>
      <c r="M366" s="723"/>
      <c r="N366" s="723"/>
      <c r="O366" s="723"/>
      <c r="P366" s="723"/>
      <c r="Q366" s="723"/>
      <c r="R366" s="723"/>
      <c r="S366" s="723"/>
      <c r="T366" s="723"/>
      <c r="U366" s="476"/>
      <c r="V366" s="51"/>
      <c r="W366" s="47"/>
      <c r="X366" s="217"/>
      <c r="Y366" s="217"/>
      <c r="AL366" s="74"/>
      <c r="AM366" s="476"/>
      <c r="AN366" s="51"/>
      <c r="AO366" s="217"/>
      <c r="AP366" s="217"/>
      <c r="AQ366" s="217"/>
    </row>
    <row r="367" spans="1:43" ht="10.5" x14ac:dyDescent="0.2">
      <c r="A367" s="217"/>
      <c r="B367" s="477"/>
      <c r="C367" s="476"/>
      <c r="D367" s="51"/>
      <c r="E367" s="723"/>
      <c r="F367" s="723"/>
      <c r="G367" s="723"/>
      <c r="H367" s="723"/>
      <c r="I367" s="723"/>
      <c r="J367" s="723"/>
      <c r="K367" s="723"/>
      <c r="L367" s="723"/>
      <c r="M367" s="723"/>
      <c r="N367" s="723"/>
      <c r="O367" s="723"/>
      <c r="P367" s="723"/>
      <c r="Q367" s="723"/>
      <c r="R367" s="723"/>
      <c r="S367" s="723"/>
      <c r="T367" s="723"/>
      <c r="U367" s="476"/>
      <c r="V367" s="51"/>
      <c r="W367" s="96" t="s">
        <v>476</v>
      </c>
      <c r="X367" s="217"/>
      <c r="Y367" s="217"/>
      <c r="Z367" s="217"/>
      <c r="AA367" s="217"/>
      <c r="AB367" s="217"/>
      <c r="AC367" s="217"/>
      <c r="AD367" s="217"/>
      <c r="AE367" s="217"/>
      <c r="AF367" s="217"/>
      <c r="AL367" s="74"/>
      <c r="AM367" s="476"/>
      <c r="AN367" s="51"/>
      <c r="AO367" s="217"/>
      <c r="AP367" s="217"/>
      <c r="AQ367" s="217"/>
    </row>
    <row r="368" spans="1:43" x14ac:dyDescent="0.2">
      <c r="A368" s="217"/>
      <c r="B368" s="477"/>
      <c r="C368" s="476"/>
      <c r="D368" s="51"/>
      <c r="E368" s="723"/>
      <c r="F368" s="723"/>
      <c r="G368" s="723"/>
      <c r="H368" s="723"/>
      <c r="I368" s="723"/>
      <c r="J368" s="723"/>
      <c r="K368" s="723"/>
      <c r="L368" s="723"/>
      <c r="M368" s="723"/>
      <c r="N368" s="723"/>
      <c r="O368" s="723"/>
      <c r="P368" s="723"/>
      <c r="Q368" s="723"/>
      <c r="R368" s="723"/>
      <c r="S368" s="723"/>
      <c r="T368" s="723"/>
      <c r="U368" s="476"/>
      <c r="V368" s="51"/>
      <c r="W368" s="217"/>
      <c r="X368" s="217" t="s">
        <v>353</v>
      </c>
      <c r="Y368" s="217"/>
      <c r="Z368" s="217"/>
      <c r="AA368" s="217"/>
      <c r="AB368" s="217"/>
      <c r="AC368" s="47" t="s">
        <v>9</v>
      </c>
      <c r="AD368" s="47"/>
      <c r="AE368" s="47"/>
      <c r="AF368" s="47"/>
      <c r="AG368" s="47"/>
      <c r="AH368" s="47"/>
      <c r="AI368" s="47"/>
      <c r="AJ368" s="47"/>
      <c r="AK368" s="47"/>
      <c r="AL368" s="75" t="s">
        <v>413</v>
      </c>
      <c r="AM368" s="476"/>
      <c r="AN368" s="51"/>
      <c r="AO368" s="217"/>
      <c r="AP368" s="217"/>
      <c r="AQ368" s="217"/>
    </row>
    <row r="369" spans="1:43" x14ac:dyDescent="0.2">
      <c r="A369" s="217"/>
      <c r="B369" s="477"/>
      <c r="C369" s="476"/>
      <c r="D369" s="51"/>
      <c r="E369" s="723"/>
      <c r="F369" s="723"/>
      <c r="G369" s="723"/>
      <c r="H369" s="723"/>
      <c r="I369" s="723"/>
      <c r="J369" s="723"/>
      <c r="K369" s="723"/>
      <c r="L369" s="723"/>
      <c r="M369" s="723"/>
      <c r="N369" s="723"/>
      <c r="O369" s="723"/>
      <c r="P369" s="723"/>
      <c r="Q369" s="723"/>
      <c r="R369" s="723"/>
      <c r="S369" s="723"/>
      <c r="T369" s="723"/>
      <c r="U369" s="476"/>
      <c r="V369" s="51"/>
      <c r="W369" s="217"/>
      <c r="X369" s="217" t="s">
        <v>355</v>
      </c>
      <c r="Y369" s="217"/>
      <c r="Z369" s="217"/>
      <c r="AA369" s="217"/>
      <c r="AB369" s="47"/>
      <c r="AC369" s="47"/>
      <c r="AD369" s="47" t="s">
        <v>9</v>
      </c>
      <c r="AE369" s="47"/>
      <c r="AF369" s="47"/>
      <c r="AG369" s="47"/>
      <c r="AH369" s="47"/>
      <c r="AI369" s="47"/>
      <c r="AJ369" s="47"/>
      <c r="AK369" s="47"/>
      <c r="AL369" s="75" t="s">
        <v>415</v>
      </c>
      <c r="AM369" s="476"/>
      <c r="AN369" s="51"/>
      <c r="AO369" s="217"/>
      <c r="AP369" s="217"/>
      <c r="AQ369" s="217"/>
    </row>
    <row r="370" spans="1:43" x14ac:dyDescent="0.2">
      <c r="A370" s="217"/>
      <c r="B370" s="477"/>
      <c r="C370" s="476"/>
      <c r="D370" s="51"/>
      <c r="E370" s="217"/>
      <c r="F370" s="217"/>
      <c r="G370" s="217"/>
      <c r="H370" s="217"/>
      <c r="I370" s="217"/>
      <c r="J370" s="217"/>
      <c r="K370" s="217"/>
      <c r="L370" s="217"/>
      <c r="M370" s="217"/>
      <c r="N370" s="217"/>
      <c r="O370" s="217"/>
      <c r="P370" s="217"/>
      <c r="Q370" s="217"/>
      <c r="R370" s="217"/>
      <c r="S370" s="217"/>
      <c r="T370" s="217"/>
      <c r="U370" s="476"/>
      <c r="V370" s="51"/>
      <c r="W370" s="217"/>
      <c r="X370" s="217" t="s">
        <v>349</v>
      </c>
      <c r="Y370" s="217"/>
      <c r="Z370" s="217"/>
      <c r="AA370" s="217"/>
      <c r="AB370" s="217"/>
      <c r="AC370" s="217"/>
      <c r="AD370" s="217"/>
      <c r="AE370" s="217"/>
      <c r="AF370" s="217"/>
      <c r="AM370" s="476"/>
      <c r="AN370" s="51"/>
      <c r="AO370" s="217"/>
      <c r="AP370" s="217"/>
      <c r="AQ370" s="217"/>
    </row>
    <row r="371" spans="1:43" x14ac:dyDescent="0.2">
      <c r="A371" s="217"/>
      <c r="B371" s="477"/>
      <c r="C371" s="476"/>
      <c r="D371" s="51"/>
      <c r="E371" s="217"/>
      <c r="F371" s="217"/>
      <c r="G371" s="217"/>
      <c r="H371" s="217"/>
      <c r="I371" s="217"/>
      <c r="J371" s="217"/>
      <c r="K371" s="217"/>
      <c r="L371" s="217"/>
      <c r="M371" s="217"/>
      <c r="N371" s="217"/>
      <c r="O371" s="217"/>
      <c r="P371" s="217"/>
      <c r="Q371" s="217"/>
      <c r="R371" s="217"/>
      <c r="S371" s="217"/>
      <c r="T371" s="217"/>
      <c r="U371" s="476"/>
      <c r="V371" s="51"/>
      <c r="W371" s="217"/>
      <c r="X371" s="217"/>
      <c r="Y371" s="217" t="s">
        <v>357</v>
      </c>
      <c r="Z371" s="217"/>
      <c r="AA371" s="217"/>
      <c r="AB371" s="77"/>
      <c r="AC371" s="77"/>
      <c r="AD371" s="77"/>
      <c r="AE371" s="77"/>
      <c r="AF371" s="77"/>
      <c r="AG371" s="77"/>
      <c r="AH371" s="77"/>
      <c r="AI371" s="79"/>
      <c r="AJ371" s="79"/>
      <c r="AK371" s="79"/>
      <c r="AL371" s="75" t="s">
        <v>523</v>
      </c>
      <c r="AM371" s="476"/>
      <c r="AN371" s="51"/>
      <c r="AO371" s="217"/>
      <c r="AP371" s="217"/>
      <c r="AQ371" s="217"/>
    </row>
    <row r="372" spans="1:43" x14ac:dyDescent="0.2">
      <c r="A372" s="217"/>
      <c r="B372" s="477"/>
      <c r="C372" s="476"/>
      <c r="D372" s="51"/>
      <c r="E372" s="217"/>
      <c r="F372" s="217"/>
      <c r="G372" s="217"/>
      <c r="H372" s="217"/>
      <c r="I372" s="217"/>
      <c r="J372" s="217"/>
      <c r="K372" s="217"/>
      <c r="L372" s="217"/>
      <c r="M372" s="217"/>
      <c r="N372" s="217"/>
      <c r="O372" s="217"/>
      <c r="P372" s="217"/>
      <c r="Q372" s="217"/>
      <c r="R372" s="217"/>
      <c r="S372" s="217"/>
      <c r="T372" s="217"/>
      <c r="U372" s="476"/>
      <c r="V372" s="51"/>
      <c r="W372" s="217"/>
      <c r="X372" s="217"/>
      <c r="Y372" s="217"/>
      <c r="Z372" s="217"/>
      <c r="AA372" s="217"/>
      <c r="AB372" s="300" t="s">
        <v>107</v>
      </c>
      <c r="AC372" s="300"/>
      <c r="AD372" s="300"/>
      <c r="AE372" s="300"/>
      <c r="AF372" s="300"/>
      <c r="AG372" s="300"/>
      <c r="AH372" s="300"/>
      <c r="AI372" s="303"/>
      <c r="AJ372" s="303"/>
      <c r="AK372" s="303"/>
      <c r="AL372" s="74"/>
      <c r="AM372" s="476"/>
      <c r="AN372" s="51"/>
      <c r="AO372" s="217"/>
      <c r="AP372" s="217"/>
      <c r="AQ372" s="217"/>
    </row>
    <row r="373" spans="1:43" x14ac:dyDescent="0.2">
      <c r="A373" s="217"/>
      <c r="B373" s="477"/>
      <c r="C373" s="476"/>
      <c r="D373" s="51"/>
      <c r="E373" s="217"/>
      <c r="F373" s="217"/>
      <c r="G373" s="217"/>
      <c r="H373" s="217"/>
      <c r="I373" s="217"/>
      <c r="J373" s="217"/>
      <c r="K373" s="217"/>
      <c r="L373" s="217"/>
      <c r="M373" s="217"/>
      <c r="N373" s="217"/>
      <c r="O373" s="217"/>
      <c r="P373" s="217"/>
      <c r="Q373" s="217"/>
      <c r="R373" s="217"/>
      <c r="S373" s="217"/>
      <c r="T373" s="217"/>
      <c r="U373" s="476"/>
      <c r="V373" s="51"/>
      <c r="AM373" s="476"/>
      <c r="AN373" s="51"/>
      <c r="AO373" s="217"/>
      <c r="AP373" s="217"/>
      <c r="AQ373" s="217"/>
    </row>
    <row r="374" spans="1:43" x14ac:dyDescent="0.2">
      <c r="A374" s="217"/>
      <c r="B374" s="477"/>
      <c r="C374" s="476"/>
      <c r="D374" s="51"/>
      <c r="E374" s="217"/>
      <c r="F374" s="217"/>
      <c r="G374" s="217"/>
      <c r="H374" s="217"/>
      <c r="I374" s="217"/>
      <c r="J374" s="217"/>
      <c r="K374" s="217"/>
      <c r="L374" s="217"/>
      <c r="M374" s="217"/>
      <c r="N374" s="217"/>
      <c r="O374" s="217"/>
      <c r="P374" s="217"/>
      <c r="Q374" s="217"/>
      <c r="R374" s="217"/>
      <c r="S374" s="217"/>
      <c r="T374" s="217"/>
      <c r="U374" s="476"/>
      <c r="V374" s="51"/>
      <c r="W374" s="217" t="s">
        <v>106</v>
      </c>
      <c r="X374" s="217"/>
      <c r="Y374" s="217"/>
      <c r="Z374" s="77"/>
      <c r="AA374" s="77"/>
      <c r="AB374" s="77"/>
      <c r="AC374" s="77"/>
      <c r="AD374" s="77"/>
      <c r="AE374" s="77"/>
      <c r="AF374" s="77"/>
      <c r="AG374" s="77"/>
      <c r="AH374" s="77"/>
      <c r="AI374" s="77"/>
      <c r="AJ374" s="77"/>
      <c r="AK374" s="77"/>
      <c r="AL374" s="75" t="s">
        <v>76</v>
      </c>
      <c r="AM374" s="476"/>
      <c r="AN374" s="51"/>
      <c r="AO374" s="217"/>
      <c r="AP374" s="217">
        <v>437</v>
      </c>
      <c r="AQ374" s="217"/>
    </row>
    <row r="375" spans="1:43" x14ac:dyDescent="0.2">
      <c r="A375" s="217"/>
      <c r="B375" s="477"/>
      <c r="C375" s="476"/>
      <c r="D375" s="51"/>
      <c r="E375" s="217"/>
      <c r="F375" s="217"/>
      <c r="G375" s="217"/>
      <c r="H375" s="217"/>
      <c r="I375" s="217"/>
      <c r="J375" s="217"/>
      <c r="K375" s="217"/>
      <c r="L375" s="217"/>
      <c r="M375" s="217"/>
      <c r="N375" s="217"/>
      <c r="O375" s="217"/>
      <c r="P375" s="217"/>
      <c r="Q375" s="217"/>
      <c r="R375" s="217"/>
      <c r="S375" s="217"/>
      <c r="T375" s="217"/>
      <c r="U375" s="476"/>
      <c r="V375" s="51"/>
      <c r="W375" s="217"/>
      <c r="X375" s="217"/>
      <c r="Y375" s="217"/>
      <c r="Z375" s="300" t="s">
        <v>107</v>
      </c>
      <c r="AA375" s="300"/>
      <c r="AB375" s="300"/>
      <c r="AC375" s="300"/>
      <c r="AD375" s="300"/>
      <c r="AE375" s="300"/>
      <c r="AF375" s="300"/>
      <c r="AG375" s="300"/>
      <c r="AH375" s="300"/>
      <c r="AI375" s="300"/>
      <c r="AJ375" s="300"/>
      <c r="AK375" s="300"/>
      <c r="AL375" s="74"/>
      <c r="AM375" s="476"/>
      <c r="AN375" s="51"/>
      <c r="AO375" s="217"/>
      <c r="AP375" s="217"/>
      <c r="AQ375" s="217"/>
    </row>
    <row r="376" spans="1:43" ht="6" customHeight="1" x14ac:dyDescent="0.2">
      <c r="A376" s="77"/>
      <c r="B376" s="76"/>
      <c r="C376" s="48"/>
      <c r="D376" s="26"/>
      <c r="E376" s="77"/>
      <c r="F376" s="77"/>
      <c r="G376" s="77"/>
      <c r="H376" s="77"/>
      <c r="I376" s="77"/>
      <c r="J376" s="77"/>
      <c r="K376" s="77"/>
      <c r="L376" s="77"/>
      <c r="M376" s="77"/>
      <c r="N376" s="77"/>
      <c r="O376" s="77"/>
      <c r="P376" s="77"/>
      <c r="Q376" s="77"/>
      <c r="R376" s="77"/>
      <c r="S376" s="77"/>
      <c r="T376" s="77"/>
      <c r="U376" s="48"/>
      <c r="V376" s="26"/>
      <c r="W376" s="77"/>
      <c r="X376" s="77"/>
      <c r="Y376" s="77"/>
      <c r="Z376" s="77"/>
      <c r="AA376" s="77"/>
      <c r="AB376" s="77"/>
      <c r="AC376" s="77"/>
      <c r="AD376" s="77"/>
      <c r="AE376" s="77"/>
      <c r="AF376" s="77"/>
      <c r="AG376" s="77"/>
      <c r="AH376" s="77"/>
      <c r="AI376" s="77"/>
      <c r="AJ376" s="77"/>
      <c r="AK376" s="77"/>
      <c r="AL376" s="78"/>
      <c r="AM376" s="48"/>
      <c r="AN376" s="26"/>
      <c r="AO376" s="77"/>
      <c r="AP376" s="77"/>
      <c r="AQ376" s="77"/>
    </row>
    <row r="377" spans="1:43" ht="6" customHeight="1" x14ac:dyDescent="0.2">
      <c r="A377" s="16"/>
      <c r="B377" s="475"/>
      <c r="C377" s="46"/>
      <c r="D377" s="27"/>
      <c r="E377" s="16"/>
      <c r="F377" s="16"/>
      <c r="G377" s="16"/>
      <c r="H377" s="16"/>
      <c r="I377" s="16"/>
      <c r="J377" s="16"/>
      <c r="K377" s="16"/>
      <c r="L377" s="16"/>
      <c r="M377" s="16"/>
      <c r="N377" s="16"/>
      <c r="O377" s="16"/>
      <c r="P377" s="16"/>
      <c r="Q377" s="16"/>
      <c r="R377" s="16"/>
      <c r="S377" s="16"/>
      <c r="T377" s="16"/>
      <c r="U377" s="46"/>
      <c r="V377" s="27"/>
      <c r="W377" s="16"/>
      <c r="X377" s="16"/>
      <c r="Y377" s="16"/>
      <c r="Z377" s="16"/>
      <c r="AA377" s="16"/>
      <c r="AB377" s="16"/>
      <c r="AC377" s="16"/>
      <c r="AD377" s="16"/>
      <c r="AE377" s="16"/>
      <c r="AF377" s="16"/>
      <c r="AG377" s="16"/>
      <c r="AH377" s="16"/>
      <c r="AI377" s="16"/>
      <c r="AJ377" s="16"/>
      <c r="AK377" s="16"/>
      <c r="AL377" s="24"/>
      <c r="AM377" s="46"/>
      <c r="AN377" s="27"/>
      <c r="AO377" s="16"/>
      <c r="AP377" s="16"/>
      <c r="AQ377" s="16"/>
    </row>
    <row r="378" spans="1:43" ht="11.25" customHeight="1" x14ac:dyDescent="0.2">
      <c r="A378" s="217"/>
      <c r="B378" s="133">
        <v>436</v>
      </c>
      <c r="C378" s="476"/>
      <c r="D378" s="51"/>
      <c r="E378" s="730" t="s">
        <v>517</v>
      </c>
      <c r="F378" s="730"/>
      <c r="G378" s="730"/>
      <c r="H378" s="730"/>
      <c r="I378" s="730"/>
      <c r="J378" s="730"/>
      <c r="K378" s="730"/>
      <c r="L378" s="730"/>
      <c r="M378" s="730"/>
      <c r="N378" s="730"/>
      <c r="O378" s="730"/>
      <c r="P378" s="730"/>
      <c r="Q378" s="730"/>
      <c r="R378" s="730"/>
      <c r="S378" s="730"/>
      <c r="T378" s="730"/>
      <c r="U378" s="476"/>
      <c r="V378" s="51"/>
      <c r="AL378"/>
      <c r="AM378" s="476"/>
      <c r="AN378" s="51"/>
      <c r="AO378" s="217"/>
      <c r="AP378" s="217"/>
      <c r="AQ378" s="217"/>
    </row>
    <row r="379" spans="1:43" ht="11.25" customHeight="1" x14ac:dyDescent="0.2">
      <c r="A379" s="217"/>
      <c r="B379" s="133"/>
      <c r="C379" s="476"/>
      <c r="D379" s="51"/>
      <c r="E379" s="544"/>
      <c r="F379" s="544"/>
      <c r="G379" s="544"/>
      <c r="H379" s="544"/>
      <c r="I379" s="544"/>
      <c r="J379" s="544"/>
      <c r="K379" s="544"/>
      <c r="L379" s="544"/>
      <c r="M379" s="544"/>
      <c r="N379" s="544"/>
      <c r="O379" s="544"/>
      <c r="P379" s="544"/>
      <c r="Q379" s="544"/>
      <c r="R379" s="544"/>
      <c r="S379" s="544"/>
      <c r="T379" s="544"/>
      <c r="U379" s="476"/>
      <c r="V379" s="51"/>
      <c r="W379" s="217"/>
      <c r="X379" s="217"/>
      <c r="Y379" s="47"/>
      <c r="Z379" s="47"/>
      <c r="AA379" s="47"/>
      <c r="AB379" s="47"/>
      <c r="AC379" s="47"/>
      <c r="AD379" s="47"/>
      <c r="AE379" s="47"/>
      <c r="AF379" s="47"/>
      <c r="AG379" s="47"/>
      <c r="AH379" s="47"/>
      <c r="AI379" s="47"/>
      <c r="AJ379" s="47"/>
      <c r="AK379" s="47"/>
      <c r="AL379" s="75"/>
      <c r="AM379" s="476"/>
      <c r="AN379" s="51"/>
      <c r="AO379" s="217"/>
      <c r="AP379" s="217"/>
      <c r="AQ379" s="217"/>
    </row>
    <row r="380" spans="1:43" ht="11.25" customHeight="1" x14ac:dyDescent="0.2">
      <c r="A380" s="217"/>
      <c r="B380" s="133"/>
      <c r="C380" s="476"/>
      <c r="D380" s="51"/>
      <c r="E380" s="542"/>
      <c r="F380" s="492"/>
      <c r="G380" s="492"/>
      <c r="H380" s="492"/>
      <c r="I380" s="492"/>
      <c r="J380" s="307" t="s">
        <v>452</v>
      </c>
      <c r="K380" s="492"/>
      <c r="L380" s="492"/>
      <c r="M380" s="494"/>
      <c r="N380" s="492"/>
      <c r="O380" s="492"/>
      <c r="P380" s="492"/>
      <c r="Q380" s="492"/>
      <c r="R380" s="307" t="s">
        <v>452</v>
      </c>
      <c r="S380" s="542"/>
      <c r="T380" s="542"/>
      <c r="U380" s="476"/>
      <c r="V380" s="51"/>
      <c r="W380" s="217"/>
      <c r="X380" s="217"/>
      <c r="Y380" s="47"/>
      <c r="Z380" s="47"/>
      <c r="AA380" s="47"/>
      <c r="AB380" s="47"/>
      <c r="AC380" s="47"/>
      <c r="AD380" s="47"/>
      <c r="AE380" s="47"/>
      <c r="AF380" s="47"/>
      <c r="AG380" s="47"/>
      <c r="AH380" s="47"/>
      <c r="AI380" s="47"/>
      <c r="AJ380" s="47"/>
      <c r="AK380" s="47"/>
      <c r="AL380" s="75"/>
      <c r="AM380" s="476"/>
      <c r="AN380" s="51"/>
      <c r="AO380" s="217"/>
      <c r="AP380" s="217"/>
      <c r="AQ380" s="217"/>
    </row>
    <row r="381" spans="1:43" ht="11.25" customHeight="1" x14ac:dyDescent="0.2">
      <c r="A381" s="217"/>
      <c r="B381" s="133"/>
      <c r="C381" s="476"/>
      <c r="D381" s="51"/>
      <c r="E381" s="542"/>
      <c r="F381" s="492"/>
      <c r="G381" s="492"/>
      <c r="H381" s="492"/>
      <c r="I381" s="492"/>
      <c r="J381" s="493" t="s">
        <v>453</v>
      </c>
      <c r="K381" s="492"/>
      <c r="L381" s="492"/>
      <c r="M381" s="494"/>
      <c r="N381" s="492"/>
      <c r="O381" s="492"/>
      <c r="P381" s="492"/>
      <c r="Q381" s="492"/>
      <c r="R381" s="493" t="s">
        <v>518</v>
      </c>
      <c r="S381" s="542"/>
      <c r="T381" s="542"/>
      <c r="U381" s="476"/>
      <c r="V381" s="51"/>
      <c r="W381" s="217"/>
      <c r="X381" s="217"/>
      <c r="Y381" s="47"/>
      <c r="Z381" s="47"/>
      <c r="AA381" s="47"/>
      <c r="AB381" s="47"/>
      <c r="AC381" s="47"/>
      <c r="AD381" s="47"/>
      <c r="AE381" s="47"/>
      <c r="AF381" s="47"/>
      <c r="AG381" s="47"/>
      <c r="AH381" s="47"/>
      <c r="AI381" s="47"/>
      <c r="AJ381" s="47"/>
      <c r="AK381" s="47"/>
      <c r="AL381" s="75"/>
      <c r="AM381" s="476"/>
      <c r="AN381" s="51"/>
      <c r="AO381" s="217"/>
      <c r="AP381" s="217"/>
      <c r="AQ381" s="217"/>
    </row>
    <row r="382" spans="1:43" ht="11.25" customHeight="1" x14ac:dyDescent="0.2">
      <c r="A382" s="217"/>
      <c r="B382" s="133"/>
      <c r="C382" s="476"/>
      <c r="D382" s="51"/>
      <c r="E382" s="542"/>
      <c r="F382" s="542"/>
      <c r="G382" s="542"/>
      <c r="H382" s="542"/>
      <c r="I382" s="542"/>
      <c r="J382" s="542"/>
      <c r="K382" s="542"/>
      <c r="L382" s="542"/>
      <c r="M382" s="495"/>
      <c r="N382" s="542"/>
      <c r="O382" s="542"/>
      <c r="P382" s="542"/>
      <c r="Q382" s="542"/>
      <c r="R382" s="542"/>
      <c r="S382" s="542"/>
      <c r="T382" s="542"/>
      <c r="U382" s="476"/>
      <c r="V382" s="51"/>
      <c r="W382" s="217"/>
      <c r="X382" s="217"/>
      <c r="Y382" s="47"/>
      <c r="Z382" s="47"/>
      <c r="AA382" s="47"/>
      <c r="AB382" s="47"/>
      <c r="AC382" s="47"/>
      <c r="AD382" s="47"/>
      <c r="AE382" s="47"/>
      <c r="AF382" s="47"/>
      <c r="AG382" s="47"/>
      <c r="AH382" s="47"/>
      <c r="AI382" s="47"/>
      <c r="AJ382" s="47"/>
      <c r="AK382" s="47"/>
      <c r="AL382" s="75"/>
      <c r="AM382" s="476"/>
      <c r="AN382" s="51"/>
      <c r="AO382" s="217"/>
      <c r="AP382" s="217"/>
      <c r="AQ382" s="217"/>
    </row>
    <row r="383" spans="1:43" ht="11.25" customHeight="1" x14ac:dyDescent="0.2">
      <c r="A383" s="217"/>
      <c r="B383" s="133"/>
      <c r="C383" s="476"/>
      <c r="D383" s="51"/>
      <c r="E383" t="s">
        <v>155</v>
      </c>
      <c r="F383" s="732" t="str">
        <f ca="1">VLOOKUP(CONCATENATE(B378&amp;INDIRECT(ADDRESS(ROW(),COLUMN()-1))),Language_Translations,MATCH(Language_Selected,Language_Options,0),FALSE)</f>
        <v>Avez-vous accouché de (NOM) par césarienne, c'est-à-dire que l'on vous a ouvert le ventre pour faire sortir le bébé ?</v>
      </c>
      <c r="G383" s="732"/>
      <c r="H383" s="732"/>
      <c r="I383" s="732"/>
      <c r="J383" s="732"/>
      <c r="K383" s="732"/>
      <c r="L383" s="732"/>
      <c r="M383" s="304" t="s">
        <v>157</v>
      </c>
      <c r="N383" s="732" t="str">
        <f ca="1">VLOOKUP(CONCATENATE(B378&amp;INDIRECT(ADDRESS(ROW(),COLUMN()-1))),Language_Translations,MATCH(Language_Selected,Language_Options,0),FALSE)</f>
        <v>Est-ce que l'accouchement de cet enfant mort-né a eu lieu par césarienne, c'est-à-dire qu'on a ouvert votre ventre pour sortir le bébé ?</v>
      </c>
      <c r="O383" s="732"/>
      <c r="P383" s="732"/>
      <c r="Q383" s="732"/>
      <c r="R383" s="732"/>
      <c r="S383" s="732"/>
      <c r="T383" s="732"/>
      <c r="U383" s="476"/>
      <c r="V383" s="51"/>
      <c r="W383" s="217" t="s">
        <v>117</v>
      </c>
      <c r="X383" s="217"/>
      <c r="Y383" s="47" t="s">
        <v>9</v>
      </c>
      <c r="Z383" s="47"/>
      <c r="AA383" s="47"/>
      <c r="AB383" s="47"/>
      <c r="AC383" s="47"/>
      <c r="AD383" s="47"/>
      <c r="AE383" s="47"/>
      <c r="AF383" s="47"/>
      <c r="AG383" s="47"/>
      <c r="AH383" s="47"/>
      <c r="AI383" s="47"/>
      <c r="AJ383" s="47"/>
      <c r="AK383" s="47"/>
      <c r="AL383" s="75" t="s">
        <v>93</v>
      </c>
      <c r="AM383" s="476"/>
      <c r="AN383" s="51"/>
      <c r="AO383" s="217"/>
      <c r="AP383" s="217"/>
      <c r="AQ383" s="217"/>
    </row>
    <row r="384" spans="1:43" ht="11.25" customHeight="1" x14ac:dyDescent="0.2">
      <c r="A384" s="217"/>
      <c r="B384" s="133"/>
      <c r="C384" s="476"/>
      <c r="D384" s="51"/>
      <c r="F384" s="732"/>
      <c r="G384" s="732"/>
      <c r="H384" s="732"/>
      <c r="I384" s="732"/>
      <c r="J384" s="732"/>
      <c r="K384" s="732"/>
      <c r="L384" s="732"/>
      <c r="M384" s="304"/>
      <c r="N384" s="732"/>
      <c r="O384" s="732"/>
      <c r="P384" s="732"/>
      <c r="Q384" s="732"/>
      <c r="R384" s="732"/>
      <c r="S384" s="732"/>
      <c r="T384" s="732"/>
      <c r="U384" s="476"/>
      <c r="V384" s="51"/>
      <c r="W384" s="217" t="s">
        <v>118</v>
      </c>
      <c r="X384" s="217"/>
      <c r="Y384" s="47" t="s">
        <v>9</v>
      </c>
      <c r="Z384" s="47"/>
      <c r="AA384" s="47"/>
      <c r="AB384" s="47"/>
      <c r="AC384" s="47"/>
      <c r="AD384" s="47"/>
      <c r="AE384" s="47"/>
      <c r="AF384" s="47"/>
      <c r="AG384" s="47"/>
      <c r="AH384" s="47"/>
      <c r="AI384" s="47"/>
      <c r="AJ384" s="47"/>
      <c r="AK384" s="47"/>
      <c r="AL384" s="75" t="s">
        <v>95</v>
      </c>
      <c r="AM384" s="476"/>
      <c r="AN384" s="51"/>
      <c r="AO384" s="217"/>
      <c r="AP384" s="217"/>
      <c r="AQ384" s="217"/>
    </row>
    <row r="385" spans="1:74" ht="11.25" customHeight="1" x14ac:dyDescent="0.2">
      <c r="A385" s="217"/>
      <c r="B385" s="133"/>
      <c r="C385" s="476"/>
      <c r="D385" s="51"/>
      <c r="F385" s="732"/>
      <c r="G385" s="732"/>
      <c r="H385" s="732"/>
      <c r="I385" s="732"/>
      <c r="J385" s="732"/>
      <c r="K385" s="732"/>
      <c r="L385" s="732"/>
      <c r="M385" s="304"/>
      <c r="N385" s="732"/>
      <c r="O385" s="732"/>
      <c r="P385" s="732"/>
      <c r="Q385" s="732"/>
      <c r="R385" s="732"/>
      <c r="S385" s="732"/>
      <c r="T385" s="732"/>
      <c r="U385" s="476"/>
      <c r="V385" s="51"/>
      <c r="W385" s="217"/>
      <c r="X385" s="217"/>
      <c r="Y385" s="47"/>
      <c r="Z385" s="47"/>
      <c r="AA385" s="47"/>
      <c r="AB385" s="47"/>
      <c r="AC385" s="47"/>
      <c r="AD385" s="47"/>
      <c r="AE385" s="47"/>
      <c r="AF385" s="47"/>
      <c r="AG385" s="47"/>
      <c r="AH385" s="47"/>
      <c r="AI385" s="47"/>
      <c r="AJ385" s="47"/>
      <c r="AK385" s="47"/>
      <c r="AL385" s="75"/>
      <c r="AM385" s="476"/>
      <c r="AN385" s="51"/>
      <c r="AO385" s="217"/>
      <c r="AP385" s="217"/>
      <c r="AQ385" s="217"/>
    </row>
    <row r="386" spans="1:74" ht="11.25" customHeight="1" x14ac:dyDescent="0.2">
      <c r="A386" s="217"/>
      <c r="B386" s="133"/>
      <c r="C386" s="476"/>
      <c r="D386" s="51"/>
      <c r="E386" s="542"/>
      <c r="F386" s="732"/>
      <c r="G386" s="732"/>
      <c r="H386" s="732"/>
      <c r="I386" s="732"/>
      <c r="J386" s="732"/>
      <c r="K386" s="732"/>
      <c r="L386" s="732"/>
      <c r="M386" s="495"/>
      <c r="N386" s="732"/>
      <c r="O386" s="732"/>
      <c r="P386" s="732"/>
      <c r="Q386" s="732"/>
      <c r="R386" s="732"/>
      <c r="S386" s="732"/>
      <c r="T386" s="732"/>
      <c r="U386" s="476"/>
      <c r="V386" s="51"/>
      <c r="W386" s="217"/>
      <c r="X386" s="217"/>
      <c r="Y386" s="47"/>
      <c r="Z386" s="47"/>
      <c r="AA386" s="47"/>
      <c r="AB386" s="47"/>
      <c r="AC386" s="47"/>
      <c r="AD386" s="47"/>
      <c r="AE386" s="47"/>
      <c r="AF386" s="47"/>
      <c r="AG386" s="47"/>
      <c r="AH386" s="47"/>
      <c r="AI386" s="47"/>
      <c r="AJ386" s="47"/>
      <c r="AK386" s="47"/>
      <c r="AL386" s="75"/>
      <c r="AM386" s="476"/>
      <c r="AN386" s="51"/>
      <c r="AO386" s="217"/>
      <c r="AP386" s="217"/>
      <c r="AQ386" s="217"/>
    </row>
    <row r="387" spans="1:74" ht="11.25" customHeight="1" x14ac:dyDescent="0.2">
      <c r="A387" s="217"/>
      <c r="B387" s="133"/>
      <c r="C387" s="476"/>
      <c r="D387" s="51"/>
      <c r="E387" s="542"/>
      <c r="F387" s="732"/>
      <c r="G387" s="732"/>
      <c r="H387" s="732"/>
      <c r="I387" s="732"/>
      <c r="J387" s="732"/>
      <c r="K387" s="732"/>
      <c r="L387" s="732"/>
      <c r="M387" s="495"/>
      <c r="N387" s="732"/>
      <c r="O387" s="732"/>
      <c r="P387" s="732"/>
      <c r="Q387" s="732"/>
      <c r="R387" s="732"/>
      <c r="S387" s="732"/>
      <c r="T387" s="732"/>
      <c r="U387" s="476"/>
      <c r="V387" s="51"/>
      <c r="W387" s="217"/>
      <c r="X387" s="217"/>
      <c r="Y387" s="47"/>
      <c r="Z387" s="47"/>
      <c r="AA387" s="47"/>
      <c r="AB387" s="47"/>
      <c r="AC387" s="47"/>
      <c r="AD387" s="47"/>
      <c r="AE387" s="47"/>
      <c r="AF387" s="47"/>
      <c r="AG387" s="47"/>
      <c r="AH387" s="47"/>
      <c r="AI387" s="47"/>
      <c r="AJ387" s="47"/>
      <c r="AK387" s="47"/>
      <c r="AL387" s="75"/>
      <c r="AM387" s="476"/>
      <c r="AN387" s="51"/>
      <c r="AO387" s="217"/>
      <c r="AP387" s="217"/>
      <c r="AQ387" s="217"/>
    </row>
    <row r="388" spans="1:74" ht="11.25" customHeight="1" x14ac:dyDescent="0.2">
      <c r="A388" s="217"/>
      <c r="B388" s="133"/>
      <c r="C388" s="476"/>
      <c r="D388" s="51"/>
      <c r="E388" s="542"/>
      <c r="F388" s="732"/>
      <c r="G388" s="732"/>
      <c r="H388" s="732"/>
      <c r="I388" s="732"/>
      <c r="J388" s="732"/>
      <c r="K388" s="732"/>
      <c r="L388" s="732"/>
      <c r="M388" s="495"/>
      <c r="N388" s="732"/>
      <c r="O388" s="732"/>
      <c r="P388" s="732"/>
      <c r="Q388" s="732"/>
      <c r="R388" s="732"/>
      <c r="S388" s="732"/>
      <c r="T388" s="732"/>
      <c r="U388" s="476"/>
      <c r="V388" s="51"/>
      <c r="W388" s="217"/>
      <c r="X388" s="217"/>
      <c r="Y388" s="47"/>
      <c r="Z388" s="47"/>
      <c r="AA388" s="47"/>
      <c r="AB388" s="47"/>
      <c r="AC388" s="47"/>
      <c r="AD388" s="47"/>
      <c r="AE388" s="47"/>
      <c r="AF388" s="47"/>
      <c r="AG388" s="47"/>
      <c r="AH388" s="47"/>
      <c r="AI388" s="47"/>
      <c r="AJ388" s="47"/>
      <c r="AK388" s="47"/>
      <c r="AL388" s="75"/>
      <c r="AM388" s="476"/>
      <c r="AN388" s="51"/>
      <c r="AO388" s="217"/>
      <c r="AP388" s="217"/>
      <c r="AQ388" s="217"/>
    </row>
    <row r="389" spans="1:74" ht="11.25" customHeight="1" x14ac:dyDescent="0.2">
      <c r="A389" s="217"/>
      <c r="B389" s="133"/>
      <c r="C389" s="476"/>
      <c r="D389" s="51"/>
      <c r="E389" s="542"/>
      <c r="F389" s="732"/>
      <c r="G389" s="732"/>
      <c r="H389" s="732"/>
      <c r="I389" s="732"/>
      <c r="J389" s="732"/>
      <c r="K389" s="732"/>
      <c r="L389" s="732"/>
      <c r="M389" s="495"/>
      <c r="N389" s="732"/>
      <c r="O389" s="732"/>
      <c r="P389" s="732"/>
      <c r="Q389" s="732"/>
      <c r="R389" s="732"/>
      <c r="S389" s="732"/>
      <c r="T389" s="732"/>
      <c r="U389" s="476"/>
      <c r="V389" s="51"/>
      <c r="W389" s="217"/>
      <c r="X389" s="217"/>
      <c r="Y389" s="47"/>
      <c r="Z389" s="47"/>
      <c r="AA389" s="47"/>
      <c r="AB389" s="47"/>
      <c r="AC389" s="47"/>
      <c r="AD389" s="47"/>
      <c r="AE389" s="47"/>
      <c r="AF389" s="47"/>
      <c r="AG389" s="47"/>
      <c r="AH389" s="47"/>
      <c r="AI389" s="47"/>
      <c r="AJ389" s="47"/>
      <c r="AK389" s="47"/>
      <c r="AL389" s="75"/>
      <c r="AM389" s="476"/>
      <c r="AN389" s="51"/>
      <c r="AO389" s="217"/>
      <c r="AP389" s="217"/>
      <c r="AQ389" s="217"/>
    </row>
    <row r="390" spans="1:74" ht="6" customHeight="1" thickBot="1" x14ac:dyDescent="0.25">
      <c r="A390" s="217"/>
      <c r="B390" s="477"/>
      <c r="C390" s="476"/>
      <c r="D390" s="51"/>
      <c r="E390" s="217"/>
      <c r="F390" s="217"/>
      <c r="G390" s="217"/>
      <c r="H390" s="217"/>
      <c r="I390" s="217"/>
      <c r="J390" s="217"/>
      <c r="K390" s="217"/>
      <c r="L390" s="217"/>
      <c r="M390" s="217"/>
      <c r="N390" s="217"/>
      <c r="O390" s="217"/>
      <c r="P390" s="217"/>
      <c r="Q390" s="217"/>
      <c r="R390" s="217"/>
      <c r="S390" s="217"/>
      <c r="T390" s="217"/>
      <c r="U390" s="476"/>
      <c r="V390" s="51"/>
      <c r="W390" s="217"/>
      <c r="X390" s="217"/>
      <c r="Y390" s="217"/>
      <c r="Z390" s="217"/>
      <c r="AA390" s="217"/>
      <c r="AB390" s="217"/>
      <c r="AC390" s="217"/>
      <c r="AD390" s="217"/>
      <c r="AE390" s="217"/>
      <c r="AF390" s="217"/>
      <c r="AG390" s="217"/>
      <c r="AH390" s="217"/>
      <c r="AI390" s="217"/>
      <c r="AJ390" s="217"/>
      <c r="AK390" s="217"/>
      <c r="AL390" s="74"/>
      <c r="AM390" s="476"/>
      <c r="AN390" s="51"/>
      <c r="AO390" s="217"/>
      <c r="AP390" s="217"/>
      <c r="AQ390" s="217"/>
    </row>
    <row r="391" spans="1:74" ht="6" customHeight="1" x14ac:dyDescent="0.2">
      <c r="A391" s="82"/>
      <c r="B391" s="83"/>
      <c r="C391" s="84"/>
      <c r="D391" s="85"/>
      <c r="E391" s="1"/>
      <c r="F391" s="1"/>
      <c r="G391" s="1"/>
      <c r="H391" s="1"/>
      <c r="I391" s="1"/>
      <c r="J391" s="1"/>
      <c r="K391" s="1"/>
      <c r="L391" s="1"/>
      <c r="M391" s="1"/>
      <c r="N391" s="1"/>
      <c r="O391" s="1"/>
      <c r="P391" s="1"/>
      <c r="Q391" s="1"/>
      <c r="R391" s="1"/>
      <c r="S391" s="1"/>
      <c r="T391" s="1"/>
      <c r="U391" s="84"/>
      <c r="V391" s="85"/>
      <c r="W391" s="1"/>
      <c r="X391" s="1"/>
      <c r="Y391" s="1"/>
      <c r="Z391" s="1"/>
      <c r="AA391" s="1"/>
      <c r="AB391" s="1"/>
      <c r="AC391" s="1"/>
      <c r="AD391" s="1"/>
      <c r="AE391" s="1"/>
      <c r="AF391" s="1"/>
      <c r="AG391" s="1"/>
      <c r="AH391" s="1"/>
      <c r="AI391" s="1"/>
      <c r="AJ391" s="1"/>
      <c r="AK391" s="1"/>
      <c r="AL391" s="86"/>
      <c r="AM391" s="84"/>
      <c r="AN391" s="85"/>
      <c r="AO391" s="1"/>
      <c r="AP391" s="1"/>
      <c r="AQ391" s="87"/>
    </row>
    <row r="392" spans="1:74" ht="11.25" customHeight="1" x14ac:dyDescent="0.2">
      <c r="A392" s="88"/>
      <c r="B392" s="133">
        <v>437</v>
      </c>
      <c r="C392" s="476"/>
      <c r="D392" s="51"/>
      <c r="E392" s="730" t="s">
        <v>524</v>
      </c>
      <c r="F392" s="730"/>
      <c r="G392" s="730"/>
      <c r="H392" s="730"/>
      <c r="I392" s="730"/>
      <c r="J392" s="730"/>
      <c r="K392" s="730"/>
      <c r="L392" s="730"/>
      <c r="M392" s="730"/>
      <c r="N392" s="730"/>
      <c r="O392" s="730"/>
      <c r="P392" s="730"/>
      <c r="Q392" s="730"/>
      <c r="R392" s="730"/>
      <c r="S392" s="730"/>
      <c r="T392" s="730"/>
      <c r="U392" s="476"/>
      <c r="V392" s="51"/>
      <c r="W392" s="217" t="s">
        <v>438</v>
      </c>
      <c r="X392" s="217"/>
      <c r="Y392" s="217"/>
      <c r="Z392" s="217"/>
      <c r="AA392" s="217"/>
      <c r="AB392" s="217"/>
      <c r="AC392" s="217"/>
      <c r="AD392" s="217"/>
      <c r="AE392" s="217"/>
      <c r="AF392" s="47"/>
      <c r="AG392" s="97"/>
      <c r="AH392" s="97"/>
      <c r="AI392" s="97"/>
      <c r="AJ392" s="47"/>
      <c r="AK392" s="47" t="s">
        <v>9</v>
      </c>
      <c r="AL392">
        <v>1</v>
      </c>
      <c r="AM392" s="476"/>
      <c r="AN392" s="51"/>
      <c r="AO392" s="217"/>
      <c r="AP392" s="217"/>
      <c r="AQ392" s="89"/>
    </row>
    <row r="393" spans="1:74" x14ac:dyDescent="0.2">
      <c r="A393" s="88"/>
      <c r="B393" s="244"/>
      <c r="C393" s="476"/>
      <c r="D393" s="51"/>
      <c r="E393" s="730"/>
      <c r="F393" s="730"/>
      <c r="G393" s="730"/>
      <c r="H393" s="730"/>
      <c r="I393" s="730"/>
      <c r="J393" s="730"/>
      <c r="K393" s="730"/>
      <c r="L393" s="730"/>
      <c r="M393" s="730"/>
      <c r="N393" s="730"/>
      <c r="O393" s="730"/>
      <c r="P393" s="730"/>
      <c r="Q393" s="730"/>
      <c r="R393" s="730"/>
      <c r="S393" s="730"/>
      <c r="T393" s="730"/>
      <c r="U393" s="476"/>
      <c r="V393" s="51"/>
      <c r="W393" s="217" t="s">
        <v>439</v>
      </c>
      <c r="X393" s="217"/>
      <c r="Y393" s="217"/>
      <c r="Z393" s="217"/>
      <c r="AA393" s="217"/>
      <c r="AB393" s="217"/>
      <c r="AC393" s="47"/>
      <c r="AD393" s="97"/>
      <c r="AE393" s="97"/>
      <c r="AF393" s="97"/>
      <c r="AG393" s="97"/>
      <c r="AH393" s="97"/>
      <c r="AI393" s="47"/>
      <c r="AJ393" s="47" t="s">
        <v>9</v>
      </c>
      <c r="AK393" s="97"/>
      <c r="AL393" s="217">
        <v>2</v>
      </c>
      <c r="AM393" s="375"/>
      <c r="AN393" s="376"/>
      <c r="AO393" s="377"/>
      <c r="AP393" s="127">
        <v>441</v>
      </c>
      <c r="AQ393" s="89"/>
    </row>
    <row r="394" spans="1:74" x14ac:dyDescent="0.2">
      <c r="A394" s="88"/>
      <c r="B394" s="374"/>
      <c r="C394" s="476"/>
      <c r="D394" s="51"/>
      <c r="E394" s="730"/>
      <c r="F394" s="730"/>
      <c r="G394" s="730"/>
      <c r="H394" s="730"/>
      <c r="I394" s="730"/>
      <c r="J394" s="730"/>
      <c r="K394" s="730"/>
      <c r="L394" s="730"/>
      <c r="M394" s="730"/>
      <c r="N394" s="730"/>
      <c r="O394" s="730"/>
      <c r="P394" s="730"/>
      <c r="Q394" s="730"/>
      <c r="R394" s="730"/>
      <c r="S394" s="730"/>
      <c r="T394" s="730"/>
      <c r="U394" s="476"/>
      <c r="V394" s="51"/>
      <c r="W394" s="217" t="s">
        <v>440</v>
      </c>
      <c r="X394" s="217"/>
      <c r="Y394" s="217"/>
      <c r="Z394" s="217"/>
      <c r="AA394" s="217"/>
      <c r="AB394" s="217"/>
      <c r="AC394" s="217"/>
      <c r="AD394" s="217"/>
      <c r="AE394" s="47"/>
      <c r="AF394" s="47"/>
      <c r="AG394" s="47" t="s">
        <v>9</v>
      </c>
      <c r="AH394" s="97"/>
      <c r="AI394" s="97"/>
      <c r="AJ394" s="97"/>
      <c r="AK394" s="97"/>
      <c r="AL394" s="217">
        <v>3</v>
      </c>
      <c r="AM394" s="476"/>
      <c r="AN394" s="51"/>
      <c r="AO394" s="217"/>
      <c r="AP394" s="127">
        <v>445</v>
      </c>
      <c r="AQ394" s="89"/>
      <c r="BV394" s="97"/>
    </row>
    <row r="395" spans="1:74" x14ac:dyDescent="0.2">
      <c r="A395" s="88"/>
      <c r="B395" s="477"/>
      <c r="C395" s="476"/>
      <c r="D395" s="51"/>
      <c r="E395" s="730"/>
      <c r="F395" s="730"/>
      <c r="G395" s="730"/>
      <c r="H395" s="730"/>
      <c r="I395" s="730"/>
      <c r="J395" s="730"/>
      <c r="K395" s="730"/>
      <c r="L395" s="730"/>
      <c r="M395" s="730"/>
      <c r="N395" s="730"/>
      <c r="O395" s="730"/>
      <c r="P395" s="730"/>
      <c r="Q395" s="730"/>
      <c r="R395" s="730"/>
      <c r="S395" s="730"/>
      <c r="T395" s="730"/>
      <c r="U395" s="476"/>
      <c r="V395" s="51"/>
      <c r="W395" s="217" t="s">
        <v>441</v>
      </c>
      <c r="X395" s="217"/>
      <c r="Y395" s="217"/>
      <c r="Z395" s="217"/>
      <c r="AA395" s="217"/>
      <c r="AB395" s="217"/>
      <c r="AC395" s="47"/>
      <c r="AD395" s="47"/>
      <c r="AE395" s="47" t="s">
        <v>9</v>
      </c>
      <c r="AF395" s="97"/>
      <c r="AG395" s="97"/>
      <c r="AH395" s="97"/>
      <c r="AI395" s="47"/>
      <c r="AJ395" s="47"/>
      <c r="AK395" s="47"/>
      <c r="AL395" s="217">
        <v>4</v>
      </c>
      <c r="AM395" s="375"/>
      <c r="AN395" s="376"/>
      <c r="AO395" s="377"/>
      <c r="AP395" s="127">
        <v>487</v>
      </c>
      <c r="AQ395" s="89"/>
    </row>
    <row r="396" spans="1:74" ht="6" customHeight="1" thickBot="1" x14ac:dyDescent="0.25">
      <c r="A396" s="90"/>
      <c r="B396" s="319"/>
      <c r="C396" s="72"/>
      <c r="D396" s="73"/>
      <c r="E396" s="71"/>
      <c r="F396" s="71"/>
      <c r="G396" s="71"/>
      <c r="H396" s="71"/>
      <c r="I396" s="71"/>
      <c r="J396" s="71"/>
      <c r="K396" s="71"/>
      <c r="L396" s="71"/>
      <c r="M396" s="71"/>
      <c r="N396" s="71"/>
      <c r="O396" s="71"/>
      <c r="P396" s="71"/>
      <c r="Q396" s="71"/>
      <c r="R396" s="71"/>
      <c r="S396" s="71"/>
      <c r="T396" s="71"/>
      <c r="U396" s="72"/>
      <c r="V396" s="73"/>
      <c r="W396" s="71"/>
      <c r="X396" s="71"/>
      <c r="Y396" s="71"/>
      <c r="Z396" s="71"/>
      <c r="AA396" s="71"/>
      <c r="AB396" s="71"/>
      <c r="AC396" s="71"/>
      <c r="AD396" s="71"/>
      <c r="AE396" s="71"/>
      <c r="AF396" s="71"/>
      <c r="AG396" s="71"/>
      <c r="AH396" s="71"/>
      <c r="AI396" s="71"/>
      <c r="AJ396" s="71"/>
      <c r="AK396" s="71"/>
      <c r="AL396" s="91"/>
      <c r="AM396" s="72"/>
      <c r="AN396" s="73"/>
      <c r="AO396" s="71"/>
      <c r="AP396" s="71"/>
      <c r="AQ396" s="92"/>
      <c r="BU396" s="97"/>
      <c r="BV396" s="97"/>
    </row>
    <row r="397" spans="1:74" ht="6" customHeight="1" x14ac:dyDescent="0.2">
      <c r="A397" s="16"/>
      <c r="B397" s="475"/>
      <c r="C397" s="46"/>
      <c r="D397" s="27"/>
      <c r="E397" s="16"/>
      <c r="F397" s="16"/>
      <c r="G397" s="16"/>
      <c r="H397" s="16"/>
      <c r="I397" s="16"/>
      <c r="J397" s="16"/>
      <c r="K397" s="16"/>
      <c r="L397" s="16"/>
      <c r="M397" s="16"/>
      <c r="N397" s="16"/>
      <c r="O397" s="16"/>
      <c r="P397" s="16"/>
      <c r="Q397" s="16"/>
      <c r="R397" s="16"/>
      <c r="S397" s="16"/>
      <c r="T397" s="16"/>
      <c r="U397" s="46"/>
      <c r="V397" s="27"/>
      <c r="W397" s="16"/>
      <c r="X397" s="16"/>
      <c r="Y397" s="16"/>
      <c r="Z397" s="16"/>
      <c r="AA397" s="16"/>
      <c r="AB397" s="16"/>
      <c r="AC397" s="16"/>
      <c r="AD397" s="16"/>
      <c r="AE397" s="16"/>
      <c r="AF397" s="16"/>
      <c r="AG397" s="16"/>
      <c r="AH397" s="16"/>
      <c r="AI397" s="16"/>
      <c r="AJ397" s="16"/>
      <c r="AK397" s="16"/>
      <c r="AL397" s="24"/>
      <c r="AM397" s="46"/>
      <c r="AN397" s="27"/>
      <c r="AO397" s="16"/>
      <c r="AP397" s="16"/>
      <c r="AQ397" s="16"/>
    </row>
    <row r="398" spans="1:74" ht="11.25" customHeight="1" x14ac:dyDescent="0.2">
      <c r="A398" s="217"/>
      <c r="B398" s="133">
        <v>438</v>
      </c>
      <c r="C398" s="476"/>
      <c r="D398" s="51"/>
      <c r="E398" s="730" t="str">
        <f ca="1">VLOOKUP(INDIRECT(ADDRESS(ROW(),COLUMN()-3)),Language_Translations,MATCH(Language_Selected,Language_Options,0),FALSE)</f>
        <v>Après la naissance, est-ce qu'on a posé (NOM) sur votre poitrine ?</v>
      </c>
      <c r="F398" s="730"/>
      <c r="G398" s="730"/>
      <c r="H398" s="730"/>
      <c r="I398" s="730"/>
      <c r="J398" s="730"/>
      <c r="K398" s="730"/>
      <c r="L398" s="730"/>
      <c r="M398" s="730"/>
      <c r="N398" s="730"/>
      <c r="O398" s="730"/>
      <c r="P398" s="730"/>
      <c r="Q398" s="730"/>
      <c r="R398" s="730"/>
      <c r="S398" s="730"/>
      <c r="T398" s="730"/>
      <c r="U398" s="476"/>
      <c r="V398" s="51"/>
      <c r="W398" s="217" t="s">
        <v>117</v>
      </c>
      <c r="X398" s="217"/>
      <c r="Y398" s="47" t="s">
        <v>9</v>
      </c>
      <c r="Z398" s="47"/>
      <c r="AA398" s="47"/>
      <c r="AB398" s="47"/>
      <c r="AC398" s="47"/>
      <c r="AD398" s="47"/>
      <c r="AE398" s="47"/>
      <c r="AF398" s="47"/>
      <c r="AG398" s="47"/>
      <c r="AH398" s="47"/>
      <c r="AI398" s="47"/>
      <c r="AJ398" s="47"/>
      <c r="AK398" s="47"/>
      <c r="AL398" s="75" t="s">
        <v>93</v>
      </c>
      <c r="AM398" s="476"/>
      <c r="AN398" s="51"/>
      <c r="AO398" s="217"/>
      <c r="AP398" s="217"/>
      <c r="AQ398" s="217"/>
    </row>
    <row r="399" spans="1:74" x14ac:dyDescent="0.2">
      <c r="A399" s="217"/>
      <c r="B399" s="374"/>
      <c r="C399" s="476"/>
      <c r="D399" s="51"/>
      <c r="E399" s="730"/>
      <c r="F399" s="730"/>
      <c r="G399" s="730"/>
      <c r="H399" s="730"/>
      <c r="I399" s="730"/>
      <c r="J399" s="730"/>
      <c r="K399" s="730"/>
      <c r="L399" s="730"/>
      <c r="M399" s="730"/>
      <c r="N399" s="730"/>
      <c r="O399" s="730"/>
      <c r="P399" s="730"/>
      <c r="Q399" s="730"/>
      <c r="R399" s="730"/>
      <c r="S399" s="730"/>
      <c r="T399" s="730"/>
      <c r="U399" s="476"/>
      <c r="V399" s="51"/>
      <c r="W399" s="217" t="s">
        <v>118</v>
      </c>
      <c r="X399" s="217"/>
      <c r="Y399" s="47" t="s">
        <v>9</v>
      </c>
      <c r="Z399" s="47"/>
      <c r="AA399" s="47"/>
      <c r="AB399" s="47"/>
      <c r="AC399" s="47"/>
      <c r="AD399" s="47"/>
      <c r="AE399" s="47"/>
      <c r="AF399" s="47"/>
      <c r="AG399" s="47"/>
      <c r="AH399" s="47"/>
      <c r="AI399" s="47"/>
      <c r="AJ399" s="47"/>
      <c r="AK399" s="47"/>
      <c r="AL399" s="75" t="s">
        <v>95</v>
      </c>
      <c r="AM399" s="476"/>
      <c r="AN399" s="51"/>
      <c r="AO399" s="217"/>
      <c r="AP399" s="743">
        <v>441</v>
      </c>
      <c r="AQ399" s="217"/>
    </row>
    <row r="400" spans="1:74" x14ac:dyDescent="0.2">
      <c r="A400" s="217"/>
      <c r="B400" s="477"/>
      <c r="C400" s="476"/>
      <c r="D400" s="51"/>
      <c r="E400" s="730"/>
      <c r="F400" s="730"/>
      <c r="G400" s="730"/>
      <c r="H400" s="730"/>
      <c r="I400" s="730"/>
      <c r="J400" s="730"/>
      <c r="K400" s="730"/>
      <c r="L400" s="730"/>
      <c r="M400" s="730"/>
      <c r="N400" s="730"/>
      <c r="O400" s="730"/>
      <c r="P400" s="730"/>
      <c r="Q400" s="730"/>
      <c r="R400" s="730"/>
      <c r="S400" s="730"/>
      <c r="T400" s="730"/>
      <c r="U400" s="476"/>
      <c r="V400" s="51"/>
      <c r="W400" s="217" t="s">
        <v>259</v>
      </c>
      <c r="X400" s="217"/>
      <c r="Y400" s="217"/>
      <c r="Z400" s="217"/>
      <c r="AA400" s="217"/>
      <c r="AB400" s="47" t="s">
        <v>9</v>
      </c>
      <c r="AC400" s="47"/>
      <c r="AD400" s="47"/>
      <c r="AE400" s="47"/>
      <c r="AF400" s="47"/>
      <c r="AG400" s="47"/>
      <c r="AH400" s="47"/>
      <c r="AI400" s="97"/>
      <c r="AJ400" s="47"/>
      <c r="AK400" s="47"/>
      <c r="AL400" s="98" t="s">
        <v>212</v>
      </c>
      <c r="AM400" s="476"/>
      <c r="AN400" s="51"/>
      <c r="AO400" s="217"/>
      <c r="AP400" s="743"/>
      <c r="AQ400" s="217"/>
    </row>
    <row r="401" spans="1:43" ht="6" customHeight="1" x14ac:dyDescent="0.2">
      <c r="A401" s="77"/>
      <c r="B401" s="76"/>
      <c r="C401" s="48"/>
      <c r="D401" s="26"/>
      <c r="E401" s="77"/>
      <c r="F401" s="77"/>
      <c r="G401" s="77"/>
      <c r="H401" s="77"/>
      <c r="I401" s="77"/>
      <c r="J401" s="77"/>
      <c r="K401" s="77"/>
      <c r="L401" s="77"/>
      <c r="M401" s="77"/>
      <c r="N401" s="77"/>
      <c r="O401" s="77"/>
      <c r="P401" s="77"/>
      <c r="Q401" s="77"/>
      <c r="R401" s="77"/>
      <c r="S401" s="77"/>
      <c r="T401" s="77"/>
      <c r="U401" s="48"/>
      <c r="V401" s="26"/>
      <c r="W401" s="77"/>
      <c r="X401" s="77"/>
      <c r="Y401" s="77"/>
      <c r="Z401" s="77"/>
      <c r="AA401" s="77"/>
      <c r="AB401" s="77"/>
      <c r="AC401" s="77"/>
      <c r="AD401" s="77"/>
      <c r="AE401" s="77"/>
      <c r="AF401" s="77"/>
      <c r="AG401" s="77"/>
      <c r="AH401" s="77"/>
      <c r="AI401" s="77"/>
      <c r="AJ401" s="77"/>
      <c r="AK401" s="77"/>
      <c r="AL401" s="78"/>
      <c r="AM401" s="48"/>
      <c r="AN401" s="26"/>
      <c r="AO401" s="77"/>
      <c r="AP401" s="77"/>
      <c r="AQ401" s="77"/>
    </row>
    <row r="402" spans="1:43" ht="6" customHeight="1" x14ac:dyDescent="0.2">
      <c r="A402" s="16"/>
      <c r="B402" s="475"/>
      <c r="C402" s="46"/>
      <c r="D402" s="27"/>
      <c r="E402" s="16"/>
      <c r="F402" s="16"/>
      <c r="G402" s="16"/>
      <c r="H402" s="16"/>
      <c r="I402" s="16"/>
      <c r="J402" s="16"/>
      <c r="K402" s="16"/>
      <c r="L402" s="16"/>
      <c r="M402" s="16"/>
      <c r="N402" s="16"/>
      <c r="O402" s="16"/>
      <c r="P402" s="16"/>
      <c r="Q402" s="16"/>
      <c r="R402" s="16"/>
      <c r="S402" s="16"/>
      <c r="T402" s="16"/>
      <c r="U402" s="46"/>
      <c r="V402" s="27"/>
      <c r="W402" s="16"/>
      <c r="X402" s="16"/>
      <c r="Y402" s="16"/>
      <c r="Z402" s="16"/>
      <c r="AA402" s="16"/>
      <c r="AB402" s="16"/>
      <c r="AC402" s="16"/>
      <c r="AD402" s="16"/>
      <c r="AE402" s="16"/>
      <c r="AF402" s="16"/>
      <c r="AG402" s="16"/>
      <c r="AH402" s="16"/>
      <c r="AI402" s="16"/>
      <c r="AJ402" s="16"/>
      <c r="AK402" s="16"/>
      <c r="AL402" s="24"/>
      <c r="AM402" s="46"/>
      <c r="AN402" s="27"/>
      <c r="AO402" s="16"/>
      <c r="AP402" s="16"/>
      <c r="AQ402" s="16"/>
    </row>
    <row r="403" spans="1:43" ht="11.25" customHeight="1" x14ac:dyDescent="0.2">
      <c r="A403" s="217"/>
      <c r="B403" s="133">
        <v>439</v>
      </c>
      <c r="C403" s="476"/>
      <c r="D403" s="51"/>
      <c r="E403" s="730" t="str">
        <f ca="1">VLOOKUP(INDIRECT(ADDRESS(ROW(),COLUMN()-3)),Language_Translations,MATCH(Language_Selected,Language_Options,0),FALSE)</f>
        <v>Est-ce que la peau de (NOM) touchait votre peau ?</v>
      </c>
      <c r="F403" s="730"/>
      <c r="G403" s="730"/>
      <c r="H403" s="730"/>
      <c r="I403" s="730"/>
      <c r="J403" s="730"/>
      <c r="K403" s="730"/>
      <c r="L403" s="730"/>
      <c r="M403" s="730"/>
      <c r="N403" s="730"/>
      <c r="O403" s="730"/>
      <c r="P403" s="730"/>
      <c r="Q403" s="730"/>
      <c r="R403" s="730"/>
      <c r="S403" s="730"/>
      <c r="T403" s="730"/>
      <c r="U403" s="476"/>
      <c r="V403" s="51"/>
      <c r="W403" s="217" t="s">
        <v>117</v>
      </c>
      <c r="X403" s="217"/>
      <c r="Y403" s="47" t="s">
        <v>9</v>
      </c>
      <c r="Z403" s="47"/>
      <c r="AA403" s="47"/>
      <c r="AB403" s="47"/>
      <c r="AC403" s="47"/>
      <c r="AD403" s="47"/>
      <c r="AE403" s="47"/>
      <c r="AF403" s="47"/>
      <c r="AG403" s="47"/>
      <c r="AH403" s="47"/>
      <c r="AI403" s="47"/>
      <c r="AJ403" s="47"/>
      <c r="AK403" s="47"/>
      <c r="AL403" s="75" t="s">
        <v>93</v>
      </c>
      <c r="AM403" s="476"/>
      <c r="AN403" s="51"/>
      <c r="AO403" s="217"/>
      <c r="AP403" s="217"/>
      <c r="AQ403" s="217"/>
    </row>
    <row r="404" spans="1:43" x14ac:dyDescent="0.2">
      <c r="A404" s="217"/>
      <c r="B404" s="374"/>
      <c r="C404" s="476"/>
      <c r="D404" s="51"/>
      <c r="E404" s="730"/>
      <c r="F404" s="730"/>
      <c r="G404" s="730"/>
      <c r="H404" s="730"/>
      <c r="I404" s="730"/>
      <c r="J404" s="730"/>
      <c r="K404" s="730"/>
      <c r="L404" s="730"/>
      <c r="M404" s="730"/>
      <c r="N404" s="730"/>
      <c r="O404" s="730"/>
      <c r="P404" s="730"/>
      <c r="Q404" s="730"/>
      <c r="R404" s="730"/>
      <c r="S404" s="730"/>
      <c r="T404" s="730"/>
      <c r="U404" s="476"/>
      <c r="V404" s="51"/>
      <c r="W404" s="217" t="s">
        <v>118</v>
      </c>
      <c r="X404" s="217"/>
      <c r="Y404" s="47" t="s">
        <v>9</v>
      </c>
      <c r="Z404" s="47"/>
      <c r="AA404" s="47"/>
      <c r="AB404" s="47"/>
      <c r="AC404" s="47"/>
      <c r="AD404" s="47"/>
      <c r="AE404" s="47"/>
      <c r="AF404" s="47"/>
      <c r="AG404" s="47"/>
      <c r="AH404" s="47"/>
      <c r="AI404" s="47"/>
      <c r="AJ404" s="47"/>
      <c r="AK404" s="47"/>
      <c r="AL404" s="75" t="s">
        <v>95</v>
      </c>
      <c r="AM404" s="476"/>
      <c r="AN404" s="51"/>
      <c r="AO404" s="217"/>
      <c r="AP404" s="743">
        <v>441</v>
      </c>
      <c r="AQ404" s="217"/>
    </row>
    <row r="405" spans="1:43" x14ac:dyDescent="0.2">
      <c r="A405" s="217"/>
      <c r="B405" s="477"/>
      <c r="C405" s="476"/>
      <c r="D405" s="51"/>
      <c r="E405" s="730"/>
      <c r="F405" s="730"/>
      <c r="G405" s="730"/>
      <c r="H405" s="730"/>
      <c r="I405" s="730"/>
      <c r="J405" s="730"/>
      <c r="K405" s="730"/>
      <c r="L405" s="730"/>
      <c r="M405" s="730"/>
      <c r="N405" s="730"/>
      <c r="O405" s="730"/>
      <c r="P405" s="730"/>
      <c r="Q405" s="730"/>
      <c r="R405" s="730"/>
      <c r="S405" s="730"/>
      <c r="T405" s="730"/>
      <c r="U405" s="476"/>
      <c r="V405" s="51"/>
      <c r="W405" s="217" t="s">
        <v>259</v>
      </c>
      <c r="X405" s="217"/>
      <c r="Y405" s="217"/>
      <c r="Z405" s="217"/>
      <c r="AA405" s="217"/>
      <c r="AB405" s="47" t="s">
        <v>9</v>
      </c>
      <c r="AC405" s="47"/>
      <c r="AD405" s="47"/>
      <c r="AE405" s="47"/>
      <c r="AF405" s="47"/>
      <c r="AG405" s="47"/>
      <c r="AH405" s="47"/>
      <c r="AI405" s="97"/>
      <c r="AJ405" s="47"/>
      <c r="AK405" s="47"/>
      <c r="AL405" s="98" t="s">
        <v>212</v>
      </c>
      <c r="AM405" s="476"/>
      <c r="AN405" s="51"/>
      <c r="AO405" s="217"/>
      <c r="AP405" s="743"/>
      <c r="AQ405" s="217"/>
    </row>
    <row r="406" spans="1:43" ht="6" customHeight="1" x14ac:dyDescent="0.2">
      <c r="A406" s="77"/>
      <c r="B406" s="76"/>
      <c r="C406" s="48"/>
      <c r="D406" s="26"/>
      <c r="E406" s="77"/>
      <c r="F406" s="77"/>
      <c r="G406" s="77"/>
      <c r="H406" s="77"/>
      <c r="I406" s="77"/>
      <c r="J406" s="77"/>
      <c r="K406" s="77"/>
      <c r="L406" s="77"/>
      <c r="M406" s="77"/>
      <c r="N406" s="77"/>
      <c r="O406" s="77"/>
      <c r="P406" s="77"/>
      <c r="Q406" s="77"/>
      <c r="R406" s="77"/>
      <c r="S406" s="77"/>
      <c r="T406" s="77"/>
      <c r="U406" s="48"/>
      <c r="V406" s="26"/>
      <c r="W406" s="77"/>
      <c r="X406" s="77"/>
      <c r="Y406" s="77"/>
      <c r="Z406" s="77"/>
      <c r="AA406" s="77"/>
      <c r="AB406" s="77"/>
      <c r="AC406" s="77"/>
      <c r="AD406" s="77"/>
      <c r="AE406" s="77"/>
      <c r="AF406" s="77"/>
      <c r="AG406" s="77"/>
      <c r="AH406" s="77"/>
      <c r="AI406" s="77"/>
      <c r="AJ406" s="77"/>
      <c r="AK406" s="77"/>
      <c r="AL406" s="78"/>
      <c r="AM406" s="48"/>
      <c r="AN406" s="26"/>
      <c r="AO406" s="77"/>
      <c r="AP406" s="77"/>
      <c r="AQ406" s="77"/>
    </row>
    <row r="407" spans="1:43" ht="6" customHeight="1" x14ac:dyDescent="0.2">
      <c r="A407" s="217"/>
      <c r="B407" s="477"/>
      <c r="C407" s="476"/>
      <c r="D407" s="51"/>
      <c r="E407" s="217"/>
      <c r="F407" s="217"/>
      <c r="G407" s="217"/>
      <c r="H407" s="217"/>
      <c r="I407" s="217"/>
      <c r="J407" s="217"/>
      <c r="K407" s="217"/>
      <c r="L407" s="217"/>
      <c r="M407" s="217"/>
      <c r="N407" s="217"/>
      <c r="O407" s="217"/>
      <c r="P407" s="217"/>
      <c r="Q407" s="217"/>
      <c r="R407" s="217"/>
      <c r="S407" s="217"/>
      <c r="T407" s="217"/>
      <c r="U407" s="476"/>
      <c r="V407" s="51"/>
      <c r="W407" s="217"/>
      <c r="X407" s="217"/>
      <c r="Y407" s="217"/>
      <c r="Z407" s="217"/>
      <c r="AA407" s="217"/>
      <c r="AB407" s="217"/>
      <c r="AC407" s="217"/>
      <c r="AD407" s="217"/>
      <c r="AE407" s="217"/>
      <c r="AF407" s="217"/>
      <c r="AG407" s="217"/>
      <c r="AH407" s="217"/>
      <c r="AI407" s="217"/>
      <c r="AJ407" s="217"/>
      <c r="AK407" s="217"/>
      <c r="AL407" s="74"/>
      <c r="AM407" s="476"/>
      <c r="AN407" s="51"/>
      <c r="AO407" s="217"/>
      <c r="AP407" s="217"/>
      <c r="AQ407" s="217"/>
    </row>
    <row r="408" spans="1:43" ht="11.25" customHeight="1" x14ac:dyDescent="0.2">
      <c r="A408" s="217"/>
      <c r="B408" s="133">
        <v>440</v>
      </c>
      <c r="C408" s="476"/>
      <c r="D408" s="51"/>
      <c r="E408" s="722" t="str">
        <f ca="1">VLOOKUP(INDIRECT(ADDRESS(ROW(),COLUMN()-3)),Language_Translations,MATCH(Language_Selected,Language_Options,0),FALSE)</f>
        <v>Combien de temps après la naissance, (NOM) a -t-il été posé peau contre peau sur votre poitrine ?</v>
      </c>
      <c r="F408" s="722"/>
      <c r="G408" s="722"/>
      <c r="H408" s="722"/>
      <c r="I408" s="722"/>
      <c r="J408" s="722"/>
      <c r="K408" s="722"/>
      <c r="L408" s="722"/>
      <c r="M408" s="722"/>
      <c r="N408" s="722"/>
      <c r="O408" s="722"/>
      <c r="P408" s="722"/>
      <c r="Q408" s="722"/>
      <c r="R408" s="722"/>
      <c r="S408" s="722"/>
      <c r="T408" s="722"/>
      <c r="U408" s="476"/>
      <c r="V408" s="51"/>
      <c r="W408" s="217"/>
      <c r="X408" s="217"/>
      <c r="Y408" s="217"/>
      <c r="Z408" s="217"/>
      <c r="AA408" s="217"/>
      <c r="AB408" s="217"/>
      <c r="AC408" s="217"/>
      <c r="AD408" s="217"/>
      <c r="AE408" s="217"/>
      <c r="AF408" s="217"/>
      <c r="AG408" s="217"/>
      <c r="AH408" s="217"/>
      <c r="AI408" s="217"/>
      <c r="AJ408" s="217"/>
      <c r="AK408" s="217"/>
      <c r="AL408" s="74"/>
      <c r="AM408" s="476"/>
      <c r="AN408" s="51"/>
      <c r="AO408" s="217"/>
      <c r="AP408" s="217"/>
      <c r="AQ408" s="217"/>
    </row>
    <row r="409" spans="1:43" x14ac:dyDescent="0.2">
      <c r="A409" s="217"/>
      <c r="B409" s="244"/>
      <c r="C409" s="476"/>
      <c r="D409" s="51"/>
      <c r="E409" s="722"/>
      <c r="F409" s="722"/>
      <c r="G409" s="722"/>
      <c r="H409" s="722"/>
      <c r="I409" s="722"/>
      <c r="J409" s="722"/>
      <c r="K409" s="722"/>
      <c r="L409" s="722"/>
      <c r="M409" s="722"/>
      <c r="N409" s="722"/>
      <c r="O409" s="722"/>
      <c r="P409" s="722"/>
      <c r="Q409" s="722"/>
      <c r="R409" s="722"/>
      <c r="S409" s="722"/>
      <c r="T409" s="722"/>
      <c r="U409" s="476"/>
      <c r="V409" s="51"/>
      <c r="W409" s="217" t="s">
        <v>384</v>
      </c>
      <c r="X409" s="217"/>
      <c r="Y409" s="217"/>
      <c r="Z409" s="217"/>
      <c r="AA409" s="217"/>
      <c r="AB409" s="47"/>
      <c r="AC409" s="47" t="s">
        <v>9</v>
      </c>
      <c r="AD409" s="47"/>
      <c r="AE409" s="47"/>
      <c r="AF409" s="47"/>
      <c r="AG409" s="47"/>
      <c r="AH409" s="47"/>
      <c r="AI409" s="47"/>
      <c r="AJ409" s="47"/>
      <c r="AK409" s="47"/>
      <c r="AL409" s="75" t="s">
        <v>385</v>
      </c>
      <c r="AM409" s="476"/>
      <c r="AN409" s="51"/>
      <c r="AO409" s="217"/>
      <c r="AP409" s="217"/>
      <c r="AQ409" s="217"/>
    </row>
    <row r="410" spans="1:43" x14ac:dyDescent="0.2">
      <c r="A410" s="217"/>
      <c r="B410" s="477"/>
      <c r="C410" s="476"/>
      <c r="D410" s="51"/>
      <c r="E410" s="774" t="s">
        <v>2376</v>
      </c>
      <c r="F410" s="774"/>
      <c r="G410" s="774"/>
      <c r="H410" s="774"/>
      <c r="I410" s="774"/>
      <c r="J410" s="774"/>
      <c r="K410" s="774"/>
      <c r="L410" s="774"/>
      <c r="M410" s="774"/>
      <c r="N410" s="774"/>
      <c r="O410" s="774"/>
      <c r="P410" s="774"/>
      <c r="Q410" s="774"/>
      <c r="R410" s="774"/>
      <c r="S410" s="774"/>
      <c r="T410" s="774"/>
      <c r="U410" s="476"/>
      <c r="V410" s="51"/>
      <c r="W410" s="217"/>
      <c r="X410" s="217"/>
      <c r="Y410" s="217"/>
      <c r="Z410" s="217"/>
      <c r="AA410" s="217"/>
      <c r="AB410" s="217"/>
      <c r="AC410" s="217"/>
      <c r="AD410" s="217"/>
      <c r="AE410" s="217"/>
      <c r="AF410" s="217"/>
      <c r="AG410" s="217"/>
      <c r="AH410" s="217"/>
      <c r="AI410" s="217"/>
      <c r="AJ410" s="217"/>
      <c r="AK410" s="217"/>
      <c r="AL410" s="74"/>
      <c r="AM410" s="476"/>
      <c r="AN410" s="51"/>
      <c r="AO410" s="217"/>
      <c r="AP410" s="217"/>
      <c r="AQ410" s="217"/>
    </row>
    <row r="411" spans="1:43" ht="11.25" customHeight="1" x14ac:dyDescent="0.2">
      <c r="A411" s="217"/>
      <c r="B411" s="477"/>
      <c r="C411" s="476"/>
      <c r="D411" s="51"/>
      <c r="E411" s="774"/>
      <c r="F411" s="774"/>
      <c r="G411" s="774"/>
      <c r="H411" s="774"/>
      <c r="I411" s="774"/>
      <c r="J411" s="774"/>
      <c r="K411" s="774"/>
      <c r="L411" s="774"/>
      <c r="M411" s="774"/>
      <c r="N411" s="774"/>
      <c r="O411" s="774"/>
      <c r="P411" s="774"/>
      <c r="Q411" s="774"/>
      <c r="R411" s="774"/>
      <c r="S411" s="774"/>
      <c r="T411" s="774"/>
      <c r="U411" s="476"/>
      <c r="V411" s="51"/>
      <c r="W411" s="217"/>
      <c r="X411" s="217"/>
      <c r="Y411" s="217"/>
      <c r="Z411" s="217"/>
      <c r="AA411" s="217"/>
      <c r="AB411" s="217"/>
      <c r="AC411" s="217"/>
      <c r="AD411" s="217"/>
      <c r="AE411" s="217"/>
      <c r="AF411" s="217"/>
      <c r="AG411" s="217"/>
      <c r="AH411" s="217"/>
      <c r="AI411" s="27"/>
      <c r="AJ411" s="16"/>
      <c r="AK411" s="27"/>
      <c r="AL411" s="21"/>
      <c r="AM411" s="476"/>
      <c r="AN411" s="51"/>
      <c r="AO411" s="217"/>
      <c r="AP411" s="217"/>
      <c r="AQ411" s="217"/>
    </row>
    <row r="412" spans="1:43" x14ac:dyDescent="0.2">
      <c r="A412" s="217"/>
      <c r="B412" s="477"/>
      <c r="C412" s="476"/>
      <c r="D412" s="51"/>
      <c r="E412" s="774"/>
      <c r="F412" s="774"/>
      <c r="G412" s="774"/>
      <c r="H412" s="774"/>
      <c r="I412" s="774"/>
      <c r="J412" s="774"/>
      <c r="K412" s="774"/>
      <c r="L412" s="774"/>
      <c r="M412" s="774"/>
      <c r="N412" s="774"/>
      <c r="O412" s="774"/>
      <c r="P412" s="774"/>
      <c r="Q412" s="774"/>
      <c r="R412" s="774"/>
      <c r="S412" s="774"/>
      <c r="T412" s="774"/>
      <c r="U412" s="476"/>
      <c r="V412" s="51"/>
      <c r="W412" s="217" t="s">
        <v>69</v>
      </c>
      <c r="X412" s="217"/>
      <c r="Y412" s="217"/>
      <c r="Z412" s="47" t="s">
        <v>9</v>
      </c>
      <c r="AA412" s="47"/>
      <c r="AB412" s="47"/>
      <c r="AC412" s="47"/>
      <c r="AD412" s="47"/>
      <c r="AE412" s="47"/>
      <c r="AF412" s="47"/>
      <c r="AG412" s="47"/>
      <c r="AH412" s="318" t="s">
        <v>93</v>
      </c>
      <c r="AI412" s="26"/>
      <c r="AJ412" s="77"/>
      <c r="AK412" s="26"/>
      <c r="AL412" s="22"/>
      <c r="AM412" s="476"/>
      <c r="AN412" s="51"/>
      <c r="AO412" s="217"/>
      <c r="AP412" s="217"/>
      <c r="AQ412" s="217"/>
    </row>
    <row r="413" spans="1:43" x14ac:dyDescent="0.2">
      <c r="A413" s="217"/>
      <c r="B413" s="477"/>
      <c r="C413" s="476"/>
      <c r="D413" s="51"/>
      <c r="E413" s="774"/>
      <c r="F413" s="774"/>
      <c r="G413" s="774"/>
      <c r="H413" s="774"/>
      <c r="I413" s="774"/>
      <c r="J413" s="774"/>
      <c r="K413" s="774"/>
      <c r="L413" s="774"/>
      <c r="M413" s="774"/>
      <c r="N413" s="774"/>
      <c r="O413" s="774"/>
      <c r="P413" s="774"/>
      <c r="Q413" s="774"/>
      <c r="R413" s="774"/>
      <c r="S413" s="774"/>
      <c r="T413" s="774"/>
      <c r="U413" s="476"/>
      <c r="V413" s="51"/>
      <c r="W413" s="603"/>
      <c r="X413" s="603"/>
      <c r="Y413" s="603"/>
      <c r="Z413" s="603"/>
      <c r="AA413" s="603"/>
      <c r="AB413" s="603"/>
      <c r="AC413" s="603"/>
      <c r="AD413" s="603"/>
      <c r="AE413" s="603"/>
      <c r="AF413" s="626"/>
      <c r="AG413" s="603"/>
      <c r="AH413" s="603"/>
      <c r="AI413" s="603"/>
      <c r="AJ413" s="16"/>
      <c r="AK413" s="603"/>
      <c r="AL413" s="24"/>
      <c r="AM413" s="476"/>
      <c r="AN413" s="51"/>
      <c r="AO413" s="217"/>
      <c r="AP413" s="217"/>
      <c r="AQ413" s="217"/>
    </row>
    <row r="414" spans="1:43" x14ac:dyDescent="0.2">
      <c r="A414" s="217"/>
      <c r="B414" s="477"/>
      <c r="C414" s="476"/>
      <c r="D414" s="51"/>
      <c r="E414" s="774"/>
      <c r="F414" s="774"/>
      <c r="G414" s="774"/>
      <c r="H414" s="774"/>
      <c r="I414" s="774"/>
      <c r="J414" s="774"/>
      <c r="K414" s="774"/>
      <c r="L414" s="774"/>
      <c r="M414" s="774"/>
      <c r="N414" s="774"/>
      <c r="O414" s="774"/>
      <c r="P414" s="774"/>
      <c r="Q414" s="774"/>
      <c r="R414" s="774"/>
      <c r="S414" s="774"/>
      <c r="T414" s="774"/>
      <c r="U414" s="476"/>
      <c r="V414" s="51"/>
      <c r="W414" s="603"/>
      <c r="X414" s="603"/>
      <c r="Y414" s="669"/>
      <c r="Z414" s="669"/>
      <c r="AA414" s="669"/>
      <c r="AB414" s="669"/>
      <c r="AC414" s="669"/>
      <c r="AD414" s="669"/>
      <c r="AE414" s="669"/>
      <c r="AF414" s="669"/>
      <c r="AG414" s="669"/>
      <c r="AH414" s="670"/>
      <c r="AI414" s="603"/>
      <c r="AJ414" s="603"/>
      <c r="AK414" s="603"/>
      <c r="AL414" s="644"/>
      <c r="AM414" s="476"/>
      <c r="AN414" s="51"/>
      <c r="AO414" s="217"/>
      <c r="AP414" s="217"/>
      <c r="AQ414" s="217"/>
    </row>
    <row r="415" spans="1:43" ht="6" customHeight="1" x14ac:dyDescent="0.2">
      <c r="A415" s="77"/>
      <c r="B415" s="76"/>
      <c r="C415" s="48"/>
      <c r="D415" s="26"/>
      <c r="E415" s="77"/>
      <c r="F415" s="77"/>
      <c r="G415" s="77"/>
      <c r="H415" s="77"/>
      <c r="I415" s="77"/>
      <c r="J415" s="77"/>
      <c r="K415" s="77"/>
      <c r="L415" s="77"/>
      <c r="M415" s="77"/>
      <c r="N415" s="77"/>
      <c r="O415" s="77"/>
      <c r="P415" s="77"/>
      <c r="Q415" s="77"/>
      <c r="R415" s="77"/>
      <c r="S415" s="77"/>
      <c r="T415" s="77"/>
      <c r="U415" s="48"/>
      <c r="V415" s="26"/>
      <c r="W415" s="77"/>
      <c r="X415" s="77"/>
      <c r="Y415" s="77"/>
      <c r="Z415" s="77"/>
      <c r="AA415" s="77"/>
      <c r="AB415" s="77"/>
      <c r="AC415" s="77"/>
      <c r="AD415" s="77"/>
      <c r="AE415" s="77"/>
      <c r="AF415" s="77"/>
      <c r="AG415" s="77"/>
      <c r="AH415" s="77"/>
      <c r="AI415" s="77"/>
      <c r="AJ415" s="77"/>
      <c r="AK415" s="77"/>
      <c r="AL415" s="78"/>
      <c r="AM415" s="48"/>
      <c r="AN415" s="26"/>
      <c r="AO415" s="77"/>
      <c r="AP415" s="77"/>
      <c r="AQ415" s="77"/>
    </row>
    <row r="416" spans="1:43" ht="6" customHeight="1" x14ac:dyDescent="0.2">
      <c r="A416" s="217"/>
      <c r="B416" s="477"/>
      <c r="C416" s="476"/>
      <c r="D416" s="51"/>
      <c r="E416" s="217"/>
      <c r="F416" s="217"/>
      <c r="G416" s="217"/>
      <c r="H416" s="217"/>
      <c r="I416" s="217"/>
      <c r="J416" s="217"/>
      <c r="K416" s="217"/>
      <c r="L416" s="217"/>
      <c r="M416" s="217"/>
      <c r="N416" s="217"/>
      <c r="O416" s="217"/>
      <c r="P416" s="217"/>
      <c r="Q416" s="217"/>
      <c r="R416" s="217"/>
      <c r="S416" s="217"/>
      <c r="T416" s="217"/>
      <c r="U416" s="476"/>
      <c r="V416" s="51"/>
      <c r="W416" s="217"/>
      <c r="X416" s="217"/>
      <c r="Y416" s="217"/>
      <c r="Z416" s="217"/>
      <c r="AA416" s="217"/>
      <c r="AB416" s="217"/>
      <c r="AC416" s="217"/>
      <c r="AD416" s="217"/>
      <c r="AE416" s="217"/>
      <c r="AF416" s="217"/>
      <c r="AG416" s="217"/>
      <c r="AH416" s="217"/>
      <c r="AI416" s="217"/>
      <c r="AJ416" s="217"/>
      <c r="AK416" s="217"/>
      <c r="AL416" s="74"/>
      <c r="AM416" s="476"/>
      <c r="AN416" s="51"/>
      <c r="AO416" s="217"/>
      <c r="AP416" s="217"/>
      <c r="AQ416" s="217"/>
    </row>
    <row r="417" spans="1:43" ht="11.25" customHeight="1" x14ac:dyDescent="0.2">
      <c r="A417" s="217"/>
      <c r="B417" s="133">
        <v>441</v>
      </c>
      <c r="C417" s="476"/>
      <c r="D417" s="51"/>
      <c r="E417" s="730" t="str">
        <f ca="1">VLOOKUP(INDIRECT(ADDRESS(ROW(),COLUMN()-3)),Language_Translations,MATCH(Language_Selected,Language_Options,0),FALSE)</f>
        <v>Quand (NOM) est né, était-il/elle très gros, plus gros que la moyenne, moyen, plus petit que la moyenne ou très petit ?</v>
      </c>
      <c r="F417" s="730"/>
      <c r="G417" s="730"/>
      <c r="H417" s="730"/>
      <c r="I417" s="730"/>
      <c r="J417" s="730"/>
      <c r="K417" s="730"/>
      <c r="L417" s="730"/>
      <c r="M417" s="730"/>
      <c r="N417" s="730"/>
      <c r="O417" s="730"/>
      <c r="P417" s="730"/>
      <c r="Q417" s="730"/>
      <c r="R417" s="730"/>
      <c r="S417" s="730"/>
      <c r="T417" s="730"/>
      <c r="U417" s="476"/>
      <c r="V417" s="51"/>
      <c r="W417" s="217" t="s">
        <v>526</v>
      </c>
      <c r="X417" s="217"/>
      <c r="Y417" s="217"/>
      <c r="Z417" s="217"/>
      <c r="AA417" s="47"/>
      <c r="AB417" s="47" t="s">
        <v>9</v>
      </c>
      <c r="AC417" s="47"/>
      <c r="AD417" s="97"/>
      <c r="AE417" s="47"/>
      <c r="AF417" s="47"/>
      <c r="AG417" s="47"/>
      <c r="AH417" s="47"/>
      <c r="AI417" s="97"/>
      <c r="AJ417" s="47"/>
      <c r="AK417" s="47"/>
      <c r="AL417" s="75" t="s">
        <v>93</v>
      </c>
      <c r="AM417" s="476"/>
      <c r="AN417" s="51"/>
      <c r="AO417" s="217"/>
      <c r="AP417" s="217"/>
      <c r="AQ417" s="217"/>
    </row>
    <row r="418" spans="1:43" x14ac:dyDescent="0.2">
      <c r="A418" s="217"/>
      <c r="B418" s="244"/>
      <c r="C418" s="476"/>
      <c r="D418" s="51"/>
      <c r="E418" s="730"/>
      <c r="F418" s="730"/>
      <c r="G418" s="730"/>
      <c r="H418" s="730"/>
      <c r="I418" s="730"/>
      <c r="J418" s="730"/>
      <c r="K418" s="730"/>
      <c r="L418" s="730"/>
      <c r="M418" s="730"/>
      <c r="N418" s="730"/>
      <c r="O418" s="730"/>
      <c r="P418" s="730"/>
      <c r="Q418" s="730"/>
      <c r="R418" s="730"/>
      <c r="S418" s="730"/>
      <c r="T418" s="730"/>
      <c r="U418" s="476"/>
      <c r="V418" s="51"/>
      <c r="W418" s="217" t="s">
        <v>527</v>
      </c>
      <c r="X418" s="217"/>
      <c r="Y418" s="217"/>
      <c r="Z418" s="217"/>
      <c r="AA418" s="217"/>
      <c r="AB418" s="217"/>
      <c r="AC418" s="217"/>
      <c r="AD418" s="217"/>
      <c r="AE418" s="47"/>
      <c r="AF418" s="47"/>
      <c r="AG418" s="97"/>
      <c r="AH418" s="47" t="s">
        <v>9</v>
      </c>
      <c r="AI418" s="47"/>
      <c r="AJ418" s="47"/>
      <c r="AK418" s="47"/>
      <c r="AL418" s="75" t="s">
        <v>95</v>
      </c>
      <c r="AM418" s="476"/>
      <c r="AN418" s="51"/>
      <c r="AO418" s="217"/>
      <c r="AP418" s="217"/>
      <c r="AQ418" s="217"/>
    </row>
    <row r="419" spans="1:43" x14ac:dyDescent="0.2">
      <c r="A419" s="217"/>
      <c r="B419" s="477"/>
      <c r="C419" s="476"/>
      <c r="D419" s="51"/>
      <c r="E419" s="730"/>
      <c r="F419" s="730"/>
      <c r="G419" s="730"/>
      <c r="H419" s="730"/>
      <c r="I419" s="730"/>
      <c r="J419" s="730"/>
      <c r="K419" s="730"/>
      <c r="L419" s="730"/>
      <c r="M419" s="730"/>
      <c r="N419" s="730"/>
      <c r="O419" s="730"/>
      <c r="P419" s="730"/>
      <c r="Q419" s="730"/>
      <c r="R419" s="730"/>
      <c r="S419" s="730"/>
      <c r="T419" s="730"/>
      <c r="U419" s="476"/>
      <c r="V419" s="51"/>
      <c r="W419" s="217" t="s">
        <v>528</v>
      </c>
      <c r="X419" s="217"/>
      <c r="Y419" s="217"/>
      <c r="Z419" s="47" t="s">
        <v>9</v>
      </c>
      <c r="AA419" s="47"/>
      <c r="AB419" s="47"/>
      <c r="AC419" s="97"/>
      <c r="AD419" s="47"/>
      <c r="AE419" s="47"/>
      <c r="AF419" s="47"/>
      <c r="AG419" s="47"/>
      <c r="AH419" s="97"/>
      <c r="AI419" s="47"/>
      <c r="AJ419" s="47"/>
      <c r="AK419" s="47"/>
      <c r="AL419" s="75" t="s">
        <v>97</v>
      </c>
      <c r="AM419" s="476"/>
      <c r="AN419" s="51"/>
      <c r="AO419" s="217"/>
      <c r="AP419" s="217"/>
      <c r="AQ419" s="217"/>
    </row>
    <row r="420" spans="1:43" x14ac:dyDescent="0.2">
      <c r="A420" s="217"/>
      <c r="B420" s="477"/>
      <c r="C420" s="476"/>
      <c r="D420" s="51"/>
      <c r="E420" s="730"/>
      <c r="F420" s="730"/>
      <c r="G420" s="730"/>
      <c r="H420" s="730"/>
      <c r="I420" s="730"/>
      <c r="J420" s="730"/>
      <c r="K420" s="730"/>
      <c r="L420" s="730"/>
      <c r="M420" s="730"/>
      <c r="N420" s="730"/>
      <c r="O420" s="730"/>
      <c r="P420" s="730"/>
      <c r="Q420" s="730"/>
      <c r="R420" s="730"/>
      <c r="S420" s="730"/>
      <c r="T420" s="730"/>
      <c r="U420" s="476"/>
      <c r="V420" s="51"/>
      <c r="W420" s="217" t="s">
        <v>529</v>
      </c>
      <c r="AF420" s="47"/>
      <c r="AG420" s="97"/>
      <c r="AH420" s="47" t="s">
        <v>9</v>
      </c>
      <c r="AI420" s="47"/>
      <c r="AJ420" s="47"/>
      <c r="AK420" s="47"/>
      <c r="AL420" s="75" t="s">
        <v>114</v>
      </c>
      <c r="AN420" s="51"/>
      <c r="AO420" s="217"/>
      <c r="AP420" s="217"/>
      <c r="AQ420" s="217"/>
    </row>
    <row r="421" spans="1:43" x14ac:dyDescent="0.2">
      <c r="A421" s="217"/>
      <c r="B421" s="477"/>
      <c r="C421" s="476"/>
      <c r="D421" s="51"/>
      <c r="E421" s="730"/>
      <c r="F421" s="730"/>
      <c r="G421" s="730"/>
      <c r="H421" s="730"/>
      <c r="I421" s="730"/>
      <c r="J421" s="730"/>
      <c r="K421" s="730"/>
      <c r="L421" s="730"/>
      <c r="M421" s="730"/>
      <c r="N421" s="730"/>
      <c r="O421" s="730"/>
      <c r="P421" s="730"/>
      <c r="Q421" s="730"/>
      <c r="R421" s="730"/>
      <c r="S421" s="730"/>
      <c r="T421" s="730"/>
      <c r="U421" s="476"/>
      <c r="V421" s="51"/>
      <c r="W421" s="217" t="s">
        <v>530</v>
      </c>
      <c r="X421" s="217"/>
      <c r="Y421" s="217"/>
      <c r="Z421" s="217"/>
      <c r="AA421" s="47"/>
      <c r="AB421" s="47" t="s">
        <v>9</v>
      </c>
      <c r="AC421" s="97"/>
      <c r="AD421" s="47"/>
      <c r="AE421" s="47"/>
      <c r="AF421" s="47"/>
      <c r="AG421" s="47"/>
      <c r="AH421" s="47"/>
      <c r="AI421" s="97"/>
      <c r="AJ421" s="47"/>
      <c r="AK421" s="47"/>
      <c r="AL421" s="75" t="s">
        <v>116</v>
      </c>
      <c r="AM421" s="476"/>
      <c r="AN421" s="51"/>
      <c r="AO421" s="217"/>
      <c r="AP421" s="217"/>
      <c r="AQ421" s="217"/>
    </row>
    <row r="422" spans="1:43" x14ac:dyDescent="0.2">
      <c r="A422" s="217"/>
      <c r="B422" s="477"/>
      <c r="C422" s="476"/>
      <c r="D422" s="51"/>
      <c r="E422" s="730"/>
      <c r="F422" s="730"/>
      <c r="G422" s="730"/>
      <c r="H422" s="730"/>
      <c r="I422" s="730"/>
      <c r="J422" s="730"/>
      <c r="K422" s="730"/>
      <c r="L422" s="730"/>
      <c r="M422" s="730"/>
      <c r="N422" s="730"/>
      <c r="O422" s="730"/>
      <c r="P422" s="730"/>
      <c r="Q422" s="730"/>
      <c r="R422" s="730"/>
      <c r="S422" s="730"/>
      <c r="T422" s="730"/>
      <c r="U422" s="476"/>
      <c r="V422" s="51"/>
      <c r="W422" s="217" t="s">
        <v>259</v>
      </c>
      <c r="X422" s="217"/>
      <c r="Y422" s="217"/>
      <c r="Z422" s="217"/>
      <c r="AA422" s="217"/>
      <c r="AB422" s="47" t="s">
        <v>9</v>
      </c>
      <c r="AC422" s="47"/>
      <c r="AD422" s="97"/>
      <c r="AE422" s="47"/>
      <c r="AF422" s="47"/>
      <c r="AG422" s="47"/>
      <c r="AH422" s="47"/>
      <c r="AI422" s="47"/>
      <c r="AJ422" s="47"/>
      <c r="AK422" s="47"/>
      <c r="AL422" s="75" t="s">
        <v>212</v>
      </c>
      <c r="AM422" s="476"/>
      <c r="AN422" s="51"/>
      <c r="AO422" s="217"/>
      <c r="AP422" s="217"/>
      <c r="AQ422" s="217"/>
    </row>
    <row r="423" spans="1:43" ht="6" customHeight="1" x14ac:dyDescent="0.2">
      <c r="A423" s="77"/>
      <c r="B423" s="76"/>
      <c r="C423" s="48"/>
      <c r="D423" s="26"/>
      <c r="E423" s="77"/>
      <c r="F423" s="77"/>
      <c r="G423" s="77"/>
      <c r="H423" s="77"/>
      <c r="I423" s="77"/>
      <c r="J423" s="77"/>
      <c r="K423" s="77"/>
      <c r="L423" s="77"/>
      <c r="M423" s="77"/>
      <c r="N423" s="77"/>
      <c r="O423" s="77"/>
      <c r="P423" s="77"/>
      <c r="Q423" s="77"/>
      <c r="R423" s="77"/>
      <c r="S423" s="77"/>
      <c r="T423" s="77"/>
      <c r="U423" s="48"/>
      <c r="V423" s="26"/>
      <c r="W423" s="77"/>
      <c r="X423" s="77"/>
      <c r="Y423" s="77"/>
      <c r="Z423" s="77"/>
      <c r="AA423" s="77"/>
      <c r="AB423" s="77"/>
      <c r="AC423" s="77"/>
      <c r="AD423" s="77"/>
      <c r="AE423" s="77"/>
      <c r="AF423" s="77"/>
      <c r="AG423" s="77"/>
      <c r="AH423" s="77"/>
      <c r="AI423" s="77"/>
      <c r="AJ423" s="77"/>
      <c r="AK423" s="77"/>
      <c r="AL423" s="78"/>
      <c r="AM423" s="48"/>
      <c r="AN423" s="26"/>
      <c r="AO423" s="77"/>
      <c r="AP423" s="77"/>
      <c r="AQ423" s="77"/>
    </row>
    <row r="424" spans="1:43" ht="6" customHeight="1" x14ac:dyDescent="0.2">
      <c r="A424" s="16"/>
      <c r="B424" s="475"/>
      <c r="C424" s="46"/>
      <c r="D424" s="27"/>
      <c r="E424" s="16"/>
      <c r="F424" s="16"/>
      <c r="G424" s="16"/>
      <c r="H424" s="16"/>
      <c r="I424" s="16"/>
      <c r="J424" s="16"/>
      <c r="K424" s="16"/>
      <c r="L424" s="16"/>
      <c r="M424" s="16"/>
      <c r="N424" s="16"/>
      <c r="O424" s="16"/>
      <c r="P424" s="16"/>
      <c r="Q424" s="16"/>
      <c r="R424" s="16"/>
      <c r="S424" s="16"/>
      <c r="T424" s="16"/>
      <c r="U424" s="46"/>
      <c r="V424" s="27"/>
      <c r="W424" s="16"/>
      <c r="X424" s="16"/>
      <c r="Y424" s="16"/>
      <c r="Z424" s="16"/>
      <c r="AA424" s="16"/>
      <c r="AB424" s="16"/>
      <c r="AC424" s="16"/>
      <c r="AD424" s="16"/>
      <c r="AE424" s="16"/>
      <c r="AF424" s="16"/>
      <c r="AG424" s="16"/>
      <c r="AH424" s="16"/>
      <c r="AI424" s="16"/>
      <c r="AJ424" s="16"/>
      <c r="AK424" s="16"/>
      <c r="AL424" s="24"/>
      <c r="AM424" s="46"/>
      <c r="AN424" s="27"/>
      <c r="AO424" s="16"/>
      <c r="AP424" s="16"/>
      <c r="AQ424" s="16"/>
    </row>
    <row r="425" spans="1:43" ht="11.25" customHeight="1" x14ac:dyDescent="0.2">
      <c r="A425" s="217"/>
      <c r="B425" s="133">
        <v>442</v>
      </c>
      <c r="C425" s="476"/>
      <c r="D425" s="51"/>
      <c r="E425" s="730" t="str">
        <f ca="1">VLOOKUP(INDIRECT(ADDRESS(ROW(),COLUMN()-3)),Language_Translations,MATCH(Language_Selected,Language_Options,0),FALSE)</f>
        <v>(NOM) a t-il /elle été pesé (e) à la naissance ?</v>
      </c>
      <c r="F425" s="730"/>
      <c r="G425" s="730"/>
      <c r="H425" s="730"/>
      <c r="I425" s="730"/>
      <c r="J425" s="730"/>
      <c r="K425" s="730"/>
      <c r="L425" s="730"/>
      <c r="M425" s="730"/>
      <c r="N425" s="730"/>
      <c r="O425" s="730"/>
      <c r="P425" s="730"/>
      <c r="Q425" s="730"/>
      <c r="R425" s="730"/>
      <c r="S425" s="730"/>
      <c r="T425" s="730"/>
      <c r="U425" s="476"/>
      <c r="V425" s="51"/>
      <c r="W425" s="217" t="s">
        <v>117</v>
      </c>
      <c r="X425" s="217"/>
      <c r="Y425" s="47" t="s">
        <v>9</v>
      </c>
      <c r="Z425" s="47"/>
      <c r="AA425" s="47"/>
      <c r="AB425" s="47"/>
      <c r="AC425" s="47"/>
      <c r="AD425" s="47"/>
      <c r="AE425" s="47"/>
      <c r="AF425" s="47"/>
      <c r="AG425" s="47"/>
      <c r="AH425" s="47"/>
      <c r="AI425" s="47"/>
      <c r="AJ425" s="47"/>
      <c r="AK425" s="47"/>
      <c r="AL425" s="75" t="s">
        <v>93</v>
      </c>
      <c r="AM425" s="476"/>
      <c r="AN425" s="51"/>
      <c r="AO425" s="217"/>
      <c r="AP425" s="217"/>
      <c r="AQ425" s="217"/>
    </row>
    <row r="426" spans="1:43" x14ac:dyDescent="0.2">
      <c r="A426" s="217"/>
      <c r="B426" s="244"/>
      <c r="C426" s="476"/>
      <c r="D426" s="51"/>
      <c r="E426" s="730"/>
      <c r="F426" s="730"/>
      <c r="G426" s="730"/>
      <c r="H426" s="730"/>
      <c r="I426" s="730"/>
      <c r="J426" s="730"/>
      <c r="K426" s="730"/>
      <c r="L426" s="730"/>
      <c r="M426" s="730"/>
      <c r="N426" s="730"/>
      <c r="O426" s="730"/>
      <c r="P426" s="730"/>
      <c r="Q426" s="730"/>
      <c r="R426" s="730"/>
      <c r="S426" s="730"/>
      <c r="T426" s="730"/>
      <c r="U426" s="476"/>
      <c r="V426" s="51"/>
      <c r="W426" s="217" t="s">
        <v>118</v>
      </c>
      <c r="X426" s="217"/>
      <c r="Y426" s="47" t="s">
        <v>9</v>
      </c>
      <c r="Z426" s="47"/>
      <c r="AA426" s="47"/>
      <c r="AB426" s="47"/>
      <c r="AC426" s="47"/>
      <c r="AD426" s="47"/>
      <c r="AE426" s="47"/>
      <c r="AF426" s="47"/>
      <c r="AG426" s="47"/>
      <c r="AH426" s="47"/>
      <c r="AI426" s="47"/>
      <c r="AJ426" s="47"/>
      <c r="AK426" s="47"/>
      <c r="AL426" s="75" t="s">
        <v>95</v>
      </c>
      <c r="AM426" s="476"/>
      <c r="AN426" s="51"/>
      <c r="AO426" s="217"/>
      <c r="AP426" s="743">
        <v>444</v>
      </c>
      <c r="AQ426" s="217"/>
    </row>
    <row r="427" spans="1:43" x14ac:dyDescent="0.2">
      <c r="A427" s="217"/>
      <c r="B427" s="477"/>
      <c r="C427" s="476"/>
      <c r="D427" s="51"/>
      <c r="E427" s="730"/>
      <c r="F427" s="730"/>
      <c r="G427" s="730"/>
      <c r="H427" s="730"/>
      <c r="I427" s="730"/>
      <c r="J427" s="730"/>
      <c r="K427" s="730"/>
      <c r="L427" s="730"/>
      <c r="M427" s="730"/>
      <c r="N427" s="730"/>
      <c r="O427" s="730"/>
      <c r="P427" s="730"/>
      <c r="Q427" s="730"/>
      <c r="R427" s="730"/>
      <c r="S427" s="730"/>
      <c r="T427" s="730"/>
      <c r="U427" s="476"/>
      <c r="V427" s="51"/>
      <c r="W427" s="217" t="s">
        <v>259</v>
      </c>
      <c r="X427" s="217"/>
      <c r="Y427" s="217"/>
      <c r="Z427" s="217"/>
      <c r="AA427" s="217"/>
      <c r="AB427" s="47" t="s">
        <v>9</v>
      </c>
      <c r="AC427" s="47"/>
      <c r="AD427" s="47"/>
      <c r="AE427" s="47"/>
      <c r="AF427" s="47"/>
      <c r="AG427" s="47"/>
      <c r="AH427" s="47"/>
      <c r="AI427" s="97"/>
      <c r="AJ427" s="47"/>
      <c r="AK427" s="47"/>
      <c r="AL427" s="98" t="s">
        <v>212</v>
      </c>
      <c r="AM427" s="476"/>
      <c r="AN427" s="51"/>
      <c r="AO427" s="217"/>
      <c r="AP427" s="743"/>
      <c r="AQ427" s="217"/>
    </row>
    <row r="428" spans="1:43" ht="6" customHeight="1" x14ac:dyDescent="0.2">
      <c r="A428" s="77"/>
      <c r="B428" s="76"/>
      <c r="C428" s="48"/>
      <c r="D428" s="26"/>
      <c r="E428" s="77"/>
      <c r="F428" s="77"/>
      <c r="G428" s="77"/>
      <c r="H428" s="77"/>
      <c r="I428" s="77"/>
      <c r="J428" s="77"/>
      <c r="K428" s="77"/>
      <c r="L428" s="77"/>
      <c r="M428" s="77"/>
      <c r="N428" s="77"/>
      <c r="O428" s="77"/>
      <c r="P428" s="77"/>
      <c r="Q428" s="77"/>
      <c r="R428" s="77"/>
      <c r="S428" s="77"/>
      <c r="T428" s="77"/>
      <c r="U428" s="48"/>
      <c r="V428" s="26"/>
      <c r="W428" s="77"/>
      <c r="X428" s="77"/>
      <c r="Y428" s="77"/>
      <c r="Z428" s="77"/>
      <c r="AA428" s="77"/>
      <c r="AB428" s="77"/>
      <c r="AC428" s="77"/>
      <c r="AD428" s="77"/>
      <c r="AE428" s="77"/>
      <c r="AF428" s="77"/>
      <c r="AG428" s="77"/>
      <c r="AH428" s="77"/>
      <c r="AI428" s="77"/>
      <c r="AJ428" s="77"/>
      <c r="AK428" s="77"/>
      <c r="AL428" s="78"/>
      <c r="AM428" s="48"/>
      <c r="AN428" s="26"/>
      <c r="AO428" s="77"/>
      <c r="AP428" s="77"/>
      <c r="AQ428" s="77"/>
    </row>
    <row r="429" spans="1:43" ht="6" customHeight="1" x14ac:dyDescent="0.2">
      <c r="A429" s="16"/>
      <c r="B429" s="475"/>
      <c r="C429" s="46"/>
      <c r="D429" s="27"/>
      <c r="E429" s="16"/>
      <c r="F429" s="16"/>
      <c r="G429" s="16"/>
      <c r="H429" s="16"/>
      <c r="I429" s="16"/>
      <c r="J429" s="16"/>
      <c r="K429" s="16"/>
      <c r="L429" s="16"/>
      <c r="M429" s="16"/>
      <c r="N429" s="16"/>
      <c r="O429" s="16"/>
      <c r="P429" s="16"/>
      <c r="Q429" s="16"/>
      <c r="R429" s="16"/>
      <c r="S429" s="16"/>
      <c r="T429" s="16"/>
      <c r="U429" s="46"/>
      <c r="V429" s="27"/>
      <c r="W429" s="16"/>
      <c r="X429" s="16"/>
      <c r="Y429" s="16"/>
      <c r="Z429" s="16"/>
      <c r="AA429" s="16"/>
      <c r="AB429" s="16"/>
      <c r="AC429" s="16"/>
      <c r="AD429" s="16"/>
      <c r="AE429" s="16"/>
      <c r="AF429" s="16"/>
      <c r="AG429" s="16"/>
      <c r="AH429" s="16"/>
      <c r="AI429" s="16"/>
      <c r="AJ429" s="16"/>
      <c r="AK429" s="16"/>
      <c r="AL429" s="24"/>
      <c r="AM429" s="46"/>
      <c r="AN429" s="27"/>
      <c r="AO429" s="16"/>
      <c r="AP429" s="16"/>
      <c r="AQ429" s="16"/>
    </row>
    <row r="430" spans="1:43" ht="11.25" customHeight="1" x14ac:dyDescent="0.2">
      <c r="A430" s="217"/>
      <c r="B430" s="133">
        <v>443</v>
      </c>
      <c r="C430" s="476"/>
      <c r="D430" s="51"/>
      <c r="E430" s="730" t="str">
        <f ca="1">VLOOKUP(INDIRECT(ADDRESS(ROW(),COLUMN()-3)),Language_Translations,MATCH(Language_Selected,Language_Options,0),FALSE)</f>
        <v>Combien (NOM) pesait-il/elle ?</v>
      </c>
      <c r="F430" s="730"/>
      <c r="G430" s="730"/>
      <c r="H430" s="730"/>
      <c r="I430" s="730"/>
      <c r="J430" s="730"/>
      <c r="K430" s="730"/>
      <c r="L430" s="730"/>
      <c r="M430" s="730"/>
      <c r="N430" s="730"/>
      <c r="O430" s="730"/>
      <c r="P430" s="730"/>
      <c r="Q430" s="730"/>
      <c r="R430" s="730"/>
      <c r="S430" s="730"/>
      <c r="T430" s="730"/>
      <c r="U430" s="476"/>
      <c r="V430" s="51"/>
      <c r="X430" s="217"/>
      <c r="Y430" s="217"/>
      <c r="Z430" s="217"/>
      <c r="AA430" s="217"/>
      <c r="AB430" s="217"/>
      <c r="AC430" s="217"/>
      <c r="AD430" s="27"/>
      <c r="AE430" s="46"/>
      <c r="AF430" s="217"/>
      <c r="AG430" s="27"/>
      <c r="AH430" s="46"/>
      <c r="AI430" s="27"/>
      <c r="AJ430" s="46"/>
      <c r="AK430" s="27"/>
      <c r="AL430" s="21"/>
      <c r="AM430" s="476"/>
      <c r="AN430" s="51"/>
      <c r="AO430" s="217"/>
      <c r="AP430" s="217"/>
      <c r="AQ430" s="217"/>
    </row>
    <row r="431" spans="1:43" ht="13" x14ac:dyDescent="0.2">
      <c r="A431" s="217"/>
      <c r="B431" s="244"/>
      <c r="C431" s="476"/>
      <c r="D431" s="51"/>
      <c r="E431" s="730"/>
      <c r="F431" s="730"/>
      <c r="G431" s="730"/>
      <c r="H431" s="730"/>
      <c r="I431" s="730"/>
      <c r="J431" s="730"/>
      <c r="K431" s="730"/>
      <c r="L431" s="730"/>
      <c r="M431" s="730"/>
      <c r="N431" s="730"/>
      <c r="O431" s="730"/>
      <c r="P431" s="730"/>
      <c r="Q431" s="730"/>
      <c r="R431" s="730"/>
      <c r="S431" s="730"/>
      <c r="T431" s="730"/>
      <c r="U431" s="476"/>
      <c r="V431" s="51"/>
      <c r="W431" s="217" t="s">
        <v>531</v>
      </c>
      <c r="Y431" s="314"/>
      <c r="Z431" s="314"/>
      <c r="AA431" s="314"/>
      <c r="AB431" s="314"/>
      <c r="AC431" s="378" t="s">
        <v>93</v>
      </c>
      <c r="AD431" s="26"/>
      <c r="AE431" s="48"/>
      <c r="AF431" s="379" t="s">
        <v>532</v>
      </c>
      <c r="AG431" s="242"/>
      <c r="AH431" s="48"/>
      <c r="AI431" s="26"/>
      <c r="AJ431" s="380"/>
      <c r="AK431" s="26"/>
      <c r="AL431" s="22"/>
      <c r="AM431" s="476"/>
      <c r="AN431" s="51"/>
      <c r="AO431" s="217"/>
      <c r="AP431" s="217"/>
      <c r="AQ431" s="217"/>
    </row>
    <row r="432" spans="1:43" ht="11.25" customHeight="1" x14ac:dyDescent="0.2">
      <c r="A432" s="217"/>
      <c r="B432" s="477"/>
      <c r="C432" s="476"/>
      <c r="D432" s="51"/>
      <c r="E432" s="533"/>
      <c r="F432" s="533"/>
      <c r="G432" s="533"/>
      <c r="H432" s="533"/>
      <c r="I432" s="533"/>
      <c r="J432" s="533"/>
      <c r="K432" s="533"/>
      <c r="L432" s="533"/>
      <c r="M432" s="533"/>
      <c r="N432" s="533"/>
      <c r="O432" s="533"/>
      <c r="P432" s="533"/>
      <c r="Q432" s="533"/>
      <c r="R432" s="533"/>
      <c r="S432" s="533"/>
      <c r="T432" s="533"/>
      <c r="U432" s="476"/>
      <c r="V432" s="51"/>
      <c r="AL432"/>
      <c r="AM432" s="476"/>
      <c r="AN432" s="51"/>
      <c r="AO432" s="217"/>
      <c r="AP432" s="217"/>
      <c r="AQ432" s="217"/>
    </row>
    <row r="433" spans="1:43" ht="11.25" customHeight="1" x14ac:dyDescent="0.2">
      <c r="A433" s="217"/>
      <c r="B433" s="477"/>
      <c r="C433" s="476"/>
      <c r="D433" s="51"/>
      <c r="E433" s="723" t="s">
        <v>533</v>
      </c>
      <c r="F433" s="723"/>
      <c r="G433" s="723"/>
      <c r="H433" s="723"/>
      <c r="I433" s="723"/>
      <c r="J433" s="723"/>
      <c r="K433" s="723"/>
      <c r="L433" s="723"/>
      <c r="M433" s="723"/>
      <c r="N433" s="723"/>
      <c r="O433" s="723"/>
      <c r="P433" s="723"/>
      <c r="Q433" s="723"/>
      <c r="R433" s="723"/>
      <c r="S433" s="723"/>
      <c r="T433" s="723"/>
      <c r="U433" s="476"/>
      <c r="V433" s="51"/>
      <c r="X433" s="217"/>
      <c r="Y433" s="217"/>
      <c r="Z433" s="217"/>
      <c r="AA433" s="217"/>
      <c r="AB433" s="217"/>
      <c r="AC433" s="217"/>
      <c r="AD433" s="27"/>
      <c r="AE433" s="46"/>
      <c r="AF433" s="217"/>
      <c r="AG433" s="344"/>
      <c r="AH433" s="197"/>
      <c r="AI433" s="27"/>
      <c r="AJ433" s="381"/>
      <c r="AK433" s="27"/>
      <c r="AL433" s="21"/>
      <c r="AM433" s="476"/>
      <c r="AN433" s="51"/>
      <c r="AO433" s="217"/>
      <c r="AP433" s="217"/>
      <c r="AQ433" s="217"/>
    </row>
    <row r="434" spans="1:43" ht="12.75" customHeight="1" x14ac:dyDescent="0.2">
      <c r="A434" s="217"/>
      <c r="B434" s="477"/>
      <c r="C434" s="476"/>
      <c r="D434" s="51"/>
      <c r="E434" s="723"/>
      <c r="F434" s="723"/>
      <c r="G434" s="723"/>
      <c r="H434" s="723"/>
      <c r="I434" s="723"/>
      <c r="J434" s="723"/>
      <c r="K434" s="723"/>
      <c r="L434" s="723"/>
      <c r="M434" s="723"/>
      <c r="N434" s="723"/>
      <c r="O434" s="723"/>
      <c r="P434" s="723"/>
      <c r="Q434" s="723"/>
      <c r="R434" s="723"/>
      <c r="S434" s="723"/>
      <c r="T434" s="723"/>
      <c r="U434" s="476"/>
      <c r="V434" s="51"/>
      <c r="W434" s="217" t="s">
        <v>534</v>
      </c>
      <c r="Y434" s="314"/>
      <c r="Z434" s="314"/>
      <c r="AA434" s="314"/>
      <c r="AB434" s="314"/>
      <c r="AC434" s="378" t="s">
        <v>95</v>
      </c>
      <c r="AD434" s="26"/>
      <c r="AE434" s="48"/>
      <c r="AF434" s="379" t="s">
        <v>532</v>
      </c>
      <c r="AG434" s="26"/>
      <c r="AH434" s="77"/>
      <c r="AI434" s="26"/>
      <c r="AJ434" s="48"/>
      <c r="AK434" s="26"/>
      <c r="AL434" s="22"/>
      <c r="AM434" s="476"/>
      <c r="AN434" s="51"/>
      <c r="AO434" s="217"/>
      <c r="AP434" s="217"/>
      <c r="AQ434" s="217"/>
    </row>
    <row r="435" spans="1:43" ht="10.5" x14ac:dyDescent="0.2">
      <c r="A435" s="217"/>
      <c r="B435" s="477"/>
      <c r="C435" s="476"/>
      <c r="D435" s="51"/>
      <c r="E435" s="723"/>
      <c r="F435" s="723"/>
      <c r="G435" s="723"/>
      <c r="H435" s="723"/>
      <c r="I435" s="723"/>
      <c r="J435" s="723"/>
      <c r="K435" s="723"/>
      <c r="L435" s="723"/>
      <c r="M435" s="723"/>
      <c r="N435" s="723"/>
      <c r="O435" s="723"/>
      <c r="P435" s="723"/>
      <c r="Q435" s="723"/>
      <c r="R435" s="723"/>
      <c r="S435" s="723"/>
      <c r="T435" s="723"/>
      <c r="U435" s="476"/>
      <c r="V435" s="51"/>
      <c r="X435" s="217"/>
      <c r="Y435" s="217"/>
      <c r="Z435" s="217"/>
      <c r="AA435" s="217"/>
      <c r="AB435" s="217"/>
      <c r="AC435" s="217"/>
      <c r="AD435" s="217"/>
      <c r="AE435" s="96"/>
      <c r="AF435" s="217"/>
      <c r="AG435" s="217"/>
      <c r="AH435" s="217"/>
      <c r="AI435" s="217"/>
      <c r="AJ435" s="217"/>
      <c r="AK435" s="217"/>
      <c r="AL435" s="74"/>
      <c r="AM435" s="476"/>
      <c r="AN435" s="51"/>
      <c r="AO435" s="217"/>
      <c r="AP435" s="217"/>
      <c r="AQ435" s="217"/>
    </row>
    <row r="436" spans="1:43" ht="11.25" customHeight="1" x14ac:dyDescent="0.2">
      <c r="A436" s="217"/>
      <c r="B436" s="477"/>
      <c r="C436" s="476"/>
      <c r="D436" s="51"/>
      <c r="E436" s="482"/>
      <c r="F436" s="482"/>
      <c r="G436" s="482"/>
      <c r="H436" s="482"/>
      <c r="I436" s="482"/>
      <c r="J436" s="482"/>
      <c r="K436" s="482"/>
      <c r="L436" s="482"/>
      <c r="M436" s="482"/>
      <c r="N436" s="482"/>
      <c r="O436" s="482"/>
      <c r="P436" s="482"/>
      <c r="Q436" s="482"/>
      <c r="R436" s="482"/>
      <c r="S436" s="482"/>
      <c r="T436" s="482"/>
      <c r="U436" s="476"/>
      <c r="V436" s="51"/>
      <c r="W436" s="217" t="s">
        <v>259</v>
      </c>
      <c r="X436" s="217"/>
      <c r="Y436" s="217"/>
      <c r="Z436" s="217"/>
      <c r="AA436" s="217"/>
      <c r="AB436" s="47" t="s">
        <v>9</v>
      </c>
      <c r="AC436" s="47"/>
      <c r="AD436" s="47"/>
      <c r="AE436" s="47"/>
      <c r="AF436" s="47"/>
      <c r="AG436" s="47"/>
      <c r="AH436" s="47"/>
      <c r="AI436" s="47"/>
      <c r="AJ436" s="47"/>
      <c r="AK436" s="217"/>
      <c r="AL436" s="74" t="s">
        <v>535</v>
      </c>
      <c r="AM436" s="476"/>
      <c r="AN436" s="51"/>
      <c r="AO436" s="217"/>
      <c r="AP436" s="217"/>
      <c r="AQ436" s="217"/>
    </row>
    <row r="437" spans="1:43" ht="6" customHeight="1" thickBot="1" x14ac:dyDescent="0.25">
      <c r="A437" s="77"/>
      <c r="B437" s="76"/>
      <c r="C437" s="48"/>
      <c r="D437" s="26"/>
      <c r="E437" s="77"/>
      <c r="F437" s="77"/>
      <c r="G437" s="77"/>
      <c r="H437" s="77"/>
      <c r="I437" s="77"/>
      <c r="J437" s="77"/>
      <c r="K437" s="77"/>
      <c r="L437" s="77"/>
      <c r="M437" s="77"/>
      <c r="N437" s="77"/>
      <c r="O437" s="77"/>
      <c r="P437" s="77"/>
      <c r="Q437" s="77"/>
      <c r="R437" s="77"/>
      <c r="S437" s="77"/>
      <c r="T437" s="77"/>
      <c r="U437" s="48"/>
      <c r="V437" s="26"/>
      <c r="W437" s="77"/>
      <c r="X437" s="77"/>
      <c r="Y437" s="77"/>
      <c r="Z437" s="77"/>
      <c r="AA437" s="77"/>
      <c r="AB437" s="77"/>
      <c r="AC437" s="77"/>
      <c r="AD437" s="77"/>
      <c r="AE437" s="77"/>
      <c r="AF437" s="77"/>
      <c r="AG437" s="77"/>
      <c r="AH437" s="77"/>
      <c r="AI437" s="77"/>
      <c r="AJ437" s="77"/>
      <c r="AK437" s="77"/>
      <c r="AL437" s="78"/>
      <c r="AM437" s="48"/>
      <c r="AN437" s="26"/>
      <c r="AO437" s="77"/>
      <c r="AP437" s="77"/>
      <c r="AQ437" s="77"/>
    </row>
    <row r="438" spans="1:43" ht="6" customHeight="1" x14ac:dyDescent="0.2">
      <c r="A438" s="82"/>
      <c r="B438" s="83"/>
      <c r="C438" s="84"/>
      <c r="D438" s="85"/>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86"/>
      <c r="AM438" s="84"/>
      <c r="AN438" s="85"/>
      <c r="AO438" s="1"/>
      <c r="AP438" s="1"/>
      <c r="AQ438" s="87"/>
    </row>
    <row r="439" spans="1:43" ht="11.25" customHeight="1" x14ac:dyDescent="0.2">
      <c r="A439" s="88"/>
      <c r="B439" s="133">
        <v>444</v>
      </c>
      <c r="C439" s="476"/>
      <c r="D439" s="51"/>
      <c r="E439" s="723" t="s">
        <v>536</v>
      </c>
      <c r="F439" s="723"/>
      <c r="G439" s="723"/>
      <c r="H439" s="723"/>
      <c r="I439" s="723"/>
      <c r="J439" s="723"/>
      <c r="K439" s="723"/>
      <c r="L439" s="723"/>
      <c r="M439" s="723"/>
      <c r="N439" s="723"/>
      <c r="O439" s="723"/>
      <c r="P439" s="723"/>
      <c r="Q439" s="723"/>
      <c r="R439" s="723"/>
      <c r="S439" s="723"/>
      <c r="T439" s="723"/>
      <c r="U439" s="723"/>
      <c r="V439" s="723"/>
      <c r="W439" s="723"/>
      <c r="X439" s="723"/>
      <c r="Y439" s="723"/>
      <c r="Z439" s="723"/>
      <c r="AA439" s="723"/>
      <c r="AB439" s="723"/>
      <c r="AC439" s="723"/>
      <c r="AD439" s="723"/>
      <c r="AE439" s="723"/>
      <c r="AF439" s="723"/>
      <c r="AG439" s="723"/>
      <c r="AH439" s="723"/>
      <c r="AI439" s="723"/>
      <c r="AJ439" s="723"/>
      <c r="AK439" s="723"/>
      <c r="AL439" s="723"/>
      <c r="AM439" s="476"/>
      <c r="AN439" s="51"/>
      <c r="AO439" s="217"/>
      <c r="AP439" s="217"/>
      <c r="AQ439" s="89"/>
    </row>
    <row r="440" spans="1:43" ht="6" customHeight="1" x14ac:dyDescent="0.2">
      <c r="A440" s="88"/>
      <c r="B440" s="477"/>
      <c r="C440" s="476"/>
      <c r="D440" s="51"/>
      <c r="E440" s="217"/>
      <c r="F440" s="217"/>
      <c r="G440" s="217"/>
      <c r="H440" s="217"/>
      <c r="I440" s="217"/>
      <c r="J440" s="217"/>
      <c r="K440" s="217"/>
      <c r="L440" s="217"/>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74"/>
      <c r="AM440" s="476"/>
      <c r="AN440" s="51"/>
      <c r="AO440" s="217"/>
      <c r="AP440" s="217"/>
      <c r="AQ440" s="89"/>
    </row>
    <row r="441" spans="1:43" x14ac:dyDescent="0.2">
      <c r="A441" s="88"/>
      <c r="B441" s="477"/>
      <c r="C441" s="476"/>
      <c r="D441" s="51"/>
      <c r="F441" s="217"/>
      <c r="G441" s="217"/>
      <c r="H441" s="217"/>
      <c r="I441" s="217"/>
      <c r="J441" s="217"/>
      <c r="K441" s="217"/>
      <c r="L441" s="217"/>
      <c r="N441" s="217"/>
      <c r="O441" s="217"/>
      <c r="P441" s="74" t="s">
        <v>488</v>
      </c>
      <c r="Q441" s="217"/>
      <c r="R441" s="217"/>
      <c r="S441" s="217"/>
      <c r="T441" s="217"/>
      <c r="U441" s="217"/>
      <c r="V441" s="217"/>
      <c r="X441" s="217"/>
      <c r="Y441" s="217"/>
      <c r="Z441" s="217"/>
      <c r="AB441" s="217"/>
      <c r="AC441" s="25" t="s">
        <v>537</v>
      </c>
      <c r="AD441" s="217"/>
      <c r="AE441" s="217"/>
      <c r="AF441" s="217"/>
      <c r="AG441" s="217"/>
      <c r="AH441" s="217"/>
      <c r="AI441" s="217"/>
      <c r="AJ441" s="217"/>
      <c r="AK441" s="217"/>
      <c r="AL441" s="74"/>
      <c r="AM441" s="476"/>
      <c r="AN441" s="51"/>
      <c r="AO441" s="217"/>
      <c r="AP441" s="729">
        <v>480</v>
      </c>
      <c r="AQ441" s="89"/>
    </row>
    <row r="442" spans="1:43" x14ac:dyDescent="0.2">
      <c r="A442" s="88"/>
      <c r="B442" s="477"/>
      <c r="C442" s="476"/>
      <c r="D442" s="51"/>
      <c r="E442" s="217"/>
      <c r="F442" s="217"/>
      <c r="G442" s="217"/>
      <c r="H442" s="217"/>
      <c r="I442" s="217"/>
      <c r="J442" s="217"/>
      <c r="K442" s="217"/>
      <c r="L442" s="217"/>
      <c r="M442" s="217"/>
      <c r="N442" s="217"/>
      <c r="O442" s="217"/>
      <c r="P442" s="74" t="s">
        <v>489</v>
      </c>
      <c r="Q442" s="217"/>
      <c r="R442" s="217"/>
      <c r="S442" s="217"/>
      <c r="T442" s="217"/>
      <c r="U442" s="217"/>
      <c r="V442" s="217"/>
      <c r="W442" s="217"/>
      <c r="X442" s="217"/>
      <c r="Y442" s="217"/>
      <c r="Z442" s="217"/>
      <c r="AA442" s="217"/>
      <c r="AB442" s="217"/>
      <c r="AC442" s="74" t="s">
        <v>538</v>
      </c>
      <c r="AD442" s="217"/>
      <c r="AE442" s="217"/>
      <c r="AF442" s="217"/>
      <c r="AG442" s="217"/>
      <c r="AH442" s="217"/>
      <c r="AI442" s="217"/>
      <c r="AJ442" s="217"/>
      <c r="AK442" s="217"/>
      <c r="AL442" s="74"/>
      <c r="AM442" s="476"/>
      <c r="AN442" s="51"/>
      <c r="AO442" s="217"/>
      <c r="AP442" s="729"/>
      <c r="AQ442" s="89"/>
    </row>
    <row r="443" spans="1:43" ht="6" customHeight="1" thickBot="1" x14ac:dyDescent="0.25">
      <c r="A443" s="90"/>
      <c r="B443" s="319"/>
      <c r="C443" s="72"/>
      <c r="D443" s="73"/>
      <c r="E443" s="71"/>
      <c r="F443" s="71"/>
      <c r="G443" s="71"/>
      <c r="H443" s="71"/>
      <c r="I443" s="71"/>
      <c r="J443" s="71"/>
      <c r="K443" s="71"/>
      <c r="L443" s="71"/>
      <c r="M443" s="71"/>
      <c r="N443" s="71"/>
      <c r="O443" s="71"/>
      <c r="P443" s="71"/>
      <c r="Q443" s="71"/>
      <c r="R443" s="71"/>
      <c r="S443" s="71"/>
      <c r="T443" s="71"/>
      <c r="U443" s="71"/>
      <c r="V443" s="71"/>
      <c r="W443" s="71"/>
      <c r="X443" s="71"/>
      <c r="Y443" s="71"/>
      <c r="Z443" s="71"/>
      <c r="AA443" s="71"/>
      <c r="AB443" s="71"/>
      <c r="AC443" s="71"/>
      <c r="AD443" s="71"/>
      <c r="AE443" s="71"/>
      <c r="AF443" s="71"/>
      <c r="AG443" s="71"/>
      <c r="AH443" s="71"/>
      <c r="AI443" s="71"/>
      <c r="AJ443" s="71"/>
      <c r="AK443" s="71"/>
      <c r="AL443" s="91"/>
      <c r="AM443" s="72"/>
      <c r="AN443" s="73"/>
      <c r="AO443" s="71"/>
      <c r="AP443" s="71"/>
      <c r="AQ443" s="92"/>
    </row>
    <row r="444" spans="1:43" ht="6" customHeight="1" x14ac:dyDescent="0.2">
      <c r="A444" s="82"/>
      <c r="B444" s="83"/>
      <c r="C444" s="84"/>
      <c r="D444" s="85"/>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86"/>
      <c r="AM444" s="84"/>
      <c r="AN444" s="85"/>
      <c r="AO444" s="1"/>
      <c r="AP444" s="1"/>
      <c r="AQ444" s="87"/>
    </row>
    <row r="445" spans="1:43" ht="11.25" customHeight="1" x14ac:dyDescent="0.2">
      <c r="A445" s="88"/>
      <c r="B445" s="133">
        <v>445</v>
      </c>
      <c r="C445" s="476"/>
      <c r="D445" s="51"/>
      <c r="E445" s="723" t="s">
        <v>539</v>
      </c>
      <c r="F445" s="723"/>
      <c r="G445" s="723"/>
      <c r="H445" s="723"/>
      <c r="I445" s="723"/>
      <c r="J445" s="723"/>
      <c r="K445" s="723"/>
      <c r="L445" s="723"/>
      <c r="M445" s="723"/>
      <c r="N445" s="723"/>
      <c r="O445" s="723"/>
      <c r="P445" s="723"/>
      <c r="Q445" s="723"/>
      <c r="R445" s="723"/>
      <c r="S445" s="723"/>
      <c r="T445" s="723"/>
      <c r="U445" s="723"/>
      <c r="V445" s="723"/>
      <c r="W445" s="723"/>
      <c r="X445" s="723"/>
      <c r="Y445" s="723"/>
      <c r="Z445" s="723"/>
      <c r="AA445" s="723"/>
      <c r="AB445" s="723"/>
      <c r="AC445" s="723"/>
      <c r="AD445" s="723"/>
      <c r="AE445" s="723"/>
      <c r="AF445" s="723"/>
      <c r="AG445" s="723"/>
      <c r="AH445" s="723"/>
      <c r="AI445" s="723"/>
      <c r="AJ445" s="723"/>
      <c r="AK445" s="723"/>
      <c r="AL445" s="723"/>
      <c r="AM445" s="476"/>
      <c r="AN445" s="51"/>
      <c r="AO445" s="217"/>
      <c r="AP445" s="217"/>
      <c r="AQ445" s="89"/>
    </row>
    <row r="446" spans="1:43" ht="6" customHeight="1" x14ac:dyDescent="0.2">
      <c r="A446" s="88"/>
      <c r="B446" s="244"/>
      <c r="C446" s="476"/>
      <c r="D446" s="51"/>
      <c r="E446" s="217"/>
      <c r="F446" s="217"/>
      <c r="G446" s="217"/>
      <c r="H446" s="217"/>
      <c r="I446" s="217"/>
      <c r="J446" s="217"/>
      <c r="K446" s="217"/>
      <c r="L446" s="217"/>
      <c r="M446" s="217"/>
      <c r="N446" s="217"/>
      <c r="O446" s="217"/>
      <c r="P446" s="217"/>
      <c r="Q446" s="217"/>
      <c r="R446" s="217"/>
      <c r="S446" s="217"/>
      <c r="T446" s="217"/>
      <c r="U446" s="217"/>
      <c r="V446" s="217"/>
      <c r="W446" s="217"/>
      <c r="X446" s="217"/>
      <c r="Y446" s="217"/>
      <c r="Z446" s="217"/>
      <c r="AA446" s="217"/>
      <c r="AB446" s="217"/>
      <c r="AC446" s="74"/>
      <c r="AD446" s="217"/>
      <c r="AE446" s="217"/>
      <c r="AF446" s="217"/>
      <c r="AG446" s="217"/>
      <c r="AH446" s="217"/>
      <c r="AI446" s="217"/>
      <c r="AJ446" s="217"/>
      <c r="AK446" s="217"/>
      <c r="AL446" s="74"/>
      <c r="AM446" s="476"/>
      <c r="AN446" s="51"/>
      <c r="AO446" s="217"/>
      <c r="AP446" s="217"/>
      <c r="AQ446" s="89"/>
    </row>
    <row r="447" spans="1:43" x14ac:dyDescent="0.2">
      <c r="A447" s="88"/>
      <c r="B447" s="477"/>
      <c r="C447" s="476"/>
      <c r="D447" s="51"/>
      <c r="F447" s="217"/>
      <c r="G447" s="217"/>
      <c r="H447" s="217"/>
      <c r="I447" s="217"/>
      <c r="J447" s="217"/>
      <c r="K447" s="217"/>
      <c r="L447" s="217"/>
      <c r="N447" s="217"/>
      <c r="O447" s="217"/>
      <c r="P447" s="74" t="s">
        <v>540</v>
      </c>
      <c r="Q447" s="217"/>
      <c r="R447" s="217"/>
      <c r="S447" s="217"/>
      <c r="T447" s="217"/>
      <c r="U447" s="217"/>
      <c r="V447" s="217"/>
      <c r="X447" s="217"/>
      <c r="Y447" s="217"/>
      <c r="Z447" s="217"/>
      <c r="AB447" s="217"/>
      <c r="AC447" s="74" t="s">
        <v>541</v>
      </c>
      <c r="AD447" s="217"/>
      <c r="AE447" s="217"/>
      <c r="AF447" s="217"/>
      <c r="AG447" s="217"/>
      <c r="AH447" s="217"/>
      <c r="AI447" s="217"/>
      <c r="AJ447" s="217"/>
      <c r="AK447" s="217"/>
      <c r="AL447" s="74"/>
      <c r="AM447" s="476"/>
      <c r="AN447" s="51"/>
      <c r="AO447" s="217"/>
      <c r="AP447" s="729">
        <v>464</v>
      </c>
      <c r="AQ447" s="89"/>
    </row>
    <row r="448" spans="1:43" x14ac:dyDescent="0.2">
      <c r="A448" s="88"/>
      <c r="B448" s="477"/>
      <c r="C448" s="476"/>
      <c r="D448" s="51"/>
      <c r="E448" s="217"/>
      <c r="F448" s="217"/>
      <c r="G448" s="217"/>
      <c r="H448" s="217"/>
      <c r="I448" s="217"/>
      <c r="J448" s="217"/>
      <c r="K448" s="217"/>
      <c r="L448" s="217"/>
      <c r="M448" s="217"/>
      <c r="N448" s="217"/>
      <c r="O448" s="217"/>
      <c r="P448" s="74" t="s">
        <v>542</v>
      </c>
      <c r="Q448" s="217"/>
      <c r="R448" s="217"/>
      <c r="S448" s="217"/>
      <c r="T448" s="217"/>
      <c r="U448" s="217"/>
      <c r="V448" s="217"/>
      <c r="W448" s="217"/>
      <c r="X448" s="217"/>
      <c r="Y448" s="217"/>
      <c r="Z448" s="217"/>
      <c r="AA448" s="217"/>
      <c r="AB448" s="217"/>
      <c r="AC448" s="74" t="s">
        <v>140</v>
      </c>
      <c r="AD448" s="217"/>
      <c r="AE448" s="217"/>
      <c r="AF448" s="217"/>
      <c r="AG448" s="217"/>
      <c r="AH448" s="217"/>
      <c r="AI448" s="217"/>
      <c r="AJ448" s="217"/>
      <c r="AK448" s="217"/>
      <c r="AL448" s="74"/>
      <c r="AM448" s="476"/>
      <c r="AN448" s="51"/>
      <c r="AO448" s="217"/>
      <c r="AP448" s="729"/>
      <c r="AQ448" s="89"/>
    </row>
    <row r="449" spans="1:43" ht="6" customHeight="1" thickBot="1" x14ac:dyDescent="0.25">
      <c r="A449" s="90"/>
      <c r="B449" s="319"/>
      <c r="C449" s="72"/>
      <c r="D449" s="73"/>
      <c r="E449" s="71"/>
      <c r="F449" s="71"/>
      <c r="G449" s="71"/>
      <c r="H449" s="71"/>
      <c r="I449" s="71"/>
      <c r="J449" s="71"/>
      <c r="K449" s="71"/>
      <c r="L449" s="71"/>
      <c r="M449" s="71"/>
      <c r="N449" s="71"/>
      <c r="O449" s="71"/>
      <c r="P449" s="71"/>
      <c r="Q449" s="71"/>
      <c r="R449" s="71"/>
      <c r="S449" s="71"/>
      <c r="T449" s="71"/>
      <c r="U449" s="71"/>
      <c r="V449" s="71"/>
      <c r="W449" s="71"/>
      <c r="X449" s="71"/>
      <c r="Y449" s="71"/>
      <c r="Z449" s="71"/>
      <c r="AA449" s="71"/>
      <c r="AB449" s="71"/>
      <c r="AC449" s="71"/>
      <c r="AD449" s="71"/>
      <c r="AE449" s="71"/>
      <c r="AF449" s="71"/>
      <c r="AG449" s="71"/>
      <c r="AH449" s="71"/>
      <c r="AI449" s="71"/>
      <c r="AJ449" s="71"/>
      <c r="AK449" s="71"/>
      <c r="AL449" s="91"/>
      <c r="AM449" s="72"/>
      <c r="AN449" s="73"/>
      <c r="AO449" s="71"/>
      <c r="AP449" s="71"/>
      <c r="AQ449" s="92"/>
    </row>
    <row r="450" spans="1:43" ht="6" customHeight="1" x14ac:dyDescent="0.2">
      <c r="A450" s="16"/>
      <c r="B450" s="475"/>
      <c r="C450" s="46"/>
      <c r="D450" s="27"/>
      <c r="E450" s="16"/>
      <c r="F450" s="16"/>
      <c r="G450" s="16"/>
      <c r="H450" s="16"/>
      <c r="I450" s="16"/>
      <c r="J450" s="16"/>
      <c r="K450" s="16"/>
      <c r="L450" s="16"/>
      <c r="M450" s="16"/>
      <c r="N450" s="16"/>
      <c r="O450" s="16"/>
      <c r="P450" s="16"/>
      <c r="Q450" s="16"/>
      <c r="R450" s="16"/>
      <c r="S450" s="16"/>
      <c r="T450" s="16"/>
      <c r="U450" s="46"/>
      <c r="V450" s="27"/>
      <c r="W450" s="16"/>
      <c r="X450" s="16"/>
      <c r="Y450" s="16"/>
      <c r="Z450" s="16"/>
      <c r="AA450" s="16"/>
      <c r="AB450" s="16"/>
      <c r="AC450" s="16"/>
      <c r="AD450" s="16"/>
      <c r="AE450" s="16"/>
      <c r="AF450" s="16"/>
      <c r="AG450" s="16"/>
      <c r="AH450" s="16"/>
      <c r="AI450" s="16"/>
      <c r="AJ450" s="16"/>
      <c r="AK450" s="16"/>
      <c r="AL450" s="24"/>
      <c r="AM450" s="46"/>
      <c r="AN450" s="27"/>
      <c r="AO450" s="16"/>
      <c r="AP450" s="16"/>
      <c r="AQ450" s="16"/>
    </row>
    <row r="451" spans="1:43" ht="11.25" customHeight="1" x14ac:dyDescent="0.2">
      <c r="A451" s="217"/>
      <c r="B451" s="133">
        <v>447</v>
      </c>
      <c r="C451" s="476"/>
      <c r="D451" s="51"/>
      <c r="E451" s="730" t="s">
        <v>517</v>
      </c>
      <c r="F451" s="730"/>
      <c r="G451" s="730"/>
      <c r="H451" s="730"/>
      <c r="I451" s="730"/>
      <c r="J451" s="730"/>
      <c r="K451" s="730"/>
      <c r="L451" s="730"/>
      <c r="M451" s="730"/>
      <c r="N451" s="730"/>
      <c r="O451" s="730"/>
      <c r="P451" s="730"/>
      <c r="Q451" s="730"/>
      <c r="R451" s="730"/>
      <c r="S451" s="730"/>
      <c r="T451" s="730"/>
      <c r="U451" s="476"/>
      <c r="V451" s="51"/>
      <c r="W451" s="217"/>
      <c r="X451" s="217"/>
      <c r="Y451" s="217"/>
      <c r="Z451" s="217"/>
      <c r="AA451" s="217"/>
      <c r="AB451" s="217"/>
      <c r="AC451" s="217"/>
      <c r="AD451" s="217"/>
      <c r="AE451" s="217"/>
      <c r="AF451" s="217"/>
      <c r="AG451" s="217"/>
      <c r="AH451" s="217"/>
      <c r="AI451" s="27"/>
      <c r="AJ451" s="16"/>
      <c r="AK451" s="27"/>
      <c r="AL451" s="21"/>
      <c r="AM451" s="476"/>
      <c r="AN451" s="51"/>
      <c r="AO451" s="217"/>
      <c r="AP451" s="217"/>
      <c r="AQ451" s="217"/>
    </row>
    <row r="452" spans="1:43" x14ac:dyDescent="0.2">
      <c r="A452" s="217"/>
      <c r="B452" s="244"/>
      <c r="C452" s="476"/>
      <c r="D452" s="51"/>
      <c r="E452" s="544"/>
      <c r="F452" s="544"/>
      <c r="G452" s="544"/>
      <c r="H452" s="544"/>
      <c r="I452" s="544"/>
      <c r="J452" s="544"/>
      <c r="K452" s="544"/>
      <c r="L452" s="544"/>
      <c r="M452" s="544"/>
      <c r="N452" s="544"/>
      <c r="O452" s="544"/>
      <c r="P452" s="544"/>
      <c r="Q452" s="544"/>
      <c r="R452" s="544"/>
      <c r="S452" s="544"/>
      <c r="T452" s="544"/>
      <c r="U452" s="476"/>
      <c r="V452" s="51"/>
      <c r="W452" s="217" t="s">
        <v>69</v>
      </c>
      <c r="X452" s="217"/>
      <c r="Y452" s="217"/>
      <c r="Z452" s="47" t="s">
        <v>9</v>
      </c>
      <c r="AA452" s="47"/>
      <c r="AB452" s="47"/>
      <c r="AC452" s="47"/>
      <c r="AD452" s="47"/>
      <c r="AE452" s="47"/>
      <c r="AF452" s="47"/>
      <c r="AG452" s="47"/>
      <c r="AH452" s="318" t="s">
        <v>93</v>
      </c>
      <c r="AI452" s="26"/>
      <c r="AJ452" s="77"/>
      <c r="AK452" s="26"/>
      <c r="AL452" s="22"/>
      <c r="AM452" s="476"/>
      <c r="AN452" s="51"/>
      <c r="AO452" s="217"/>
      <c r="AP452" s="217"/>
      <c r="AQ452" s="217"/>
    </row>
    <row r="453" spans="1:43" x14ac:dyDescent="0.2">
      <c r="A453" s="217"/>
      <c r="B453" s="244"/>
      <c r="C453" s="476"/>
      <c r="D453" s="51"/>
      <c r="E453" s="542"/>
      <c r="F453" s="492"/>
      <c r="G453" s="492"/>
      <c r="H453" s="492"/>
      <c r="I453" s="492"/>
      <c r="J453" s="307" t="s">
        <v>452</v>
      </c>
      <c r="K453" s="492"/>
      <c r="L453" s="492"/>
      <c r="M453" s="494"/>
      <c r="N453" s="492"/>
      <c r="O453" s="492"/>
      <c r="P453" s="492"/>
      <c r="Q453" s="492"/>
      <c r="R453" s="307" t="s">
        <v>452</v>
      </c>
      <c r="S453" s="542"/>
      <c r="T453" s="542"/>
      <c r="U453" s="476"/>
      <c r="V453" s="51"/>
      <c r="W453" s="217"/>
      <c r="X453" s="217"/>
      <c r="Y453" s="217"/>
      <c r="Z453" s="217"/>
      <c r="AA453" s="217"/>
      <c r="AB453" s="217"/>
      <c r="AC453" s="217"/>
      <c r="AD453" s="217"/>
      <c r="AE453" s="217"/>
      <c r="AG453" s="217"/>
      <c r="AH453" s="217"/>
      <c r="AI453" s="51"/>
      <c r="AJ453" s="217"/>
      <c r="AK453" s="51"/>
      <c r="AL453" s="216"/>
      <c r="AM453" s="476"/>
      <c r="AN453" s="51"/>
      <c r="AO453" s="217"/>
      <c r="AP453" s="217"/>
      <c r="AQ453" s="217"/>
    </row>
    <row r="454" spans="1:43" x14ac:dyDescent="0.2">
      <c r="A454" s="217"/>
      <c r="B454" s="244"/>
      <c r="C454" s="476"/>
      <c r="D454" s="51"/>
      <c r="E454" s="542"/>
      <c r="F454" s="492"/>
      <c r="G454" s="492"/>
      <c r="H454" s="492"/>
      <c r="I454" s="492"/>
      <c r="J454" s="493">
        <v>1</v>
      </c>
      <c r="K454" s="492"/>
      <c r="L454" s="492"/>
      <c r="M454" s="494"/>
      <c r="N454" s="492"/>
      <c r="O454" s="492"/>
      <c r="P454" s="492"/>
      <c r="Q454" s="492"/>
      <c r="R454" s="493">
        <v>3</v>
      </c>
      <c r="S454" s="542"/>
      <c r="T454" s="542"/>
      <c r="U454" s="476"/>
      <c r="V454" s="51"/>
      <c r="W454" s="217" t="s">
        <v>509</v>
      </c>
      <c r="X454" s="217"/>
      <c r="Y454" s="47"/>
      <c r="Z454" s="47" t="s">
        <v>9</v>
      </c>
      <c r="AA454" s="47"/>
      <c r="AB454" s="47"/>
      <c r="AC454" s="47"/>
      <c r="AD454" s="47"/>
      <c r="AE454" s="47"/>
      <c r="AF454" s="97"/>
      <c r="AG454" s="47"/>
      <c r="AH454" s="318" t="s">
        <v>95</v>
      </c>
      <c r="AI454" s="26"/>
      <c r="AJ454" s="77"/>
      <c r="AK454" s="26"/>
      <c r="AL454" s="22"/>
      <c r="AM454" s="476"/>
      <c r="AN454" s="51"/>
      <c r="AO454" s="217"/>
      <c r="AP454" s="217"/>
      <c r="AQ454" s="217"/>
    </row>
    <row r="455" spans="1:43" x14ac:dyDescent="0.2">
      <c r="A455" s="217"/>
      <c r="B455" s="244"/>
      <c r="C455" s="476"/>
      <c r="D455" s="51"/>
      <c r="E455" s="542"/>
      <c r="F455" s="542"/>
      <c r="G455" s="542"/>
      <c r="H455" s="542"/>
      <c r="I455" s="542"/>
      <c r="J455" s="542"/>
      <c r="K455" s="542"/>
      <c r="L455" s="542"/>
      <c r="M455" s="495"/>
      <c r="N455" s="542"/>
      <c r="O455" s="542"/>
      <c r="P455" s="542"/>
      <c r="Q455" s="542"/>
      <c r="R455" s="542"/>
      <c r="S455" s="542"/>
      <c r="T455" s="542"/>
      <c r="U455" s="476"/>
      <c r="V455" s="51"/>
      <c r="W455" s="217"/>
      <c r="X455" s="217"/>
      <c r="Y455" s="217"/>
      <c r="Z455" s="217"/>
      <c r="AA455" s="217"/>
      <c r="AB455" s="217"/>
      <c r="AC455" s="217"/>
      <c r="AD455" s="217"/>
      <c r="AE455" s="217"/>
      <c r="AG455" s="217"/>
      <c r="AH455" s="217"/>
      <c r="AI455" s="27"/>
      <c r="AJ455" s="46"/>
      <c r="AK455" s="27"/>
      <c r="AL455" s="21"/>
      <c r="AM455" s="476"/>
      <c r="AN455" s="51"/>
      <c r="AO455" s="217"/>
      <c r="AP455" s="217"/>
      <c r="AQ455" s="217"/>
    </row>
    <row r="456" spans="1:43" x14ac:dyDescent="0.2">
      <c r="A456" s="217"/>
      <c r="B456" s="244"/>
      <c r="C456" s="476"/>
      <c r="D456" s="51"/>
      <c r="E456" t="s">
        <v>155</v>
      </c>
      <c r="F456" s="732" t="str">
        <f ca="1">VLOOKUP(CONCATENATE(B451&amp;INDIRECT(ADDRESS(ROW(),COLUMN()-1))),Language_Translations,MATCH(Language_Selected,Language_Options,0),FALSE)</f>
        <v xml:space="preserve">Combien de temps après l'accouchement de (NOM) êtes-vous restée dans (ÉTABLISSEMENT DE SANTÉ À Q.435) ? </v>
      </c>
      <c r="G456" s="732"/>
      <c r="H456" s="732"/>
      <c r="I456" s="732"/>
      <c r="J456" s="732"/>
      <c r="K456" s="732"/>
      <c r="L456" s="732"/>
      <c r="M456" s="304" t="s">
        <v>157</v>
      </c>
      <c r="N456" s="777" t="str">
        <f ca="1">VLOOKUP(CONCATENATE(B451&amp;INDIRECT(ADDRESS(ROW(),COLUMN()-1))),Language_Translations,MATCH(Language_Selected,Language_Options,0),FALSE)</f>
        <v>Pour l'enfant mort-né que vous avez eu en (DATE DE 406), pendant combien de temps après la naissance êtes-vous restée dans (ÉTABLISSEMENT À 435) ?</v>
      </c>
      <c r="O456" s="777"/>
      <c r="P456" s="777"/>
      <c r="Q456" s="777"/>
      <c r="R456" s="777"/>
      <c r="S456" s="777"/>
      <c r="T456" s="777"/>
      <c r="U456" s="778"/>
      <c r="V456" s="51"/>
      <c r="W456" s="217" t="s">
        <v>213</v>
      </c>
      <c r="X456" s="318"/>
      <c r="Y456" s="318"/>
      <c r="Z456" s="47"/>
      <c r="AA456" s="47" t="s">
        <v>9</v>
      </c>
      <c r="AB456" s="47"/>
      <c r="AC456" s="47"/>
      <c r="AD456" s="47"/>
      <c r="AE456" s="47"/>
      <c r="AF456" s="47"/>
      <c r="AG456" s="47"/>
      <c r="AH456" s="318" t="s">
        <v>97</v>
      </c>
      <c r="AI456" s="26"/>
      <c r="AJ456" s="48"/>
      <c r="AK456" s="26"/>
      <c r="AL456" s="22"/>
      <c r="AM456" s="476"/>
      <c r="AN456" s="51"/>
      <c r="AO456" s="217"/>
      <c r="AP456" s="217"/>
      <c r="AQ456" s="217"/>
    </row>
    <row r="457" spans="1:43" x14ac:dyDescent="0.2">
      <c r="A457" s="217"/>
      <c r="B457" s="244"/>
      <c r="C457" s="476"/>
      <c r="D457" s="51"/>
      <c r="F457" s="732"/>
      <c r="G457" s="732"/>
      <c r="H457" s="732"/>
      <c r="I457" s="732"/>
      <c r="J457" s="732"/>
      <c r="K457" s="732"/>
      <c r="L457" s="732"/>
      <c r="M457" s="304"/>
      <c r="N457" s="777"/>
      <c r="O457" s="777"/>
      <c r="P457" s="777"/>
      <c r="Q457" s="777"/>
      <c r="R457" s="777"/>
      <c r="S457" s="777"/>
      <c r="T457" s="777"/>
      <c r="U457" s="778"/>
      <c r="V457" s="51"/>
      <c r="W457" s="217"/>
      <c r="X457" s="217"/>
      <c r="Y457" s="217"/>
      <c r="Z457" s="217"/>
      <c r="AA457" s="217"/>
      <c r="AB457" s="217"/>
      <c r="AC457" s="217"/>
      <c r="AD457" s="217"/>
      <c r="AE457" s="217"/>
      <c r="AF457" s="217"/>
      <c r="AG457" s="217"/>
      <c r="AH457" s="217"/>
      <c r="AI457" s="217"/>
      <c r="AJ457" s="217"/>
      <c r="AK457" s="217"/>
      <c r="AL457" s="74"/>
      <c r="AM457" s="476"/>
      <c r="AN457" s="51"/>
      <c r="AO457" s="217"/>
      <c r="AP457" s="217"/>
      <c r="AQ457" s="217"/>
    </row>
    <row r="458" spans="1:43" x14ac:dyDescent="0.2">
      <c r="A458" s="217"/>
      <c r="B458" s="244"/>
      <c r="C458" s="476"/>
      <c r="D458" s="51"/>
      <c r="F458" s="732"/>
      <c r="G458" s="732"/>
      <c r="H458" s="732"/>
      <c r="I458" s="732"/>
      <c r="J458" s="732"/>
      <c r="K458" s="732"/>
      <c r="L458" s="732"/>
      <c r="M458" s="304"/>
      <c r="N458" s="777"/>
      <c r="O458" s="777"/>
      <c r="P458" s="777"/>
      <c r="Q458" s="777"/>
      <c r="R458" s="777"/>
      <c r="S458" s="777"/>
      <c r="T458" s="777"/>
      <c r="U458" s="778"/>
      <c r="V458" s="51"/>
      <c r="W458" s="217" t="s">
        <v>259</v>
      </c>
      <c r="X458" s="217"/>
      <c r="Y458" s="217"/>
      <c r="Z458" s="217"/>
      <c r="AA458" s="217"/>
      <c r="AB458" s="47" t="s">
        <v>9</v>
      </c>
      <c r="AC458" s="47"/>
      <c r="AD458" s="47"/>
      <c r="AE458" s="47"/>
      <c r="AF458" s="47"/>
      <c r="AG458" s="47"/>
      <c r="AH458" s="47"/>
      <c r="AI458" s="97"/>
      <c r="AJ458" s="47"/>
      <c r="AK458" s="47"/>
      <c r="AL458" s="75" t="s">
        <v>458</v>
      </c>
      <c r="AM458" s="476"/>
      <c r="AN458" s="51"/>
      <c r="AO458" s="217"/>
      <c r="AP458" s="217"/>
      <c r="AQ458" s="217"/>
    </row>
    <row r="459" spans="1:43" x14ac:dyDescent="0.2">
      <c r="A459" s="217"/>
      <c r="B459" s="244"/>
      <c r="C459" s="476"/>
      <c r="D459" s="51"/>
      <c r="E459" s="542"/>
      <c r="F459" s="732"/>
      <c r="G459" s="732"/>
      <c r="H459" s="732"/>
      <c r="I459" s="732"/>
      <c r="J459" s="732"/>
      <c r="K459" s="732"/>
      <c r="L459" s="732"/>
      <c r="M459" s="495"/>
      <c r="N459" s="777"/>
      <c r="O459" s="777"/>
      <c r="P459" s="777"/>
      <c r="Q459" s="777"/>
      <c r="R459" s="777"/>
      <c r="S459" s="777"/>
      <c r="T459" s="777"/>
      <c r="U459" s="778"/>
      <c r="V459" s="51"/>
      <c r="AL459"/>
      <c r="AM459" s="476"/>
      <c r="AN459" s="51"/>
      <c r="AO459" s="217"/>
      <c r="AP459" s="217"/>
      <c r="AQ459" s="217"/>
    </row>
    <row r="460" spans="1:43" x14ac:dyDescent="0.2">
      <c r="A460" s="217"/>
      <c r="B460" s="244"/>
      <c r="C460" s="476"/>
      <c r="D460" s="51"/>
      <c r="E460" s="542"/>
      <c r="F460" s="732"/>
      <c r="G460" s="732"/>
      <c r="H460" s="732"/>
      <c r="I460" s="732"/>
      <c r="J460" s="732"/>
      <c r="K460" s="732"/>
      <c r="L460" s="732"/>
      <c r="M460" s="495"/>
      <c r="N460" s="777"/>
      <c r="O460" s="777"/>
      <c r="P460" s="777"/>
      <c r="Q460" s="777"/>
      <c r="R460" s="777"/>
      <c r="S460" s="777"/>
      <c r="T460" s="777"/>
      <c r="U460" s="778"/>
      <c r="V460" s="51"/>
      <c r="AL460"/>
      <c r="AM460" s="476"/>
      <c r="AN460" s="51"/>
      <c r="AO460" s="217"/>
      <c r="AP460" s="217"/>
      <c r="AQ460" s="217"/>
    </row>
    <row r="461" spans="1:43" x14ac:dyDescent="0.2">
      <c r="A461" s="217"/>
      <c r="B461" s="244"/>
      <c r="C461" s="476"/>
      <c r="D461" s="51"/>
      <c r="E461" s="542"/>
      <c r="F461" s="732"/>
      <c r="G461" s="732"/>
      <c r="H461" s="732"/>
      <c r="I461" s="732"/>
      <c r="J461" s="732"/>
      <c r="K461" s="732"/>
      <c r="L461" s="732"/>
      <c r="M461" s="495"/>
      <c r="N461" s="777"/>
      <c r="O461" s="777"/>
      <c r="P461" s="777"/>
      <c r="Q461" s="777"/>
      <c r="R461" s="777"/>
      <c r="S461" s="777"/>
      <c r="T461" s="777"/>
      <c r="U461" s="778"/>
      <c r="V461" s="51"/>
      <c r="AL461"/>
      <c r="AM461" s="476"/>
      <c r="AN461" s="51"/>
      <c r="AO461" s="217"/>
      <c r="AP461" s="217"/>
      <c r="AQ461" s="217"/>
    </row>
    <row r="462" spans="1:43" x14ac:dyDescent="0.2">
      <c r="A462" s="217"/>
      <c r="B462" s="244"/>
      <c r="C462" s="476"/>
      <c r="D462" s="51"/>
      <c r="E462" s="542"/>
      <c r="F462" s="732"/>
      <c r="G462" s="732"/>
      <c r="H462" s="732"/>
      <c r="I462" s="732"/>
      <c r="J462" s="732"/>
      <c r="K462" s="732"/>
      <c r="L462" s="732"/>
      <c r="M462" s="495"/>
      <c r="N462" s="777"/>
      <c r="O462" s="777"/>
      <c r="P462" s="777"/>
      <c r="Q462" s="777"/>
      <c r="R462" s="777"/>
      <c r="S462" s="777"/>
      <c r="T462" s="777"/>
      <c r="U462" s="778"/>
      <c r="V462" s="51"/>
      <c r="AL462"/>
      <c r="AM462" s="476"/>
      <c r="AN462" s="51"/>
      <c r="AO462" s="217"/>
      <c r="AP462" s="217"/>
      <c r="AQ462" s="217"/>
    </row>
    <row r="463" spans="1:43" x14ac:dyDescent="0.2">
      <c r="A463" s="217"/>
      <c r="B463" s="244"/>
      <c r="C463" s="476"/>
      <c r="D463" s="51"/>
      <c r="E463" s="542"/>
      <c r="F463" s="732"/>
      <c r="G463" s="732"/>
      <c r="H463" s="732"/>
      <c r="I463" s="732"/>
      <c r="J463" s="732"/>
      <c r="K463" s="732"/>
      <c r="L463" s="732"/>
      <c r="M463" s="495"/>
      <c r="N463" s="777"/>
      <c r="O463" s="777"/>
      <c r="P463" s="777"/>
      <c r="Q463" s="777"/>
      <c r="R463" s="777"/>
      <c r="S463" s="777"/>
      <c r="T463" s="777"/>
      <c r="U463" s="778"/>
      <c r="V463" s="51"/>
      <c r="AL463"/>
      <c r="AM463" s="476"/>
      <c r="AN463" s="51"/>
      <c r="AO463" s="217"/>
      <c r="AP463" s="217"/>
      <c r="AQ463" s="217"/>
    </row>
    <row r="464" spans="1:43" x14ac:dyDescent="0.2">
      <c r="A464" s="217"/>
      <c r="B464" s="244"/>
      <c r="C464" s="476"/>
      <c r="D464" s="51"/>
      <c r="E464" s="542"/>
      <c r="F464" s="732"/>
      <c r="G464" s="732"/>
      <c r="H464" s="732"/>
      <c r="I464" s="732"/>
      <c r="J464" s="732"/>
      <c r="K464" s="732"/>
      <c r="L464" s="732"/>
      <c r="M464" s="495"/>
      <c r="N464" s="777"/>
      <c r="O464" s="777"/>
      <c r="P464" s="777"/>
      <c r="Q464" s="777"/>
      <c r="R464" s="777"/>
      <c r="S464" s="777"/>
      <c r="T464" s="777"/>
      <c r="U464" s="778"/>
      <c r="V464" s="51"/>
      <c r="AL464"/>
      <c r="AM464" s="476"/>
      <c r="AN464" s="51"/>
      <c r="AO464" s="217"/>
      <c r="AP464" s="217"/>
      <c r="AQ464" s="217"/>
    </row>
    <row r="465" spans="1:43" ht="10.4" customHeight="1" x14ac:dyDescent="0.2">
      <c r="A465" s="217"/>
      <c r="B465" s="477"/>
      <c r="C465" s="476"/>
      <c r="D465" s="51"/>
      <c r="E465" s="723" t="s">
        <v>543</v>
      </c>
      <c r="F465" s="723"/>
      <c r="G465" s="723"/>
      <c r="H465" s="723"/>
      <c r="I465" s="723"/>
      <c r="J465" s="723"/>
      <c r="K465" s="723"/>
      <c r="L465" s="723"/>
      <c r="M465" s="723"/>
      <c r="N465" s="723"/>
      <c r="O465" s="723"/>
      <c r="P465" s="723"/>
      <c r="Q465" s="723"/>
      <c r="R465" s="723"/>
      <c r="S465" s="723"/>
      <c r="T465" s="723"/>
      <c r="U465" s="476"/>
      <c r="V465" s="51"/>
      <c r="AL465"/>
      <c r="AM465" s="476"/>
      <c r="AN465" s="51"/>
      <c r="AO465" s="217"/>
      <c r="AP465" s="217"/>
      <c r="AQ465" s="217"/>
    </row>
    <row r="466" spans="1:43" ht="10.4" customHeight="1" x14ac:dyDescent="0.2">
      <c r="A466" s="217"/>
      <c r="B466" s="477"/>
      <c r="C466" s="476"/>
      <c r="D466" s="51"/>
      <c r="E466" s="723"/>
      <c r="F466" s="723"/>
      <c r="G466" s="723"/>
      <c r="H466" s="723"/>
      <c r="I466" s="723"/>
      <c r="J466" s="723"/>
      <c r="K466" s="723"/>
      <c r="L466" s="723"/>
      <c r="M466" s="723"/>
      <c r="N466" s="723"/>
      <c r="O466" s="723"/>
      <c r="P466" s="723"/>
      <c r="Q466" s="723"/>
      <c r="R466" s="723"/>
      <c r="S466" s="723"/>
      <c r="T466" s="723"/>
      <c r="U466" s="476"/>
      <c r="V466" s="51"/>
      <c r="AL466"/>
      <c r="AM466" s="476"/>
      <c r="AN466" s="51"/>
      <c r="AO466" s="217"/>
      <c r="AP466" s="217"/>
      <c r="AQ466" s="217"/>
    </row>
    <row r="467" spans="1:43" x14ac:dyDescent="0.2">
      <c r="A467" s="217"/>
      <c r="B467" s="477"/>
      <c r="C467" s="476"/>
      <c r="D467" s="51"/>
      <c r="E467" s="723"/>
      <c r="F467" s="723"/>
      <c r="G467" s="723"/>
      <c r="H467" s="723"/>
      <c r="I467" s="723"/>
      <c r="J467" s="723"/>
      <c r="K467" s="723"/>
      <c r="L467" s="723"/>
      <c r="M467" s="723"/>
      <c r="N467" s="723"/>
      <c r="O467" s="723"/>
      <c r="P467" s="723"/>
      <c r="Q467" s="723"/>
      <c r="R467" s="723"/>
      <c r="S467" s="723"/>
      <c r="T467" s="723"/>
      <c r="U467" s="476"/>
      <c r="V467" s="51"/>
      <c r="AL467"/>
      <c r="AM467" s="476"/>
      <c r="AN467" s="51"/>
      <c r="AO467" s="217"/>
      <c r="AP467" s="217"/>
      <c r="AQ467" s="217"/>
    </row>
    <row r="468" spans="1:43" ht="6" customHeight="1" x14ac:dyDescent="0.2">
      <c r="A468" s="77"/>
      <c r="B468" s="76"/>
      <c r="C468" s="48"/>
      <c r="D468" s="26"/>
      <c r="E468" s="77"/>
      <c r="F468" s="77"/>
      <c r="G468" s="77"/>
      <c r="H468" s="77"/>
      <c r="I468" s="77"/>
      <c r="J468" s="77"/>
      <c r="K468" s="77"/>
      <c r="L468" s="77"/>
      <c r="M468" s="77"/>
      <c r="N468" s="77"/>
      <c r="O468" s="77"/>
      <c r="P468" s="77"/>
      <c r="Q468" s="77"/>
      <c r="R468" s="77"/>
      <c r="S468" s="77"/>
      <c r="T468" s="77"/>
      <c r="U468" s="48"/>
      <c r="V468" s="26"/>
      <c r="W468" s="77"/>
      <c r="X468" s="77"/>
      <c r="Y468" s="77"/>
      <c r="Z468" s="77"/>
      <c r="AA468" s="77"/>
      <c r="AB468" s="77"/>
      <c r="AC468" s="77"/>
      <c r="AD468" s="77"/>
      <c r="AE468" s="77"/>
      <c r="AF468" s="77"/>
      <c r="AG468" s="77"/>
      <c r="AH468" s="77"/>
      <c r="AI468" s="77"/>
      <c r="AJ468" s="77"/>
      <c r="AK468" s="77"/>
      <c r="AL468" s="78"/>
      <c r="AM468" s="48"/>
      <c r="AN468" s="26"/>
      <c r="AO468" s="77"/>
      <c r="AP468" s="77"/>
      <c r="AQ468" s="77"/>
    </row>
    <row r="469" spans="1:43" ht="6" customHeight="1" x14ac:dyDescent="0.2">
      <c r="A469" s="217"/>
      <c r="B469" s="477"/>
      <c r="C469" s="476"/>
      <c r="D469" s="51"/>
      <c r="E469" s="217"/>
      <c r="F469" s="217"/>
      <c r="G469" s="217"/>
      <c r="H469" s="217"/>
      <c r="I469" s="217"/>
      <c r="J469" s="217"/>
      <c r="K469" s="217"/>
      <c r="L469" s="217"/>
      <c r="M469" s="217"/>
      <c r="N469" s="217"/>
      <c r="O469" s="217"/>
      <c r="P469" s="217"/>
      <c r="Q469" s="217"/>
      <c r="R469" s="217"/>
      <c r="S469" s="217"/>
      <c r="T469" s="217"/>
      <c r="U469" s="476"/>
      <c r="V469" s="51"/>
      <c r="W469" s="217"/>
      <c r="X469" s="217"/>
      <c r="Y469" s="217"/>
      <c r="Z469" s="217"/>
      <c r="AA469" s="217"/>
      <c r="AB469" s="217"/>
      <c r="AC469" s="217"/>
      <c r="AD469" s="217"/>
      <c r="AE469" s="217"/>
      <c r="AF469" s="217"/>
      <c r="AG469" s="217"/>
      <c r="AH469" s="217"/>
      <c r="AI469" s="217"/>
      <c r="AJ469" s="217"/>
      <c r="AK469" s="217"/>
      <c r="AL469" s="74"/>
      <c r="AM469" s="476"/>
      <c r="AN469" s="51"/>
      <c r="AO469" s="217"/>
      <c r="AP469" s="217"/>
      <c r="AQ469" s="217"/>
    </row>
    <row r="470" spans="1:43" ht="11.25" customHeight="1" x14ac:dyDescent="0.2">
      <c r="A470" s="217"/>
      <c r="B470" s="133">
        <v>448</v>
      </c>
      <c r="C470" s="476"/>
      <c r="D470" s="51"/>
      <c r="E470" s="730" t="str">
        <f ca="1">VLOOKUP(INDIRECT(ADDRESS(ROW(),COLUMN()-3)),Language_Translations,MATCH(Language_Selected,Language_Options,0),FALSE)</f>
        <v>Je voudrais vous parler maintenant des contrôles de votre santé après l'accouchement comme par exemple, quelqu'un qui vous a posé des questions sur votre santé ou qui vous a examinée. 
Avant que vous ne quittiez l'établissement de santé, est-ce que quelqu'un a examiné votre état de santé ?</v>
      </c>
      <c r="F470" s="730"/>
      <c r="G470" s="730"/>
      <c r="H470" s="730"/>
      <c r="I470" s="730"/>
      <c r="J470" s="730"/>
      <c r="K470" s="730"/>
      <c r="L470" s="730"/>
      <c r="M470" s="730"/>
      <c r="N470" s="730"/>
      <c r="O470" s="730"/>
      <c r="P470" s="730"/>
      <c r="Q470" s="730"/>
      <c r="R470" s="730"/>
      <c r="S470" s="730"/>
      <c r="T470" s="730"/>
      <c r="U470" s="476"/>
      <c r="V470" s="51"/>
      <c r="AM470" s="476"/>
      <c r="AN470" s="51"/>
      <c r="AO470" s="217"/>
      <c r="AP470" s="217"/>
      <c r="AQ470" s="217"/>
    </row>
    <row r="471" spans="1:43" x14ac:dyDescent="0.2">
      <c r="A471" s="217"/>
      <c r="B471" s="244"/>
      <c r="C471" s="476"/>
      <c r="D471" s="51"/>
      <c r="E471" s="730"/>
      <c r="F471" s="730"/>
      <c r="G471" s="730"/>
      <c r="H471" s="730"/>
      <c r="I471" s="730"/>
      <c r="J471" s="730"/>
      <c r="K471" s="730"/>
      <c r="L471" s="730"/>
      <c r="M471" s="730"/>
      <c r="N471" s="730"/>
      <c r="O471" s="730"/>
      <c r="P471" s="730"/>
      <c r="Q471" s="730"/>
      <c r="R471" s="730"/>
      <c r="S471" s="730"/>
      <c r="T471" s="730"/>
      <c r="U471" s="476"/>
      <c r="V471" s="51"/>
      <c r="AM471" s="476"/>
      <c r="AN471" s="51"/>
      <c r="AO471" s="217"/>
      <c r="AP471" s="217"/>
      <c r="AQ471" s="217"/>
    </row>
    <row r="472" spans="1:43" x14ac:dyDescent="0.2">
      <c r="A472" s="217"/>
      <c r="B472" s="477"/>
      <c r="C472" s="476"/>
      <c r="D472" s="51"/>
      <c r="E472" s="730"/>
      <c r="F472" s="730"/>
      <c r="G472" s="730"/>
      <c r="H472" s="730"/>
      <c r="I472" s="730"/>
      <c r="J472" s="730"/>
      <c r="K472" s="730"/>
      <c r="L472" s="730"/>
      <c r="M472" s="730"/>
      <c r="N472" s="730"/>
      <c r="O472" s="730"/>
      <c r="P472" s="730"/>
      <c r="Q472" s="730"/>
      <c r="R472" s="730"/>
      <c r="S472" s="730"/>
      <c r="T472" s="730"/>
      <c r="U472" s="476"/>
      <c r="V472" s="51"/>
      <c r="W472" s="217" t="s">
        <v>117</v>
      </c>
      <c r="X472" s="217"/>
      <c r="Y472" s="47" t="s">
        <v>9</v>
      </c>
      <c r="Z472" s="47"/>
      <c r="AA472" s="47"/>
      <c r="AB472" s="47"/>
      <c r="AC472" s="47"/>
      <c r="AD472" s="47"/>
      <c r="AE472" s="47"/>
      <c r="AF472" s="47"/>
      <c r="AG472" s="47"/>
      <c r="AH472" s="47"/>
      <c r="AI472" s="47"/>
      <c r="AJ472" s="47"/>
      <c r="AK472" s="47"/>
      <c r="AL472" s="75" t="s">
        <v>93</v>
      </c>
      <c r="AM472" s="476"/>
      <c r="AN472" s="51"/>
      <c r="AO472" s="217"/>
      <c r="AP472" s="217"/>
      <c r="AQ472" s="217"/>
    </row>
    <row r="473" spans="1:43" x14ac:dyDescent="0.2">
      <c r="A473" s="217"/>
      <c r="B473" s="477"/>
      <c r="C473" s="476"/>
      <c r="D473" s="51"/>
      <c r="E473" s="730"/>
      <c r="F473" s="730"/>
      <c r="G473" s="730"/>
      <c r="H473" s="730"/>
      <c r="I473" s="730"/>
      <c r="J473" s="730"/>
      <c r="K473" s="730"/>
      <c r="L473" s="730"/>
      <c r="M473" s="730"/>
      <c r="N473" s="730"/>
      <c r="O473" s="730"/>
      <c r="P473" s="730"/>
      <c r="Q473" s="730"/>
      <c r="R473" s="730"/>
      <c r="S473" s="730"/>
      <c r="T473" s="730"/>
      <c r="U473" s="476"/>
      <c r="V473" s="51"/>
      <c r="W473" s="217" t="s">
        <v>118</v>
      </c>
      <c r="X473" s="217"/>
      <c r="Y473" s="47" t="s">
        <v>9</v>
      </c>
      <c r="Z473" s="47"/>
      <c r="AA473" s="47"/>
      <c r="AB473" s="47"/>
      <c r="AC473" s="47"/>
      <c r="AD473" s="47"/>
      <c r="AE473" s="47"/>
      <c r="AF473" s="47"/>
      <c r="AG473" s="47"/>
      <c r="AH473" s="47"/>
      <c r="AI473" s="47"/>
      <c r="AJ473" s="47"/>
      <c r="AK473" s="47"/>
      <c r="AL473" s="75" t="s">
        <v>95</v>
      </c>
      <c r="AM473" s="476"/>
      <c r="AN473" s="51"/>
      <c r="AO473" s="217"/>
      <c r="AP473" s="217">
        <v>451</v>
      </c>
      <c r="AQ473" s="217"/>
    </row>
    <row r="474" spans="1:43" x14ac:dyDescent="0.2">
      <c r="A474" s="217"/>
      <c r="B474" s="477"/>
      <c r="C474" s="476"/>
      <c r="D474" s="51"/>
      <c r="E474" s="730"/>
      <c r="F474" s="730"/>
      <c r="G474" s="730"/>
      <c r="H474" s="730"/>
      <c r="I474" s="730"/>
      <c r="J474" s="730"/>
      <c r="K474" s="730"/>
      <c r="L474" s="730"/>
      <c r="M474" s="730"/>
      <c r="N474" s="730"/>
      <c r="O474" s="730"/>
      <c r="P474" s="730"/>
      <c r="Q474" s="730"/>
      <c r="R474" s="730"/>
      <c r="S474" s="730"/>
      <c r="T474" s="730"/>
      <c r="U474" s="476"/>
      <c r="V474" s="51"/>
      <c r="W474" s="217"/>
      <c r="X474" s="217"/>
      <c r="Y474" s="47"/>
      <c r="Z474" s="47"/>
      <c r="AA474" s="47"/>
      <c r="AB474" s="47"/>
      <c r="AC474" s="47"/>
      <c r="AD474" s="47"/>
      <c r="AE474" s="47"/>
      <c r="AF474" s="47"/>
      <c r="AG474" s="47"/>
      <c r="AH474" s="47"/>
      <c r="AI474" s="47"/>
      <c r="AJ474" s="47"/>
      <c r="AK474" s="47"/>
      <c r="AL474" s="75"/>
      <c r="AM474" s="476"/>
      <c r="AN474" s="51"/>
      <c r="AO474" s="217"/>
      <c r="AP474" s="217"/>
      <c r="AQ474" s="217"/>
    </row>
    <row r="475" spans="1:43" x14ac:dyDescent="0.2">
      <c r="A475" s="217"/>
      <c r="B475" s="477"/>
      <c r="C475" s="476"/>
      <c r="D475" s="51"/>
      <c r="E475" s="730"/>
      <c r="F475" s="730"/>
      <c r="G475" s="730"/>
      <c r="H475" s="730"/>
      <c r="I475" s="730"/>
      <c r="J475" s="730"/>
      <c r="K475" s="730"/>
      <c r="L475" s="730"/>
      <c r="M475" s="730"/>
      <c r="N475" s="730"/>
      <c r="O475" s="730"/>
      <c r="P475" s="730"/>
      <c r="Q475" s="730"/>
      <c r="R475" s="730"/>
      <c r="S475" s="730"/>
      <c r="T475" s="730"/>
      <c r="U475" s="476"/>
      <c r="V475" s="51"/>
      <c r="W475" s="217"/>
      <c r="X475" s="217"/>
      <c r="Y475" s="217"/>
      <c r="Z475" s="217"/>
      <c r="AA475" s="217"/>
      <c r="AB475" s="217"/>
      <c r="AC475" s="217"/>
      <c r="AD475" s="217"/>
      <c r="AE475" s="217"/>
      <c r="AF475" s="217"/>
      <c r="AG475" s="217"/>
      <c r="AH475" s="217"/>
      <c r="AI475" s="217"/>
      <c r="AJ475" s="74"/>
      <c r="AK475" s="217"/>
      <c r="AL475" s="74"/>
      <c r="AM475" s="476"/>
      <c r="AN475" s="51"/>
      <c r="AO475" s="217"/>
      <c r="AP475" s="217"/>
      <c r="AQ475" s="217"/>
    </row>
    <row r="476" spans="1:43" x14ac:dyDescent="0.2">
      <c r="A476" s="217"/>
      <c r="B476" s="477"/>
      <c r="C476" s="476"/>
      <c r="D476" s="51"/>
      <c r="E476" s="730"/>
      <c r="F476" s="730"/>
      <c r="G476" s="730"/>
      <c r="H476" s="730"/>
      <c r="I476" s="730"/>
      <c r="J476" s="730"/>
      <c r="K476" s="730"/>
      <c r="L476" s="730"/>
      <c r="M476" s="730"/>
      <c r="N476" s="730"/>
      <c r="O476" s="730"/>
      <c r="P476" s="730"/>
      <c r="Q476" s="730"/>
      <c r="R476" s="730"/>
      <c r="S476" s="730"/>
      <c r="T476" s="730"/>
      <c r="U476" s="476"/>
      <c r="V476" s="51"/>
      <c r="W476" s="217"/>
      <c r="X476" s="217"/>
      <c r="Y476" s="217"/>
      <c r="Z476" s="217"/>
      <c r="AA476" s="217"/>
      <c r="AB476" s="217"/>
      <c r="AC476" s="217"/>
      <c r="AD476" s="217"/>
      <c r="AE476" s="217"/>
      <c r="AF476" s="217"/>
      <c r="AG476" s="217"/>
      <c r="AH476" s="217"/>
      <c r="AI476" s="217"/>
      <c r="AJ476" s="74"/>
      <c r="AK476" s="217"/>
      <c r="AL476" s="74"/>
      <c r="AM476" s="476"/>
      <c r="AN476" s="51"/>
      <c r="AO476" s="217"/>
      <c r="AP476" s="217"/>
      <c r="AQ476" s="217"/>
    </row>
    <row r="477" spans="1:43" ht="6" customHeight="1" x14ac:dyDescent="0.2">
      <c r="A477" s="77"/>
      <c r="B477" s="76"/>
      <c r="C477" s="48"/>
      <c r="D477" s="26"/>
      <c r="E477" s="77"/>
      <c r="F477" s="77"/>
      <c r="G477" s="77"/>
      <c r="H477" s="77"/>
      <c r="I477" s="77"/>
      <c r="J477" s="77"/>
      <c r="K477" s="77"/>
      <c r="L477" s="77"/>
      <c r="M477" s="77"/>
      <c r="N477" s="77"/>
      <c r="O477" s="77"/>
      <c r="P477" s="77"/>
      <c r="Q477" s="77"/>
      <c r="R477" s="77"/>
      <c r="S477" s="77"/>
      <c r="T477" s="77"/>
      <c r="U477" s="48"/>
      <c r="V477" s="26"/>
      <c r="W477" s="77"/>
      <c r="X477" s="77"/>
      <c r="Y477" s="77"/>
      <c r="Z477" s="77"/>
      <c r="AA477" s="77"/>
      <c r="AB477" s="77"/>
      <c r="AC477" s="77"/>
      <c r="AD477" s="77"/>
      <c r="AE477" s="77"/>
      <c r="AF477" s="77"/>
      <c r="AG477" s="77"/>
      <c r="AH477" s="77"/>
      <c r="AI477" s="77"/>
      <c r="AJ477" s="77"/>
      <c r="AK477" s="77"/>
      <c r="AL477" s="78"/>
      <c r="AM477" s="48"/>
      <c r="AN477" s="26"/>
      <c r="AO477" s="77"/>
      <c r="AP477" s="77"/>
      <c r="AQ477" s="77"/>
    </row>
    <row r="478" spans="1:43" ht="6" customHeight="1" x14ac:dyDescent="0.2">
      <c r="A478" s="16"/>
      <c r="B478" s="475"/>
      <c r="C478" s="46"/>
      <c r="D478" s="27"/>
      <c r="E478" s="16"/>
      <c r="F478" s="16"/>
      <c r="G478" s="16"/>
      <c r="H478" s="16"/>
      <c r="I478" s="16"/>
      <c r="J478" s="16"/>
      <c r="K478" s="16"/>
      <c r="L478" s="16"/>
      <c r="M478" s="16"/>
      <c r="N478" s="16"/>
      <c r="O478" s="16"/>
      <c r="P478" s="16"/>
      <c r="Q478" s="16"/>
      <c r="R478" s="16"/>
      <c r="S478" s="16"/>
      <c r="T478" s="16"/>
      <c r="U478" s="46"/>
      <c r="V478" s="27"/>
      <c r="W478" s="16"/>
      <c r="X478" s="16"/>
      <c r="Y478" s="16"/>
      <c r="Z478" s="16"/>
      <c r="AA478" s="16"/>
      <c r="AB478" s="16"/>
      <c r="AC478" s="16"/>
      <c r="AD478" s="16"/>
      <c r="AE478" s="16"/>
      <c r="AF478" s="16"/>
      <c r="AG478" s="16"/>
      <c r="AH478" s="16"/>
      <c r="AI478" s="16"/>
      <c r="AJ478" s="16"/>
      <c r="AK478" s="16"/>
      <c r="AL478" s="24"/>
      <c r="AM478" s="46"/>
      <c r="AN478" s="51"/>
      <c r="AO478" s="217"/>
      <c r="AP478" s="217"/>
      <c r="AQ478" s="217"/>
    </row>
    <row r="479" spans="1:43" ht="11.25" customHeight="1" x14ac:dyDescent="0.2">
      <c r="A479" s="217"/>
      <c r="B479" s="133">
        <v>449</v>
      </c>
      <c r="C479" s="476"/>
      <c r="D479" s="51"/>
      <c r="E479" s="730" t="str">
        <f ca="1">VLOOKUP(INDIRECT(ADDRESS(ROW(),COLUMN()-3)),Language_Translations,MATCH(Language_Selected,Language_Options,0),FALSE)</f>
        <v>Combien de temps après l'accouchement a eu lieu le premier examen ?</v>
      </c>
      <c r="F479" s="730"/>
      <c r="G479" s="730"/>
      <c r="H479" s="730"/>
      <c r="I479" s="730"/>
      <c r="J479" s="730"/>
      <c r="K479" s="730"/>
      <c r="L479" s="730"/>
      <c r="M479" s="730"/>
      <c r="N479" s="730"/>
      <c r="O479" s="730"/>
      <c r="P479" s="730"/>
      <c r="Q479" s="730"/>
      <c r="R479" s="730"/>
      <c r="S479" s="730"/>
      <c r="T479" s="730"/>
      <c r="U479" s="476"/>
      <c r="V479" s="51"/>
      <c r="W479" s="217"/>
      <c r="X479" s="217"/>
      <c r="Y479" s="217"/>
      <c r="Z479" s="217"/>
      <c r="AA479" s="217"/>
      <c r="AB479" s="217"/>
      <c r="AC479" s="217"/>
      <c r="AD479" s="217"/>
      <c r="AE479" s="217"/>
      <c r="AF479" s="217"/>
      <c r="AG479" s="217"/>
      <c r="AH479" s="217"/>
      <c r="AI479" s="27"/>
      <c r="AJ479" s="16"/>
      <c r="AK479" s="27"/>
      <c r="AL479" s="21"/>
      <c r="AM479" s="476"/>
      <c r="AN479" s="51"/>
      <c r="AO479" s="217"/>
      <c r="AP479" s="217"/>
      <c r="AQ479" s="217"/>
    </row>
    <row r="480" spans="1:43" x14ac:dyDescent="0.2">
      <c r="A480" s="217"/>
      <c r="B480" s="244"/>
      <c r="C480" s="476"/>
      <c r="D480" s="51"/>
      <c r="E480" s="730"/>
      <c r="F480" s="730"/>
      <c r="G480" s="730"/>
      <c r="H480" s="730"/>
      <c r="I480" s="730"/>
      <c r="J480" s="730"/>
      <c r="K480" s="730"/>
      <c r="L480" s="730"/>
      <c r="M480" s="730"/>
      <c r="N480" s="730"/>
      <c r="O480" s="730"/>
      <c r="P480" s="730"/>
      <c r="Q480" s="730"/>
      <c r="R480" s="730"/>
      <c r="S480" s="730"/>
      <c r="T480" s="730"/>
      <c r="U480" s="476"/>
      <c r="V480" s="51"/>
      <c r="W480" s="217" t="s">
        <v>69</v>
      </c>
      <c r="X480" s="217"/>
      <c r="Y480" s="217"/>
      <c r="Z480" s="47" t="s">
        <v>9</v>
      </c>
      <c r="AA480" s="47"/>
      <c r="AB480" s="47"/>
      <c r="AC480" s="47"/>
      <c r="AD480" s="47"/>
      <c r="AE480" s="47"/>
      <c r="AF480" s="47"/>
      <c r="AG480" s="47"/>
      <c r="AH480" s="318" t="s">
        <v>93</v>
      </c>
      <c r="AI480" s="26"/>
      <c r="AJ480" s="77"/>
      <c r="AK480" s="26"/>
      <c r="AL480" s="22"/>
      <c r="AM480" s="476"/>
      <c r="AN480" s="51"/>
      <c r="AO480" s="217"/>
      <c r="AP480" s="217"/>
      <c r="AQ480" s="217"/>
    </row>
    <row r="481" spans="1:43" x14ac:dyDescent="0.2">
      <c r="A481" s="217"/>
      <c r="B481" s="477"/>
      <c r="C481" s="476"/>
      <c r="D481" s="51"/>
      <c r="E481" s="730"/>
      <c r="F481" s="730"/>
      <c r="G481" s="730"/>
      <c r="H481" s="730"/>
      <c r="I481" s="730"/>
      <c r="J481" s="730"/>
      <c r="K481" s="730"/>
      <c r="L481" s="730"/>
      <c r="M481" s="730"/>
      <c r="N481" s="730"/>
      <c r="O481" s="730"/>
      <c r="P481" s="730"/>
      <c r="Q481" s="730"/>
      <c r="R481" s="730"/>
      <c r="S481" s="730"/>
      <c r="T481" s="730"/>
      <c r="U481" s="476"/>
      <c r="V481" s="51"/>
      <c r="W481" s="217"/>
      <c r="X481" s="217"/>
      <c r="Y481" s="217"/>
      <c r="Z481" s="217"/>
      <c r="AA481" s="217"/>
      <c r="AB481" s="217"/>
      <c r="AC481" s="217"/>
      <c r="AD481" s="217"/>
      <c r="AE481" s="217"/>
      <c r="AG481" s="217"/>
      <c r="AH481" s="217"/>
      <c r="AI481" s="51"/>
      <c r="AJ481" s="217"/>
      <c r="AK481" s="51"/>
      <c r="AL481" s="216"/>
      <c r="AM481" s="476"/>
      <c r="AN481" s="51"/>
      <c r="AO481" s="217"/>
      <c r="AP481" s="217"/>
      <c r="AQ481" s="217"/>
    </row>
    <row r="482" spans="1:43" x14ac:dyDescent="0.2">
      <c r="A482" s="217"/>
      <c r="B482" s="477"/>
      <c r="C482" s="476"/>
      <c r="D482" s="51"/>
      <c r="E482" s="533"/>
      <c r="F482" s="533"/>
      <c r="G482" s="533"/>
      <c r="H482" s="533"/>
      <c r="I482" s="533"/>
      <c r="J482" s="533"/>
      <c r="K482" s="533"/>
      <c r="L482" s="533"/>
      <c r="M482" s="533"/>
      <c r="N482" s="533"/>
      <c r="O482" s="533"/>
      <c r="P482" s="533"/>
      <c r="Q482" s="533"/>
      <c r="R482" s="533"/>
      <c r="S482" s="533"/>
      <c r="T482" s="533"/>
      <c r="U482" s="476"/>
      <c r="V482" s="51"/>
      <c r="W482" s="217" t="s">
        <v>509</v>
      </c>
      <c r="X482" s="217"/>
      <c r="Y482" s="47"/>
      <c r="Z482" s="47" t="s">
        <v>9</v>
      </c>
      <c r="AA482" s="47"/>
      <c r="AB482" s="47"/>
      <c r="AC482" s="47"/>
      <c r="AD482" s="47"/>
      <c r="AE482" s="47"/>
      <c r="AF482" s="47"/>
      <c r="AG482" s="47"/>
      <c r="AH482" s="318" t="s">
        <v>95</v>
      </c>
      <c r="AI482" s="26"/>
      <c r="AJ482" s="77"/>
      <c r="AK482" s="26"/>
      <c r="AL482" s="22"/>
      <c r="AM482" s="476"/>
      <c r="AN482" s="51"/>
      <c r="AO482" s="217"/>
      <c r="AP482" s="217"/>
      <c r="AQ482" s="217"/>
    </row>
    <row r="483" spans="1:43" ht="11.25" customHeight="1" x14ac:dyDescent="0.2">
      <c r="A483" s="217"/>
      <c r="B483" s="477"/>
      <c r="C483" s="476"/>
      <c r="D483" s="51"/>
      <c r="E483" s="704" t="s">
        <v>544</v>
      </c>
      <c r="F483" s="704"/>
      <c r="G483" s="704"/>
      <c r="H483" s="704"/>
      <c r="I483" s="704"/>
      <c r="J483" s="704"/>
      <c r="K483" s="704"/>
      <c r="L483" s="704"/>
      <c r="M483" s="704"/>
      <c r="N483" s="704"/>
      <c r="O483" s="704"/>
      <c r="P483" s="704"/>
      <c r="Q483" s="704"/>
      <c r="R483" s="704"/>
      <c r="S483" s="704"/>
      <c r="T483" s="704"/>
      <c r="U483" s="476"/>
      <c r="V483" s="51"/>
      <c r="W483" s="217"/>
      <c r="X483" s="217"/>
      <c r="Y483" s="217"/>
      <c r="Z483" s="217"/>
      <c r="AA483" s="217"/>
      <c r="AB483" s="217"/>
      <c r="AC483" s="217"/>
      <c r="AD483" s="217"/>
      <c r="AE483" s="217"/>
      <c r="AG483" s="217"/>
      <c r="AH483" s="217"/>
      <c r="AI483" s="27"/>
      <c r="AJ483" s="46"/>
      <c r="AK483" s="27"/>
      <c r="AL483" s="21"/>
      <c r="AM483" s="476"/>
      <c r="AN483" s="51"/>
      <c r="AO483" s="217"/>
      <c r="AP483" s="217"/>
      <c r="AQ483" s="217"/>
    </row>
    <row r="484" spans="1:43" x14ac:dyDescent="0.2">
      <c r="A484" s="217"/>
      <c r="B484" s="477"/>
      <c r="C484" s="476"/>
      <c r="D484" s="51"/>
      <c r="E484" s="704"/>
      <c r="F484" s="704"/>
      <c r="G484" s="704"/>
      <c r="H484" s="704"/>
      <c r="I484" s="704"/>
      <c r="J484" s="704"/>
      <c r="K484" s="704"/>
      <c r="L484" s="704"/>
      <c r="M484" s="704"/>
      <c r="N484" s="704"/>
      <c r="O484" s="704"/>
      <c r="P484" s="704"/>
      <c r="Q484" s="704"/>
      <c r="R484" s="704"/>
      <c r="S484" s="704"/>
      <c r="T484" s="704"/>
      <c r="U484" s="476"/>
      <c r="V484" s="51"/>
      <c r="W484" s="217" t="s">
        <v>213</v>
      </c>
      <c r="X484" s="217"/>
      <c r="Y484" s="217"/>
      <c r="Z484" s="47"/>
      <c r="AA484" s="47" t="s">
        <v>9</v>
      </c>
      <c r="AB484" s="47"/>
      <c r="AC484" s="47"/>
      <c r="AD484" s="47"/>
      <c r="AE484" s="47"/>
      <c r="AF484" s="47"/>
      <c r="AG484" s="47"/>
      <c r="AH484" s="318" t="s">
        <v>97</v>
      </c>
      <c r="AI484" s="26"/>
      <c r="AJ484" s="48"/>
      <c r="AK484" s="26"/>
      <c r="AL484" s="22"/>
      <c r="AM484" s="476"/>
      <c r="AN484" s="51"/>
      <c r="AO484" s="217"/>
      <c r="AP484" s="217"/>
      <c r="AQ484" s="217"/>
    </row>
    <row r="485" spans="1:43" x14ac:dyDescent="0.2">
      <c r="A485" s="217"/>
      <c r="B485" s="477"/>
      <c r="C485" s="476"/>
      <c r="D485" s="51"/>
      <c r="E485" s="704"/>
      <c r="F485" s="704"/>
      <c r="G485" s="704"/>
      <c r="H485" s="704"/>
      <c r="I485" s="704"/>
      <c r="J485" s="704"/>
      <c r="K485" s="704"/>
      <c r="L485" s="704"/>
      <c r="M485" s="704"/>
      <c r="N485" s="704"/>
      <c r="O485" s="704"/>
      <c r="P485" s="704"/>
      <c r="Q485" s="704"/>
      <c r="R485" s="704"/>
      <c r="S485" s="704"/>
      <c r="T485" s="704"/>
      <c r="U485" s="476"/>
      <c r="V485" s="51"/>
      <c r="W485" s="217"/>
      <c r="X485" s="217"/>
      <c r="Y485" s="217"/>
      <c r="Z485" s="217"/>
      <c r="AA485" s="217"/>
      <c r="AB485" s="217"/>
      <c r="AC485" s="217"/>
      <c r="AD485" s="217"/>
      <c r="AE485" s="217"/>
      <c r="AF485" s="217"/>
      <c r="AG485" s="217"/>
      <c r="AH485" s="217"/>
      <c r="AI485" s="217"/>
      <c r="AJ485" s="217"/>
      <c r="AK485" s="217"/>
      <c r="AL485" s="74"/>
      <c r="AM485" s="476"/>
      <c r="AN485" s="51"/>
      <c r="AO485" s="217"/>
      <c r="AP485" s="217"/>
      <c r="AQ485" s="217"/>
    </row>
    <row r="486" spans="1:43" x14ac:dyDescent="0.2">
      <c r="A486" s="217"/>
      <c r="B486" s="477"/>
      <c r="C486" s="476"/>
      <c r="D486" s="51"/>
      <c r="E486" s="704"/>
      <c r="F486" s="704"/>
      <c r="G486" s="704"/>
      <c r="H486" s="704"/>
      <c r="I486" s="704"/>
      <c r="J486" s="704"/>
      <c r="K486" s="704"/>
      <c r="L486" s="704"/>
      <c r="M486" s="704"/>
      <c r="N486" s="704"/>
      <c r="O486" s="704"/>
      <c r="P486" s="704"/>
      <c r="Q486" s="704"/>
      <c r="R486" s="704"/>
      <c r="S486" s="704"/>
      <c r="T486" s="704"/>
      <c r="U486" s="476"/>
      <c r="V486" s="51"/>
      <c r="W486" s="217" t="s">
        <v>259</v>
      </c>
      <c r="X486" s="217"/>
      <c r="Y486" s="217"/>
      <c r="Z486" s="217"/>
      <c r="AA486" s="217"/>
      <c r="AB486" s="47" t="s">
        <v>9</v>
      </c>
      <c r="AC486" s="47"/>
      <c r="AD486" s="47"/>
      <c r="AE486" s="47"/>
      <c r="AF486" s="47"/>
      <c r="AG486" s="47"/>
      <c r="AH486" s="47"/>
      <c r="AI486" s="47"/>
      <c r="AJ486" s="47"/>
      <c r="AK486" s="47"/>
      <c r="AL486" s="75" t="s">
        <v>458</v>
      </c>
      <c r="AM486" s="476"/>
      <c r="AN486" s="51"/>
      <c r="AO486" s="217"/>
      <c r="AP486" s="217"/>
      <c r="AQ486" s="217"/>
    </row>
    <row r="487" spans="1:43" ht="6" customHeight="1" x14ac:dyDescent="0.2">
      <c r="A487" s="77"/>
      <c r="B487" s="76"/>
      <c r="C487" s="48"/>
      <c r="D487" s="26"/>
      <c r="E487" s="77"/>
      <c r="F487" s="77"/>
      <c r="G487" s="77"/>
      <c r="H487" s="77"/>
      <c r="I487" s="77"/>
      <c r="J487" s="77"/>
      <c r="K487" s="77"/>
      <c r="L487" s="77"/>
      <c r="M487" s="77"/>
      <c r="N487" s="77"/>
      <c r="O487" s="77"/>
      <c r="P487" s="77"/>
      <c r="Q487" s="77"/>
      <c r="R487" s="77"/>
      <c r="S487" s="77"/>
      <c r="T487" s="77"/>
      <c r="U487" s="48"/>
      <c r="V487" s="26"/>
      <c r="W487" s="77"/>
      <c r="X487" s="77"/>
      <c r="Y487" s="77"/>
      <c r="Z487" s="77"/>
      <c r="AA487" s="77"/>
      <c r="AB487" s="77"/>
      <c r="AC487" s="77"/>
      <c r="AD487" s="77"/>
      <c r="AE487" s="77"/>
      <c r="AF487" s="77"/>
      <c r="AG487" s="77"/>
      <c r="AH487" s="77"/>
      <c r="AI487" s="77"/>
      <c r="AJ487" s="77"/>
      <c r="AK487" s="77"/>
      <c r="AL487" s="78"/>
      <c r="AM487" s="48"/>
      <c r="AN487" s="26"/>
      <c r="AO487" s="77"/>
      <c r="AP487" s="77"/>
      <c r="AQ487" s="77"/>
    </row>
    <row r="488" spans="1:43" ht="6" customHeight="1" x14ac:dyDescent="0.2">
      <c r="A488" s="16"/>
      <c r="B488" s="475"/>
      <c r="C488" s="46"/>
      <c r="D488" s="27"/>
      <c r="E488" s="16"/>
      <c r="F488" s="16"/>
      <c r="G488" s="16"/>
      <c r="H488" s="16"/>
      <c r="I488" s="16"/>
      <c r="J488" s="16"/>
      <c r="K488" s="16"/>
      <c r="L488" s="16"/>
      <c r="M488" s="16"/>
      <c r="N488" s="16"/>
      <c r="O488" s="16"/>
      <c r="P488" s="16"/>
      <c r="Q488" s="16"/>
      <c r="R488" s="16"/>
      <c r="S488" s="16"/>
      <c r="T488" s="16"/>
      <c r="U488" s="46"/>
      <c r="V488" s="27"/>
      <c r="W488" s="16"/>
      <c r="X488" s="16"/>
      <c r="Y488" s="16"/>
      <c r="Z488" s="16"/>
      <c r="AA488" s="16"/>
      <c r="AB488" s="16"/>
      <c r="AC488" s="16"/>
      <c r="AD488" s="16"/>
      <c r="AE488" s="16"/>
      <c r="AF488" s="16"/>
      <c r="AG488" s="16"/>
      <c r="AH488" s="16"/>
      <c r="AI488" s="16"/>
      <c r="AJ488" s="16"/>
      <c r="AK488" s="16"/>
      <c r="AL488" s="24"/>
      <c r="AM488" s="46"/>
      <c r="AN488" s="51"/>
      <c r="AO488" s="217"/>
      <c r="AP488" s="217"/>
      <c r="AQ488" s="217"/>
    </row>
    <row r="489" spans="1:43" ht="11.25" customHeight="1" x14ac:dyDescent="0.2">
      <c r="A489" s="217"/>
      <c r="B489" s="133">
        <v>450</v>
      </c>
      <c r="C489" s="476"/>
      <c r="D489" s="51"/>
      <c r="E489" s="730" t="str">
        <f ca="1">VLOOKUP(INDIRECT(ADDRESS(ROW(),COLUMN()-3)),Language_Translations,MATCH(Language_Selected,Language_Options,0),FALSE)</f>
        <v>Qui a examiné votre état de santé à ce moment-là ?</v>
      </c>
      <c r="F489" s="730"/>
      <c r="G489" s="730"/>
      <c r="H489" s="730"/>
      <c r="I489" s="730"/>
      <c r="J489" s="730"/>
      <c r="K489" s="730"/>
      <c r="L489" s="730"/>
      <c r="M489" s="730"/>
      <c r="N489" s="730"/>
      <c r="O489" s="730"/>
      <c r="P489" s="730"/>
      <c r="Q489" s="730"/>
      <c r="R489" s="730"/>
      <c r="S489" s="730"/>
      <c r="T489" s="730"/>
      <c r="U489" s="476"/>
      <c r="V489" s="51"/>
      <c r="W489" s="96" t="s">
        <v>463</v>
      </c>
      <c r="X489" s="217"/>
      <c r="Y489" s="217"/>
      <c r="Z489" s="217"/>
      <c r="AA489" s="217"/>
      <c r="AB489" s="217"/>
      <c r="AC489" s="217"/>
      <c r="AD489" s="217"/>
      <c r="AE489" s="217"/>
      <c r="AF489" s="217"/>
      <c r="AG489" s="217"/>
      <c r="AH489" s="217"/>
      <c r="AI489" s="217"/>
      <c r="AJ489" s="217"/>
      <c r="AK489" s="217"/>
      <c r="AL489" s="74"/>
      <c r="AM489" s="476"/>
      <c r="AN489" s="51"/>
      <c r="AO489" s="217"/>
      <c r="AP489" s="217"/>
      <c r="AQ489" s="217"/>
    </row>
    <row r="490" spans="1:43" x14ac:dyDescent="0.2">
      <c r="A490" s="217"/>
      <c r="B490" s="81" t="s">
        <v>57</v>
      </c>
      <c r="C490" s="476"/>
      <c r="D490" s="51"/>
      <c r="E490" s="730"/>
      <c r="F490" s="730"/>
      <c r="G490" s="730"/>
      <c r="H490" s="730"/>
      <c r="I490" s="730"/>
      <c r="J490" s="730"/>
      <c r="K490" s="730"/>
      <c r="L490" s="730"/>
      <c r="M490" s="730"/>
      <c r="N490" s="730"/>
      <c r="O490" s="730"/>
      <c r="P490" s="730"/>
      <c r="Q490" s="730"/>
      <c r="R490" s="730"/>
      <c r="S490" s="730"/>
      <c r="T490" s="730"/>
      <c r="U490" s="476"/>
      <c r="V490" s="51"/>
      <c r="W490" s="217"/>
      <c r="X490" s="217" t="s">
        <v>464</v>
      </c>
      <c r="Y490" s="217"/>
      <c r="Z490" s="217"/>
      <c r="AA490" s="47"/>
      <c r="AB490" s="47" t="s">
        <v>9</v>
      </c>
      <c r="AC490" s="47"/>
      <c r="AD490" s="47"/>
      <c r="AE490" s="47"/>
      <c r="AF490" s="47"/>
      <c r="AG490" s="47"/>
      <c r="AH490" s="97"/>
      <c r="AI490" s="47"/>
      <c r="AJ490" s="47"/>
      <c r="AK490" s="47"/>
      <c r="AL490" s="75" t="s">
        <v>274</v>
      </c>
      <c r="AM490" s="476"/>
      <c r="AN490" s="51"/>
      <c r="AO490" s="217"/>
      <c r="AP490" s="217"/>
      <c r="AQ490" s="217"/>
    </row>
    <row r="491" spans="1:43" x14ac:dyDescent="0.2">
      <c r="A491" s="217"/>
      <c r="B491" s="244"/>
      <c r="C491" s="476"/>
      <c r="D491" s="51"/>
      <c r="E491" s="533"/>
      <c r="F491" s="533"/>
      <c r="G491" s="533"/>
      <c r="H491" s="533"/>
      <c r="I491" s="533"/>
      <c r="J491" s="533"/>
      <c r="K491" s="533"/>
      <c r="L491" s="533"/>
      <c r="M491" s="533"/>
      <c r="N491" s="533"/>
      <c r="O491" s="533"/>
      <c r="P491" s="533"/>
      <c r="Q491" s="533"/>
      <c r="R491" s="533"/>
      <c r="S491" s="533"/>
      <c r="T491" s="533"/>
      <c r="U491" s="476"/>
      <c r="V491" s="51"/>
      <c r="W491" s="217"/>
      <c r="X491" s="217" t="s">
        <v>465</v>
      </c>
      <c r="Y491" s="217"/>
      <c r="Z491" s="217"/>
      <c r="AA491" s="217"/>
      <c r="AB491" s="217"/>
      <c r="AC491" s="217"/>
      <c r="AD491" s="47"/>
      <c r="AE491" s="47"/>
      <c r="AF491" s="217"/>
      <c r="AG491" s="47" t="s">
        <v>9</v>
      </c>
      <c r="AH491" s="47"/>
      <c r="AI491" s="47"/>
      <c r="AJ491" s="47"/>
      <c r="AK491" s="47"/>
      <c r="AL491" s="75" t="s">
        <v>275</v>
      </c>
      <c r="AM491" s="476"/>
      <c r="AN491" s="51"/>
      <c r="AO491" s="217"/>
      <c r="AP491" s="217"/>
      <c r="AQ491" s="217"/>
    </row>
    <row r="492" spans="1:43" x14ac:dyDescent="0.2">
      <c r="A492" s="217"/>
      <c r="B492" s="477"/>
      <c r="C492" s="476"/>
      <c r="D492" s="51"/>
      <c r="F492" s="217"/>
      <c r="G492" s="217"/>
      <c r="H492" s="217"/>
      <c r="I492" s="217"/>
      <c r="J492" s="217"/>
      <c r="K492" s="217"/>
      <c r="L492" s="217"/>
      <c r="M492" s="217"/>
      <c r="N492" s="217"/>
      <c r="O492" s="217"/>
      <c r="P492" s="217"/>
      <c r="Q492" s="217"/>
      <c r="R492" s="217"/>
      <c r="S492" s="217"/>
      <c r="T492" s="217"/>
      <c r="U492" s="476"/>
      <c r="V492" s="51"/>
      <c r="W492" s="217"/>
      <c r="X492" s="217" t="s">
        <v>466</v>
      </c>
      <c r="Y492" s="217"/>
      <c r="Z492" s="217"/>
      <c r="AA492" s="217"/>
      <c r="AB492" s="217"/>
      <c r="AC492" s="217"/>
      <c r="AD492" s="47"/>
      <c r="AE492" s="47"/>
      <c r="AF492" s="217"/>
      <c r="AG492" s="47" t="s">
        <v>9</v>
      </c>
      <c r="AH492" s="47"/>
      <c r="AI492" s="47"/>
      <c r="AJ492" s="47"/>
      <c r="AK492" s="47"/>
      <c r="AL492" s="75" t="s">
        <v>276</v>
      </c>
      <c r="AM492" s="476"/>
      <c r="AN492" s="51"/>
      <c r="AO492" s="217"/>
      <c r="AP492" s="217"/>
      <c r="AQ492" s="217"/>
    </row>
    <row r="493" spans="1:43" ht="11.25" customHeight="1" x14ac:dyDescent="0.2">
      <c r="A493" s="217"/>
      <c r="B493" s="477"/>
      <c r="C493" s="476"/>
      <c r="D493" s="51"/>
      <c r="E493" s="704" t="s">
        <v>545</v>
      </c>
      <c r="F493" s="704"/>
      <c r="G493" s="704"/>
      <c r="H493" s="704"/>
      <c r="I493" s="704"/>
      <c r="J493" s="704"/>
      <c r="K493" s="704"/>
      <c r="L493" s="704"/>
      <c r="M493" s="704"/>
      <c r="N493" s="704"/>
      <c r="O493" s="704"/>
      <c r="P493" s="704"/>
      <c r="Q493" s="704"/>
      <c r="R493" s="704"/>
      <c r="S493" s="704"/>
      <c r="T493" s="704"/>
      <c r="U493" s="476"/>
      <c r="V493" s="51"/>
      <c r="W493" s="96" t="s">
        <v>468</v>
      </c>
      <c r="X493" s="217"/>
      <c r="Y493" s="217"/>
      <c r="Z493" s="217"/>
      <c r="AA493" s="217"/>
      <c r="AB493" s="217"/>
      <c r="AC493" s="217"/>
      <c r="AD493" s="217"/>
      <c r="AE493" s="217"/>
      <c r="AF493" s="217"/>
      <c r="AG493" s="217"/>
      <c r="AH493" s="217"/>
      <c r="AI493" s="217"/>
      <c r="AJ493" s="217"/>
      <c r="AK493" s="217"/>
      <c r="AL493"/>
      <c r="AM493" s="476"/>
      <c r="AN493" s="51"/>
      <c r="AO493" s="217"/>
      <c r="AP493" s="217"/>
      <c r="AQ493" s="217"/>
    </row>
    <row r="494" spans="1:43" x14ac:dyDescent="0.2">
      <c r="A494" s="217"/>
      <c r="B494" s="477"/>
      <c r="C494" s="476"/>
      <c r="D494" s="51"/>
      <c r="E494" s="704"/>
      <c r="F494" s="704"/>
      <c r="G494" s="704"/>
      <c r="H494" s="704"/>
      <c r="I494" s="704"/>
      <c r="J494" s="704"/>
      <c r="K494" s="704"/>
      <c r="L494" s="704"/>
      <c r="M494" s="704"/>
      <c r="N494" s="704"/>
      <c r="O494" s="704"/>
      <c r="P494" s="704"/>
      <c r="Q494" s="704"/>
      <c r="R494" s="704"/>
      <c r="S494" s="704"/>
      <c r="T494" s="704"/>
      <c r="U494" s="476"/>
      <c r="V494" s="51"/>
      <c r="W494" s="217"/>
      <c r="X494" s="217" t="s">
        <v>469</v>
      </c>
      <c r="Y494" s="217"/>
      <c r="Z494" s="217"/>
      <c r="AA494" s="217"/>
      <c r="AB494" s="217"/>
      <c r="AC494" s="217"/>
      <c r="AD494" s="217"/>
      <c r="AE494" s="217"/>
      <c r="AF494" s="217"/>
      <c r="AG494" s="217"/>
      <c r="AI494" s="217"/>
      <c r="AJ494" s="47" t="s">
        <v>9</v>
      </c>
      <c r="AK494" s="47"/>
      <c r="AL494" s="75" t="s">
        <v>343</v>
      </c>
      <c r="AM494" s="476"/>
      <c r="AN494" s="51"/>
      <c r="AO494" s="217"/>
      <c r="AP494" s="217"/>
      <c r="AQ494" s="217"/>
    </row>
    <row r="495" spans="1:43" x14ac:dyDescent="0.2">
      <c r="A495" s="217"/>
      <c r="B495" s="477"/>
      <c r="C495" s="476"/>
      <c r="D495" s="51"/>
      <c r="E495" s="217"/>
      <c r="F495" s="217"/>
      <c r="G495" s="217"/>
      <c r="H495" s="217"/>
      <c r="I495" s="217"/>
      <c r="J495" s="217"/>
      <c r="K495" s="217"/>
      <c r="L495" s="217"/>
      <c r="M495" s="217"/>
      <c r="N495" s="217"/>
      <c r="O495" s="217"/>
      <c r="P495" s="217"/>
      <c r="Q495" s="217"/>
      <c r="R495" s="217"/>
      <c r="S495" s="217"/>
      <c r="T495" s="217"/>
      <c r="U495" s="476"/>
      <c r="V495" s="51"/>
      <c r="W495" s="217"/>
      <c r="X495" s="217" t="s">
        <v>402</v>
      </c>
      <c r="Y495" s="217"/>
      <c r="Z495" s="217"/>
      <c r="AA495" s="217"/>
      <c r="AB495" s="217"/>
      <c r="AC495" s="217"/>
      <c r="AD495" s="217"/>
      <c r="AE495" s="217"/>
      <c r="AF495" s="217"/>
      <c r="AG495" s="217"/>
      <c r="AH495" s="217"/>
      <c r="AI495" s="217"/>
      <c r="AJ495" s="217"/>
      <c r="AK495" s="217"/>
      <c r="AL495" s="74"/>
      <c r="AM495" s="476"/>
      <c r="AN495" s="51"/>
      <c r="AO495" s="217"/>
      <c r="AP495" s="217"/>
      <c r="AQ495" s="217"/>
    </row>
    <row r="496" spans="1:43" x14ac:dyDescent="0.2">
      <c r="A496" s="217"/>
      <c r="B496" s="477"/>
      <c r="C496" s="476"/>
      <c r="D496" s="51"/>
      <c r="E496" s="217"/>
      <c r="F496" s="217"/>
      <c r="G496" s="217"/>
      <c r="H496" s="217"/>
      <c r="I496" s="217"/>
      <c r="J496" s="217"/>
      <c r="K496" s="217"/>
      <c r="L496" s="217"/>
      <c r="M496" s="217"/>
      <c r="N496" s="217"/>
      <c r="O496" s="217"/>
      <c r="P496" s="217"/>
      <c r="Q496" s="217"/>
      <c r="R496" s="217"/>
      <c r="S496" s="217"/>
      <c r="T496" s="217"/>
      <c r="U496" s="476"/>
      <c r="V496" s="51"/>
      <c r="W496" s="217"/>
      <c r="X496" s="217"/>
      <c r="Y496" s="217" t="s">
        <v>403</v>
      </c>
      <c r="Z496" s="217"/>
      <c r="AA496" s="217"/>
      <c r="AB496" s="217"/>
      <c r="AC496" s="217"/>
      <c r="AD496" s="47"/>
      <c r="AE496" s="47"/>
      <c r="AF496" s="47" t="s">
        <v>9</v>
      </c>
      <c r="AG496" s="47"/>
      <c r="AH496" s="47"/>
      <c r="AI496" s="47"/>
      <c r="AJ496" s="47"/>
      <c r="AK496" s="47"/>
      <c r="AL496" s="75" t="s">
        <v>345</v>
      </c>
      <c r="AM496" s="476"/>
      <c r="AN496" s="51"/>
      <c r="AO496" s="217"/>
      <c r="AP496" s="217"/>
      <c r="AQ496" s="217"/>
    </row>
    <row r="497" spans="1:43" x14ac:dyDescent="0.2">
      <c r="A497" s="217"/>
      <c r="B497" s="477"/>
      <c r="C497" s="476"/>
      <c r="D497" s="51"/>
      <c r="E497" s="217"/>
      <c r="F497" s="217"/>
      <c r="G497" s="217"/>
      <c r="H497" s="217"/>
      <c r="I497" s="217"/>
      <c r="J497" s="217"/>
      <c r="K497" s="217"/>
      <c r="L497" s="217"/>
      <c r="M497" s="217"/>
      <c r="N497" s="217"/>
      <c r="O497" s="217"/>
      <c r="P497" s="217"/>
      <c r="Q497" s="217"/>
      <c r="R497" s="217"/>
      <c r="S497" s="217"/>
      <c r="T497" s="217"/>
      <c r="U497" s="476"/>
      <c r="V497" s="51"/>
      <c r="W497" s="217"/>
      <c r="X497" s="217"/>
      <c r="Y497" s="217"/>
      <c r="Z497" s="217"/>
      <c r="AA497" s="217"/>
      <c r="AB497" s="217"/>
      <c r="AC497" s="217"/>
      <c r="AD497" s="47"/>
      <c r="AE497" s="47"/>
      <c r="AF497" s="47"/>
      <c r="AG497" s="47"/>
      <c r="AH497" s="47"/>
      <c r="AI497" s="47"/>
      <c r="AJ497" s="47"/>
      <c r="AK497" s="47"/>
      <c r="AL497" s="75"/>
      <c r="AM497" s="476"/>
      <c r="AN497" s="51"/>
      <c r="AO497" s="217"/>
      <c r="AP497" s="217"/>
      <c r="AQ497" s="217"/>
    </row>
    <row r="498" spans="1:43" x14ac:dyDescent="0.2">
      <c r="A498" s="217"/>
      <c r="B498" s="477"/>
      <c r="C498" s="476"/>
      <c r="D498" s="51"/>
      <c r="E498" s="217"/>
      <c r="F498" s="217"/>
      <c r="G498" s="217"/>
      <c r="H498" s="217"/>
      <c r="I498" s="217"/>
      <c r="J498" s="217"/>
      <c r="K498" s="217"/>
      <c r="L498" s="217"/>
      <c r="M498" s="217"/>
      <c r="N498" s="217"/>
      <c r="O498" s="217"/>
      <c r="P498" s="217"/>
      <c r="Q498" s="217"/>
      <c r="R498" s="217"/>
      <c r="S498" s="217"/>
      <c r="T498" s="217"/>
      <c r="U498" s="476"/>
      <c r="V498" s="51"/>
      <c r="W498" s="217" t="s">
        <v>106</v>
      </c>
      <c r="Z498" s="79"/>
      <c r="AA498" s="79"/>
      <c r="AB498" s="79"/>
      <c r="AC498" s="79"/>
      <c r="AD498" s="77"/>
      <c r="AE498" s="77"/>
      <c r="AF498" s="217"/>
      <c r="AG498" s="217"/>
      <c r="AH498" s="217"/>
      <c r="AI498" s="217"/>
      <c r="AJ498" s="217"/>
      <c r="AK498" s="217"/>
      <c r="AL498" s="75" t="s">
        <v>76</v>
      </c>
      <c r="AM498" s="476"/>
      <c r="AN498" s="51"/>
      <c r="AO498" s="217"/>
      <c r="AP498" s="217"/>
      <c r="AQ498" s="217"/>
    </row>
    <row r="499" spans="1:43" x14ac:dyDescent="0.2">
      <c r="A499" s="217"/>
      <c r="B499" s="477"/>
      <c r="C499" s="476"/>
      <c r="D499" s="51"/>
      <c r="E499" s="217"/>
      <c r="F499" s="217"/>
      <c r="G499" s="217"/>
      <c r="H499" s="217"/>
      <c r="I499" s="217"/>
      <c r="J499" s="217"/>
      <c r="K499" s="217"/>
      <c r="L499" s="217"/>
      <c r="M499" s="217"/>
      <c r="N499" s="217"/>
      <c r="O499" s="217"/>
      <c r="P499" s="217"/>
      <c r="Q499" s="217"/>
      <c r="R499" s="217"/>
      <c r="S499" s="217"/>
      <c r="T499" s="217"/>
      <c r="U499" s="476"/>
      <c r="V499" s="51"/>
      <c r="W499" s="217"/>
      <c r="X499" s="217"/>
      <c r="Y499" s="217"/>
      <c r="Z499" s="300" t="s">
        <v>107</v>
      </c>
      <c r="AA499" s="300"/>
      <c r="AB499" s="300"/>
      <c r="AC499" s="300"/>
      <c r="AD499" s="300"/>
      <c r="AE499" s="300"/>
      <c r="AF499" s="300"/>
      <c r="AG499" s="300"/>
      <c r="AH499" s="300"/>
      <c r="AI499" s="300"/>
      <c r="AJ499" s="300"/>
      <c r="AK499" s="300"/>
      <c r="AL499" s="74"/>
      <c r="AM499" s="476"/>
      <c r="AN499" s="51"/>
      <c r="AO499" s="217"/>
      <c r="AP499" s="217"/>
      <c r="AQ499" s="217"/>
    </row>
    <row r="500" spans="1:43" ht="6" customHeight="1" thickBot="1" x14ac:dyDescent="0.25">
      <c r="A500" s="77"/>
      <c r="B500" s="76"/>
      <c r="C500" s="48"/>
      <c r="D500" s="26"/>
      <c r="E500" s="77"/>
      <c r="F500" s="77"/>
      <c r="G500" s="77"/>
      <c r="H500" s="77"/>
      <c r="I500" s="77"/>
      <c r="J500" s="77"/>
      <c r="K500" s="77"/>
      <c r="L500" s="77"/>
      <c r="M500" s="77"/>
      <c r="N500" s="77"/>
      <c r="O500" s="77"/>
      <c r="P500" s="77"/>
      <c r="Q500" s="77"/>
      <c r="R500" s="77"/>
      <c r="S500" s="77"/>
      <c r="T500" s="77"/>
      <c r="U500" s="48"/>
      <c r="V500" s="26"/>
      <c r="W500" s="77"/>
      <c r="X500" s="77"/>
      <c r="Y500" s="77"/>
      <c r="Z500" s="77"/>
      <c r="AA500" s="77"/>
      <c r="AB500" s="77"/>
      <c r="AC500" s="77"/>
      <c r="AD500" s="77"/>
      <c r="AE500" s="77"/>
      <c r="AF500" s="77"/>
      <c r="AG500" s="77"/>
      <c r="AH500" s="77"/>
      <c r="AI500" s="77"/>
      <c r="AJ500" s="77"/>
      <c r="AK500" s="77"/>
      <c r="AL500" s="78"/>
      <c r="AM500" s="48"/>
      <c r="AN500" s="51"/>
      <c r="AO500" s="217"/>
      <c r="AP500" s="217"/>
      <c r="AQ500" s="217"/>
    </row>
    <row r="501" spans="1:43" ht="6" customHeight="1" x14ac:dyDescent="0.2">
      <c r="A501" s="82"/>
      <c r="B501" s="83"/>
      <c r="C501" s="84"/>
      <c r="D501" s="85"/>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86"/>
      <c r="AM501" s="84"/>
      <c r="AN501" s="85"/>
      <c r="AO501" s="1"/>
      <c r="AP501" s="1"/>
      <c r="AQ501" s="87"/>
    </row>
    <row r="502" spans="1:43" ht="11.25" customHeight="1" x14ac:dyDescent="0.2">
      <c r="A502" s="88"/>
      <c r="B502" s="133">
        <v>451</v>
      </c>
      <c r="C502" s="476"/>
      <c r="D502" s="51"/>
      <c r="E502" s="704" t="s">
        <v>536</v>
      </c>
      <c r="F502" s="704"/>
      <c r="G502" s="704"/>
      <c r="H502" s="704"/>
      <c r="I502" s="704"/>
      <c r="J502" s="704"/>
      <c r="K502" s="704"/>
      <c r="L502" s="704"/>
      <c r="M502" s="704"/>
      <c r="N502" s="704"/>
      <c r="O502" s="704"/>
      <c r="P502" s="704"/>
      <c r="Q502" s="704"/>
      <c r="R502" s="704"/>
      <c r="S502" s="704"/>
      <c r="T502" s="704"/>
      <c r="U502" s="704"/>
      <c r="V502" s="704"/>
      <c r="W502" s="482"/>
      <c r="X502" s="482"/>
      <c r="Y502" s="482"/>
      <c r="Z502" s="482"/>
      <c r="AA502" s="482"/>
      <c r="AB502" s="482"/>
      <c r="AC502" s="482"/>
      <c r="AD502" s="482"/>
      <c r="AE502" s="482"/>
      <c r="AF502" s="482"/>
      <c r="AG502" s="482"/>
      <c r="AH502" s="482"/>
      <c r="AI502" s="482"/>
      <c r="AJ502" s="482"/>
      <c r="AK502" s="482"/>
      <c r="AL502" s="482"/>
      <c r="AM502" s="476"/>
      <c r="AN502" s="51"/>
      <c r="AO502" s="217"/>
      <c r="AP502" s="217"/>
      <c r="AQ502" s="89"/>
    </row>
    <row r="503" spans="1:43" ht="6" customHeight="1" x14ac:dyDescent="0.2">
      <c r="A503" s="88"/>
      <c r="B503" s="477"/>
      <c r="C503" s="476"/>
      <c r="D503" s="51"/>
      <c r="E503" s="217"/>
      <c r="F503" s="217"/>
      <c r="G503" s="217"/>
      <c r="H503" s="217"/>
      <c r="I503" s="217"/>
      <c r="J503" s="217"/>
      <c r="K503" s="217"/>
      <c r="L503" s="217"/>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74"/>
      <c r="AM503" s="476"/>
      <c r="AN503" s="51"/>
      <c r="AO503" s="217"/>
      <c r="AP503" s="217"/>
      <c r="AQ503" s="89"/>
    </row>
    <row r="504" spans="1:43" x14ac:dyDescent="0.2">
      <c r="A504" s="88"/>
      <c r="B504" s="477"/>
      <c r="C504" s="476"/>
      <c r="D504" s="51"/>
      <c r="F504" s="217"/>
      <c r="G504" s="217"/>
      <c r="H504" s="217"/>
      <c r="I504" s="217"/>
      <c r="J504" s="217"/>
      <c r="K504" s="217"/>
      <c r="L504" s="217"/>
      <c r="N504" s="217"/>
      <c r="O504" s="217"/>
      <c r="P504" s="74" t="s">
        <v>488</v>
      </c>
      <c r="Q504" s="217"/>
      <c r="R504" s="217"/>
      <c r="S504" s="217"/>
      <c r="T504" s="217"/>
      <c r="U504" s="217"/>
      <c r="V504" s="217"/>
      <c r="X504" s="217"/>
      <c r="Y504" s="217"/>
      <c r="Z504" s="217"/>
      <c r="AB504" s="217"/>
      <c r="AC504" s="74" t="s">
        <v>196</v>
      </c>
      <c r="AD504" s="217"/>
      <c r="AE504" s="217"/>
      <c r="AF504" s="217"/>
      <c r="AG504" s="217"/>
      <c r="AH504" s="217"/>
      <c r="AI504" s="217"/>
      <c r="AJ504" s="217"/>
      <c r="AK504" s="217"/>
      <c r="AL504" s="74"/>
      <c r="AM504" s="476"/>
      <c r="AN504" s="51"/>
      <c r="AO504" s="217"/>
      <c r="AP504" s="729">
        <v>455</v>
      </c>
      <c r="AQ504" s="89"/>
    </row>
    <row r="505" spans="1:43" x14ac:dyDescent="0.2">
      <c r="A505" s="88"/>
      <c r="B505" s="477"/>
      <c r="C505" s="476"/>
      <c r="D505" s="51"/>
      <c r="E505" s="217"/>
      <c r="F505" s="217"/>
      <c r="G505" s="217"/>
      <c r="H505" s="217"/>
      <c r="I505" s="217"/>
      <c r="J505" s="217"/>
      <c r="K505" s="217"/>
      <c r="L505" s="217"/>
      <c r="M505" s="217"/>
      <c r="N505" s="217"/>
      <c r="O505" s="217"/>
      <c r="P505" s="74" t="s">
        <v>489</v>
      </c>
      <c r="Q505" s="217"/>
      <c r="R505" s="217"/>
      <c r="S505" s="217"/>
      <c r="T505" s="217"/>
      <c r="U505" s="217"/>
      <c r="V505" s="217"/>
      <c r="W505" s="217"/>
      <c r="X505" s="217"/>
      <c r="Y505" s="217"/>
      <c r="Z505" s="217"/>
      <c r="AA505" s="217"/>
      <c r="AB505" s="217"/>
      <c r="AC505" s="74" t="s">
        <v>462</v>
      </c>
      <c r="AD505" s="217"/>
      <c r="AE505" s="217"/>
      <c r="AF505" s="217"/>
      <c r="AG505" s="217"/>
      <c r="AH505" s="217"/>
      <c r="AI505" s="217"/>
      <c r="AJ505" s="217"/>
      <c r="AK505" s="217"/>
      <c r="AL505" s="74"/>
      <c r="AM505" s="476"/>
      <c r="AN505" s="51"/>
      <c r="AO505" s="217"/>
      <c r="AP505" s="729"/>
      <c r="AQ505" s="89"/>
    </row>
    <row r="506" spans="1:43" ht="6" customHeight="1" thickBot="1" x14ac:dyDescent="0.25">
      <c r="A506" s="90"/>
      <c r="B506" s="319"/>
      <c r="C506" s="72"/>
      <c r="D506" s="73"/>
      <c r="E506" s="71"/>
      <c r="F506" s="71"/>
      <c r="G506" s="71"/>
      <c r="H506" s="71"/>
      <c r="I506" s="71"/>
      <c r="J506" s="71"/>
      <c r="K506" s="71"/>
      <c r="L506" s="71"/>
      <c r="M506" s="71"/>
      <c r="N506" s="71"/>
      <c r="O506" s="71"/>
      <c r="P506" s="71"/>
      <c r="Q506" s="71"/>
      <c r="R506" s="71"/>
      <c r="S506" s="71"/>
      <c r="T506" s="71"/>
      <c r="U506" s="71"/>
      <c r="V506" s="71"/>
      <c r="W506" s="71"/>
      <c r="X506" s="71"/>
      <c r="Y506" s="71"/>
      <c r="Z506" s="71"/>
      <c r="AA506" s="71"/>
      <c r="AB506" s="71"/>
      <c r="AC506" s="71"/>
      <c r="AD506" s="71"/>
      <c r="AE506" s="71"/>
      <c r="AF506" s="71"/>
      <c r="AG506" s="71"/>
      <c r="AH506" s="71"/>
      <c r="AI506" s="71"/>
      <c r="AJ506" s="71"/>
      <c r="AK506" s="71"/>
      <c r="AL506" s="91"/>
      <c r="AM506" s="72"/>
      <c r="AN506" s="73"/>
      <c r="AO506" s="71"/>
      <c r="AP506" s="71"/>
      <c r="AQ506" s="92"/>
    </row>
    <row r="507" spans="1:43" ht="6" customHeight="1" x14ac:dyDescent="0.2">
      <c r="A507" s="16"/>
      <c r="B507" s="475"/>
      <c r="C507" s="46"/>
      <c r="D507" s="27"/>
      <c r="E507" s="16"/>
      <c r="F507" s="16"/>
      <c r="G507" s="16"/>
      <c r="H507" s="16"/>
      <c r="I507" s="16"/>
      <c r="J507" s="16"/>
      <c r="K507" s="16"/>
      <c r="L507" s="16"/>
      <c r="M507" s="16"/>
      <c r="N507" s="16"/>
      <c r="O507" s="16"/>
      <c r="P507" s="16"/>
      <c r="Q507" s="16"/>
      <c r="R507" s="16"/>
      <c r="S507" s="16"/>
      <c r="T507" s="16"/>
      <c r="U507" s="46"/>
      <c r="V507" s="27"/>
      <c r="W507" s="16"/>
      <c r="X507" s="16"/>
      <c r="Y507" s="16"/>
      <c r="Z507" s="16"/>
      <c r="AA507" s="16"/>
      <c r="AB507" s="16"/>
      <c r="AC507" s="16"/>
      <c r="AD507" s="16"/>
      <c r="AE507" s="16"/>
      <c r="AF507" s="16"/>
      <c r="AG507" s="16"/>
      <c r="AH507" s="16"/>
      <c r="AI507" s="16"/>
      <c r="AJ507" s="16"/>
      <c r="AK507" s="16"/>
      <c r="AL507" s="24"/>
      <c r="AM507" s="46"/>
      <c r="AN507" s="51"/>
      <c r="AO507" s="217"/>
      <c r="AP507" s="217"/>
      <c r="AQ507" s="217"/>
    </row>
    <row r="508" spans="1:43" ht="11.25" customHeight="1" x14ac:dyDescent="0.2">
      <c r="A508" s="217"/>
      <c r="B508" s="133">
        <v>452</v>
      </c>
      <c r="C508" s="476"/>
      <c r="D508" s="51"/>
      <c r="E508" s="730" t="str">
        <f ca="1">VLOOKUP(INDIRECT(ADDRESS(ROW(),COLUMN()-3)),Language_Translations,MATCH(Language_Selected,Language_Options,0),FALSE)</f>
        <v>Je voudrais maintenant vous parler des contrôles de la santé de (NOM)--par exemple, quelqu'un qui a examiné (NOM), vérifié le cordon ou parlé avec vous des soins à donner à (NOM). 
Avant que (NOM) ne quitte l'établissement de santé, est-ce que quelqu'un a examiné l'état de santé de (NOM) ?</v>
      </c>
      <c r="F508" s="730"/>
      <c r="G508" s="730"/>
      <c r="H508" s="730"/>
      <c r="I508" s="730"/>
      <c r="J508" s="730"/>
      <c r="K508" s="730"/>
      <c r="L508" s="730"/>
      <c r="M508" s="730"/>
      <c r="N508" s="730"/>
      <c r="O508" s="730"/>
      <c r="P508" s="730"/>
      <c r="Q508" s="730"/>
      <c r="R508" s="730"/>
      <c r="S508" s="730"/>
      <c r="T508" s="730"/>
      <c r="U508" s="476"/>
      <c r="V508" s="51"/>
      <c r="W508" s="217"/>
      <c r="X508" s="217"/>
      <c r="Y508" s="217"/>
      <c r="Z508" s="217"/>
      <c r="AA508" s="217"/>
      <c r="AB508" s="217"/>
      <c r="AC508" s="217"/>
      <c r="AD508" s="217"/>
      <c r="AE508" s="217"/>
      <c r="AF508" s="217"/>
      <c r="AG508" s="217"/>
      <c r="AH508" s="217"/>
      <c r="AI508" s="217"/>
      <c r="AJ508" s="217"/>
      <c r="AK508" s="217"/>
      <c r="AL508" s="74"/>
      <c r="AM508" s="476"/>
      <c r="AN508" s="51"/>
      <c r="AO508" s="217"/>
      <c r="AP508" s="217"/>
      <c r="AQ508" s="217"/>
    </row>
    <row r="509" spans="1:43" x14ac:dyDescent="0.2">
      <c r="A509" s="217"/>
      <c r="B509" s="244"/>
      <c r="C509" s="476"/>
      <c r="D509" s="51"/>
      <c r="E509" s="730"/>
      <c r="F509" s="730"/>
      <c r="G509" s="730"/>
      <c r="H509" s="730"/>
      <c r="I509" s="730"/>
      <c r="J509" s="730"/>
      <c r="K509" s="730"/>
      <c r="L509" s="730"/>
      <c r="M509" s="730"/>
      <c r="N509" s="730"/>
      <c r="O509" s="730"/>
      <c r="P509" s="730"/>
      <c r="Q509" s="730"/>
      <c r="R509" s="730"/>
      <c r="S509" s="730"/>
      <c r="T509" s="730"/>
      <c r="U509" s="476"/>
      <c r="V509" s="51"/>
      <c r="W509" s="217"/>
      <c r="X509" s="217"/>
      <c r="Y509" s="217"/>
      <c r="Z509" s="217"/>
      <c r="AA509" s="217"/>
      <c r="AB509" s="217"/>
      <c r="AC509" s="217"/>
      <c r="AD509" s="217"/>
      <c r="AE509" s="217"/>
      <c r="AF509" s="217"/>
      <c r="AG509" s="217"/>
      <c r="AH509" s="217"/>
      <c r="AI509" s="217"/>
      <c r="AJ509" s="217"/>
      <c r="AK509" s="217"/>
      <c r="AL509" s="74"/>
      <c r="AM509" s="476"/>
      <c r="AN509" s="51"/>
      <c r="AO509" s="217"/>
      <c r="AP509" s="217"/>
      <c r="AQ509" s="217"/>
    </row>
    <row r="510" spans="1:43" ht="11.25" customHeight="1" x14ac:dyDescent="0.2">
      <c r="A510" s="217"/>
      <c r="C510" s="476"/>
      <c r="D510" s="51"/>
      <c r="E510" s="730"/>
      <c r="F510" s="730"/>
      <c r="G510" s="730"/>
      <c r="H510" s="730"/>
      <c r="I510" s="730"/>
      <c r="J510" s="730"/>
      <c r="K510" s="730"/>
      <c r="L510" s="730"/>
      <c r="M510" s="730"/>
      <c r="N510" s="730"/>
      <c r="O510" s="730"/>
      <c r="P510" s="730"/>
      <c r="Q510" s="730"/>
      <c r="R510" s="730"/>
      <c r="S510" s="730"/>
      <c r="T510" s="730"/>
      <c r="U510" s="476"/>
      <c r="V510" s="51"/>
      <c r="W510" s="217" t="s">
        <v>117</v>
      </c>
      <c r="X510" s="217"/>
      <c r="Y510" s="47" t="s">
        <v>9</v>
      </c>
      <c r="Z510" s="47"/>
      <c r="AA510" s="47"/>
      <c r="AB510" s="47"/>
      <c r="AC510" s="47"/>
      <c r="AD510" s="47"/>
      <c r="AE510" s="47"/>
      <c r="AF510" s="47"/>
      <c r="AG510" s="47"/>
      <c r="AH510" s="47"/>
      <c r="AI510" s="47"/>
      <c r="AJ510" s="47"/>
      <c r="AK510" s="47"/>
      <c r="AL510" s="75" t="s">
        <v>93</v>
      </c>
      <c r="AM510" s="476"/>
      <c r="AN510" s="51"/>
      <c r="AO510" s="217"/>
      <c r="AP510" s="217"/>
      <c r="AQ510" s="217"/>
    </row>
    <row r="511" spans="1:43" x14ac:dyDescent="0.2">
      <c r="A511" s="217"/>
      <c r="B511" s="477"/>
      <c r="C511" s="476"/>
      <c r="D511" s="51"/>
      <c r="E511" s="730"/>
      <c r="F511" s="730"/>
      <c r="G511" s="730"/>
      <c r="H511" s="730"/>
      <c r="I511" s="730"/>
      <c r="J511" s="730"/>
      <c r="K511" s="730"/>
      <c r="L511" s="730"/>
      <c r="M511" s="730"/>
      <c r="N511" s="730"/>
      <c r="O511" s="730"/>
      <c r="P511" s="730"/>
      <c r="Q511" s="730"/>
      <c r="R511" s="730"/>
      <c r="S511" s="730"/>
      <c r="T511" s="730"/>
      <c r="U511" s="476"/>
      <c r="V511" s="51"/>
      <c r="W511" s="217" t="s">
        <v>118</v>
      </c>
      <c r="X511" s="217"/>
      <c r="Y511" s="47" t="s">
        <v>9</v>
      </c>
      <c r="Z511" s="47"/>
      <c r="AA511" s="47"/>
      <c r="AB511" s="47"/>
      <c r="AC511" s="47"/>
      <c r="AD511" s="47"/>
      <c r="AE511" s="47"/>
      <c r="AF511" s="47"/>
      <c r="AG511" s="47"/>
      <c r="AH511" s="47"/>
      <c r="AI511" s="47"/>
      <c r="AJ511" s="47"/>
      <c r="AK511" s="47"/>
      <c r="AL511" s="75" t="s">
        <v>95</v>
      </c>
      <c r="AM511" s="476"/>
      <c r="AN511" s="51"/>
      <c r="AO511" s="217"/>
      <c r="AP511" s="743">
        <v>455</v>
      </c>
      <c r="AQ511" s="217"/>
    </row>
    <row r="512" spans="1:43" x14ac:dyDescent="0.2">
      <c r="A512" s="217"/>
      <c r="B512" s="477"/>
      <c r="C512" s="476"/>
      <c r="D512" s="51"/>
      <c r="E512" s="730"/>
      <c r="F512" s="730"/>
      <c r="G512" s="730"/>
      <c r="H512" s="730"/>
      <c r="I512" s="730"/>
      <c r="J512" s="730"/>
      <c r="K512" s="730"/>
      <c r="L512" s="730"/>
      <c r="M512" s="730"/>
      <c r="N512" s="730"/>
      <c r="O512" s="730"/>
      <c r="P512" s="730"/>
      <c r="Q512" s="730"/>
      <c r="R512" s="730"/>
      <c r="S512" s="730"/>
      <c r="T512" s="730"/>
      <c r="U512" s="476"/>
      <c r="V512" s="51"/>
      <c r="W512" s="217" t="s">
        <v>259</v>
      </c>
      <c r="X512" s="217"/>
      <c r="Y512" s="217"/>
      <c r="Z512" s="217"/>
      <c r="AA512" s="217"/>
      <c r="AB512" s="47" t="s">
        <v>9</v>
      </c>
      <c r="AC512" s="47"/>
      <c r="AD512" s="47"/>
      <c r="AE512" s="47"/>
      <c r="AF512" s="47"/>
      <c r="AG512" s="47"/>
      <c r="AH512" s="47"/>
      <c r="AI512" s="97"/>
      <c r="AJ512" s="47"/>
      <c r="AK512" s="47"/>
      <c r="AL512" s="98" t="s">
        <v>212</v>
      </c>
      <c r="AM512" s="476"/>
      <c r="AN512" s="51"/>
      <c r="AO512" s="217"/>
      <c r="AP512" s="743"/>
      <c r="AQ512" s="217"/>
    </row>
    <row r="513" spans="1:43" x14ac:dyDescent="0.2">
      <c r="A513" s="217"/>
      <c r="B513" s="477"/>
      <c r="C513" s="476"/>
      <c r="D513" s="51"/>
      <c r="E513" s="730"/>
      <c r="F513" s="730"/>
      <c r="G513" s="730"/>
      <c r="H513" s="730"/>
      <c r="I513" s="730"/>
      <c r="J513" s="730"/>
      <c r="K513" s="730"/>
      <c r="L513" s="730"/>
      <c r="M513" s="730"/>
      <c r="N513" s="730"/>
      <c r="O513" s="730"/>
      <c r="P513" s="730"/>
      <c r="Q513" s="730"/>
      <c r="R513" s="730"/>
      <c r="S513" s="730"/>
      <c r="T513" s="730"/>
      <c r="U513" s="476"/>
      <c r="V513" s="51"/>
      <c r="W513" s="217"/>
      <c r="X513" s="217"/>
      <c r="Y513" s="217"/>
      <c r="Z513" s="217"/>
      <c r="AA513" s="217"/>
      <c r="AB513" s="217"/>
      <c r="AC513" s="217"/>
      <c r="AD513" s="217"/>
      <c r="AE513" s="217"/>
      <c r="AF513" s="217"/>
      <c r="AG513" s="47"/>
      <c r="AH513" s="47"/>
      <c r="AI513" s="97"/>
      <c r="AJ513" s="47"/>
      <c r="AK513" s="47"/>
      <c r="AL513" s="98"/>
      <c r="AM513" s="476"/>
      <c r="AN513" s="51"/>
      <c r="AO513" s="217"/>
      <c r="AP513" s="217"/>
      <c r="AQ513" s="217"/>
    </row>
    <row r="514" spans="1:43" x14ac:dyDescent="0.2">
      <c r="A514" s="217"/>
      <c r="B514" s="477"/>
      <c r="C514" s="476"/>
      <c r="D514" s="51"/>
      <c r="E514" s="730"/>
      <c r="F514" s="730"/>
      <c r="G514" s="730"/>
      <c r="H514" s="730"/>
      <c r="I514" s="730"/>
      <c r="J514" s="730"/>
      <c r="K514" s="730"/>
      <c r="L514" s="730"/>
      <c r="M514" s="730"/>
      <c r="N514" s="730"/>
      <c r="O514" s="730"/>
      <c r="P514" s="730"/>
      <c r="Q514" s="730"/>
      <c r="R514" s="730"/>
      <c r="S514" s="730"/>
      <c r="T514" s="730"/>
      <c r="U514" s="476"/>
      <c r="V514" s="51"/>
      <c r="W514" s="217"/>
      <c r="X514" s="217"/>
      <c r="Y514" s="217"/>
      <c r="Z514" s="217"/>
      <c r="AA514" s="217"/>
      <c r="AB514" s="217"/>
      <c r="AC514" s="217"/>
      <c r="AD514" s="217"/>
      <c r="AE514" s="217"/>
      <c r="AF514" s="217"/>
      <c r="AG514" s="47"/>
      <c r="AH514" s="47"/>
      <c r="AI514" s="97"/>
      <c r="AJ514" s="47"/>
      <c r="AK514" s="47"/>
      <c r="AL514" s="98"/>
      <c r="AM514" s="476"/>
      <c r="AN514" s="51"/>
      <c r="AO514" s="217"/>
      <c r="AP514" s="217"/>
      <c r="AQ514" s="217"/>
    </row>
    <row r="515" spans="1:43" x14ac:dyDescent="0.2">
      <c r="A515" s="217"/>
      <c r="B515" s="477"/>
      <c r="C515" s="476"/>
      <c r="D515" s="51"/>
      <c r="E515" s="730"/>
      <c r="F515" s="730"/>
      <c r="G515" s="730"/>
      <c r="H515" s="730"/>
      <c r="I515" s="730"/>
      <c r="J515" s="730"/>
      <c r="K515" s="730"/>
      <c r="L515" s="730"/>
      <c r="M515" s="730"/>
      <c r="N515" s="730"/>
      <c r="O515" s="730"/>
      <c r="P515" s="730"/>
      <c r="Q515" s="730"/>
      <c r="R515" s="730"/>
      <c r="S515" s="730"/>
      <c r="T515" s="730"/>
      <c r="U515" s="476"/>
      <c r="V515" s="51"/>
      <c r="W515" s="217"/>
      <c r="X515" s="217"/>
      <c r="Y515" s="217"/>
      <c r="Z515" s="217"/>
      <c r="AA515" s="217"/>
      <c r="AB515" s="217"/>
      <c r="AC515" s="217"/>
      <c r="AD515" s="217"/>
      <c r="AE515" s="217"/>
      <c r="AF515" s="217"/>
      <c r="AG515" s="47"/>
      <c r="AH515" s="47"/>
      <c r="AI515" s="97"/>
      <c r="AJ515" s="47"/>
      <c r="AK515" s="47"/>
      <c r="AL515" s="98"/>
      <c r="AM515" s="476"/>
      <c r="AN515" s="51"/>
      <c r="AO515" s="217"/>
      <c r="AP515" s="217"/>
      <c r="AQ515" s="217"/>
    </row>
    <row r="516" spans="1:43" ht="6" customHeight="1" x14ac:dyDescent="0.2">
      <c r="A516" s="77"/>
      <c r="B516" s="76"/>
      <c r="C516" s="48"/>
      <c r="D516" s="26"/>
      <c r="E516" s="77"/>
      <c r="F516" s="77"/>
      <c r="G516" s="77"/>
      <c r="H516" s="77"/>
      <c r="I516" s="77"/>
      <c r="J516" s="77"/>
      <c r="K516" s="77"/>
      <c r="L516" s="77"/>
      <c r="M516" s="77"/>
      <c r="N516" s="77"/>
      <c r="O516" s="77"/>
      <c r="P516" s="77"/>
      <c r="Q516" s="77"/>
      <c r="R516" s="77"/>
      <c r="S516" s="77"/>
      <c r="T516" s="77"/>
      <c r="U516" s="48"/>
      <c r="V516" s="26"/>
      <c r="W516" s="77"/>
      <c r="X516" s="77"/>
      <c r="Y516" s="77"/>
      <c r="Z516" s="77"/>
      <c r="AA516" s="77"/>
      <c r="AB516" s="77"/>
      <c r="AC516" s="77"/>
      <c r="AD516" s="77"/>
      <c r="AE516" s="77"/>
      <c r="AF516" s="77"/>
      <c r="AG516" s="77"/>
      <c r="AH516" s="77"/>
      <c r="AI516" s="77"/>
      <c r="AJ516" s="77"/>
      <c r="AK516" s="77"/>
      <c r="AL516" s="78"/>
      <c r="AM516" s="48"/>
      <c r="AN516" s="26"/>
      <c r="AO516" s="77"/>
      <c r="AP516" s="77"/>
      <c r="AQ516" s="77"/>
    </row>
    <row r="517" spans="1:43" ht="6" customHeight="1" x14ac:dyDescent="0.2">
      <c r="A517" s="16"/>
      <c r="B517" s="475"/>
      <c r="C517" s="46"/>
      <c r="D517" s="27"/>
      <c r="E517" s="16"/>
      <c r="F517" s="16"/>
      <c r="G517" s="16"/>
      <c r="H517" s="16"/>
      <c r="I517" s="16"/>
      <c r="J517" s="16"/>
      <c r="K517" s="16"/>
      <c r="L517" s="16"/>
      <c r="M517" s="16"/>
      <c r="N517" s="16"/>
      <c r="O517" s="16"/>
      <c r="P517" s="16"/>
      <c r="Q517" s="16"/>
      <c r="R517" s="16"/>
      <c r="S517" s="16"/>
      <c r="T517" s="16"/>
      <c r="U517" s="46"/>
      <c r="V517" s="27"/>
      <c r="W517" s="16"/>
      <c r="X517" s="16"/>
      <c r="Y517" s="16"/>
      <c r="Z517" s="16"/>
      <c r="AA517" s="16"/>
      <c r="AB517" s="16"/>
      <c r="AC517" s="16"/>
      <c r="AD517" s="16"/>
      <c r="AE517" s="16"/>
      <c r="AF517" s="16"/>
      <c r="AG517" s="16"/>
      <c r="AH517" s="16"/>
      <c r="AI517" s="16"/>
      <c r="AJ517" s="16"/>
      <c r="AK517" s="16"/>
      <c r="AL517" s="24"/>
      <c r="AM517" s="46"/>
      <c r="AN517" s="51"/>
      <c r="AO517" s="217"/>
      <c r="AP517" s="217"/>
      <c r="AQ517" s="217"/>
    </row>
    <row r="518" spans="1:43" ht="11.25" customHeight="1" x14ac:dyDescent="0.2">
      <c r="A518" s="217"/>
      <c r="B518" s="133">
        <v>453</v>
      </c>
      <c r="C518" s="476"/>
      <c r="D518" s="51"/>
      <c r="E518" s="730" t="str">
        <f ca="1">VLOOKUP(INDIRECT(ADDRESS(ROW(),COLUMN()-3)),Language_Translations,MATCH(Language_Selected,Language_Options,0),FALSE)</f>
        <v>Combien de temps après l'accouchement a eu lieu le premier examen  de (NOM) ?</v>
      </c>
      <c r="F518" s="730"/>
      <c r="G518" s="730"/>
      <c r="H518" s="730"/>
      <c r="I518" s="730"/>
      <c r="J518" s="730"/>
      <c r="K518" s="730"/>
      <c r="L518" s="730"/>
      <c r="M518" s="730"/>
      <c r="N518" s="730"/>
      <c r="O518" s="730"/>
      <c r="P518" s="730"/>
      <c r="Q518" s="730"/>
      <c r="R518" s="730"/>
      <c r="S518" s="730"/>
      <c r="T518" s="730"/>
      <c r="U518" s="476"/>
      <c r="V518" s="51"/>
      <c r="W518" s="217"/>
      <c r="X518" s="217"/>
      <c r="Y518" s="217"/>
      <c r="Z518" s="217"/>
      <c r="AA518" s="217"/>
      <c r="AB518" s="217"/>
      <c r="AC518" s="217"/>
      <c r="AD518" s="217"/>
      <c r="AE518" s="217"/>
      <c r="AF518" s="217"/>
      <c r="AG518" s="217"/>
      <c r="AH518" s="217"/>
      <c r="AI518" s="27"/>
      <c r="AJ518" s="16"/>
      <c r="AK518" s="27"/>
      <c r="AL518" s="21"/>
      <c r="AM518" s="476"/>
      <c r="AN518" s="51"/>
      <c r="AO518" s="217"/>
      <c r="AP518" s="217"/>
      <c r="AQ518" s="217"/>
    </row>
    <row r="519" spans="1:43" x14ac:dyDescent="0.2">
      <c r="A519" s="217"/>
      <c r="B519" s="244"/>
      <c r="C519" s="476"/>
      <c r="D519" s="51"/>
      <c r="E519" s="730"/>
      <c r="F519" s="730"/>
      <c r="G519" s="730"/>
      <c r="H519" s="730"/>
      <c r="I519" s="730"/>
      <c r="J519" s="730"/>
      <c r="K519" s="730"/>
      <c r="L519" s="730"/>
      <c r="M519" s="730"/>
      <c r="N519" s="730"/>
      <c r="O519" s="730"/>
      <c r="P519" s="730"/>
      <c r="Q519" s="730"/>
      <c r="R519" s="730"/>
      <c r="S519" s="730"/>
      <c r="T519" s="730"/>
      <c r="U519" s="476"/>
      <c r="V519" s="51"/>
      <c r="W519" s="217" t="s">
        <v>69</v>
      </c>
      <c r="X519" s="217"/>
      <c r="Y519" s="217"/>
      <c r="Z519" s="47" t="s">
        <v>9</v>
      </c>
      <c r="AA519" s="47"/>
      <c r="AB519" s="47"/>
      <c r="AC519" s="47"/>
      <c r="AD519" s="47"/>
      <c r="AE519" s="47"/>
      <c r="AF519" s="47"/>
      <c r="AG519" s="47"/>
      <c r="AH519" s="318" t="s">
        <v>93</v>
      </c>
      <c r="AI519" s="26"/>
      <c r="AJ519" s="77"/>
      <c r="AK519" s="26"/>
      <c r="AL519" s="22"/>
      <c r="AM519" s="476"/>
      <c r="AN519" s="51"/>
      <c r="AO519" s="217"/>
      <c r="AP519" s="217"/>
      <c r="AQ519" s="217"/>
    </row>
    <row r="520" spans="1:43" x14ac:dyDescent="0.2">
      <c r="A520" s="217"/>
      <c r="B520" s="477"/>
      <c r="C520" s="476"/>
      <c r="D520" s="51"/>
      <c r="E520" s="730"/>
      <c r="F520" s="730"/>
      <c r="G520" s="730"/>
      <c r="H520" s="730"/>
      <c r="I520" s="730"/>
      <c r="J520" s="730"/>
      <c r="K520" s="730"/>
      <c r="L520" s="730"/>
      <c r="M520" s="730"/>
      <c r="N520" s="730"/>
      <c r="O520" s="730"/>
      <c r="P520" s="730"/>
      <c r="Q520" s="730"/>
      <c r="R520" s="730"/>
      <c r="S520" s="730"/>
      <c r="T520" s="730"/>
      <c r="U520" s="476"/>
      <c r="V520" s="51"/>
      <c r="W520" s="217"/>
      <c r="X520" s="217"/>
      <c r="Y520" s="217"/>
      <c r="Z520" s="217"/>
      <c r="AA520" s="217"/>
      <c r="AB520" s="217"/>
      <c r="AC520" s="217"/>
      <c r="AD520" s="217"/>
      <c r="AE520" s="217"/>
      <c r="AG520" s="217"/>
      <c r="AH520" s="217"/>
      <c r="AI520" s="51"/>
      <c r="AJ520" s="217"/>
      <c r="AK520" s="51"/>
      <c r="AL520" s="216"/>
      <c r="AM520" s="476"/>
      <c r="AN520" s="51"/>
      <c r="AO520" s="217"/>
      <c r="AP520" s="217"/>
      <c r="AQ520" s="217"/>
    </row>
    <row r="521" spans="1:43" ht="11.25" customHeight="1" x14ac:dyDescent="0.2">
      <c r="A521" s="217"/>
      <c r="B521" s="477"/>
      <c r="C521" s="476"/>
      <c r="D521" s="51"/>
      <c r="E521" s="704" t="s">
        <v>544</v>
      </c>
      <c r="F521" s="704"/>
      <c r="G521" s="704"/>
      <c r="H521" s="704"/>
      <c r="I521" s="704"/>
      <c r="J521" s="704"/>
      <c r="K521" s="704"/>
      <c r="L521" s="704"/>
      <c r="M521" s="704"/>
      <c r="N521" s="704"/>
      <c r="O521" s="704"/>
      <c r="P521" s="704"/>
      <c r="Q521" s="704"/>
      <c r="R521" s="704"/>
      <c r="S521" s="704"/>
      <c r="T521" s="704"/>
      <c r="U521" s="476"/>
      <c r="V521" s="51"/>
      <c r="W521" s="217" t="s">
        <v>509</v>
      </c>
      <c r="X521" s="217"/>
      <c r="Y521" s="47"/>
      <c r="Z521" s="47" t="s">
        <v>9</v>
      </c>
      <c r="AA521" s="47"/>
      <c r="AB521" s="47"/>
      <c r="AC521" s="47"/>
      <c r="AD521" s="47"/>
      <c r="AE521" s="47"/>
      <c r="AF521" s="47"/>
      <c r="AG521" s="47"/>
      <c r="AH521" s="318" t="s">
        <v>95</v>
      </c>
      <c r="AI521" s="26"/>
      <c r="AJ521" s="77"/>
      <c r="AK521" s="26"/>
      <c r="AL521" s="22"/>
      <c r="AM521" s="476"/>
      <c r="AN521" s="51"/>
      <c r="AO521" s="217"/>
      <c r="AP521" s="217"/>
      <c r="AQ521" s="217"/>
    </row>
    <row r="522" spans="1:43" ht="11.25" customHeight="1" x14ac:dyDescent="0.2">
      <c r="A522" s="217"/>
      <c r="B522" s="477"/>
      <c r="C522" s="476"/>
      <c r="D522" s="51"/>
      <c r="E522" s="704"/>
      <c r="F522" s="704"/>
      <c r="G522" s="704"/>
      <c r="H522" s="704"/>
      <c r="I522" s="704"/>
      <c r="J522" s="704"/>
      <c r="K522" s="704"/>
      <c r="L522" s="704"/>
      <c r="M522" s="704"/>
      <c r="N522" s="704"/>
      <c r="O522" s="704"/>
      <c r="P522" s="704"/>
      <c r="Q522" s="704"/>
      <c r="R522" s="704"/>
      <c r="S522" s="704"/>
      <c r="T522" s="704"/>
      <c r="U522" s="476"/>
      <c r="V522" s="51"/>
      <c r="W522" s="217"/>
      <c r="X522" s="217"/>
      <c r="Y522" s="217"/>
      <c r="Z522" s="217"/>
      <c r="AA522" s="217"/>
      <c r="AB522" s="217"/>
      <c r="AC522" s="217"/>
      <c r="AD522" s="217"/>
      <c r="AE522" s="217"/>
      <c r="AG522" s="217"/>
      <c r="AH522" s="217"/>
      <c r="AI522" s="27"/>
      <c r="AJ522" s="46"/>
      <c r="AK522" s="27"/>
      <c r="AL522" s="21"/>
      <c r="AM522" s="476"/>
      <c r="AN522" s="51"/>
      <c r="AO522" s="217"/>
      <c r="AP522" s="217"/>
      <c r="AQ522" s="217"/>
    </row>
    <row r="523" spans="1:43" x14ac:dyDescent="0.2">
      <c r="A523" s="217"/>
      <c r="B523" s="477"/>
      <c r="C523" s="476"/>
      <c r="D523" s="51"/>
      <c r="E523" s="704"/>
      <c r="F523" s="704"/>
      <c r="G523" s="704"/>
      <c r="H523" s="704"/>
      <c r="I523" s="704"/>
      <c r="J523" s="704"/>
      <c r="K523" s="704"/>
      <c r="L523" s="704"/>
      <c r="M523" s="704"/>
      <c r="N523" s="704"/>
      <c r="O523" s="704"/>
      <c r="P523" s="704"/>
      <c r="Q523" s="704"/>
      <c r="R523" s="704"/>
      <c r="S523" s="704"/>
      <c r="T523" s="704"/>
      <c r="U523" s="476"/>
      <c r="V523" s="51"/>
      <c r="W523" s="217" t="s">
        <v>213</v>
      </c>
      <c r="X523" s="217"/>
      <c r="Y523" s="217"/>
      <c r="Z523" s="47"/>
      <c r="AA523" s="47" t="s">
        <v>9</v>
      </c>
      <c r="AB523" s="47"/>
      <c r="AC523" s="47"/>
      <c r="AD523" s="47"/>
      <c r="AE523" s="47"/>
      <c r="AF523" s="47"/>
      <c r="AG523" s="47"/>
      <c r="AH523" s="318" t="s">
        <v>97</v>
      </c>
      <c r="AI523" s="26"/>
      <c r="AJ523" s="48"/>
      <c r="AK523" s="26"/>
      <c r="AL523" s="22"/>
      <c r="AM523" s="476"/>
      <c r="AN523" s="51"/>
      <c r="AO523" s="217"/>
      <c r="AP523" s="217"/>
      <c r="AQ523" s="217"/>
    </row>
    <row r="524" spans="1:43" x14ac:dyDescent="0.2">
      <c r="A524" s="217"/>
      <c r="B524" s="477"/>
      <c r="C524" s="476"/>
      <c r="D524" s="51"/>
      <c r="E524" s="704"/>
      <c r="F524" s="704"/>
      <c r="G524" s="704"/>
      <c r="H524" s="704"/>
      <c r="I524" s="704"/>
      <c r="J524" s="704"/>
      <c r="K524" s="704"/>
      <c r="L524" s="704"/>
      <c r="M524" s="704"/>
      <c r="N524" s="704"/>
      <c r="O524" s="704"/>
      <c r="P524" s="704"/>
      <c r="Q524" s="704"/>
      <c r="R524" s="704"/>
      <c r="S524" s="704"/>
      <c r="T524" s="704"/>
      <c r="U524" s="476"/>
      <c r="V524" s="51"/>
      <c r="W524" s="217"/>
      <c r="X524" s="217"/>
      <c r="Y524" s="217"/>
      <c r="Z524" s="217"/>
      <c r="AA524" s="217"/>
      <c r="AB524" s="217"/>
      <c r="AC524" s="217"/>
      <c r="AD524" s="217"/>
      <c r="AE524" s="217"/>
      <c r="AF524" s="217"/>
      <c r="AG524" s="217"/>
      <c r="AH524" s="217"/>
      <c r="AI524" s="217"/>
      <c r="AJ524" s="217"/>
      <c r="AK524" s="217"/>
      <c r="AL524" s="74"/>
      <c r="AM524" s="476"/>
      <c r="AN524" s="51"/>
      <c r="AO524" s="217"/>
      <c r="AP524" s="217"/>
      <c r="AQ524" s="217"/>
    </row>
    <row r="525" spans="1:43" x14ac:dyDescent="0.2">
      <c r="A525" s="217"/>
      <c r="B525" s="477"/>
      <c r="C525" s="476"/>
      <c r="D525" s="51"/>
      <c r="E525" s="482"/>
      <c r="F525" s="482"/>
      <c r="G525" s="482"/>
      <c r="H525" s="482"/>
      <c r="I525" s="482"/>
      <c r="J525" s="482"/>
      <c r="K525" s="482"/>
      <c r="L525" s="482"/>
      <c r="M525" s="482"/>
      <c r="N525" s="482"/>
      <c r="O525" s="482"/>
      <c r="P525" s="482"/>
      <c r="Q525" s="482"/>
      <c r="R525" s="482"/>
      <c r="S525" s="482"/>
      <c r="T525" s="482"/>
      <c r="U525" s="476"/>
      <c r="V525" s="51"/>
      <c r="W525" s="217" t="s">
        <v>259</v>
      </c>
      <c r="X525" s="217"/>
      <c r="Y525" s="217"/>
      <c r="Z525" s="217"/>
      <c r="AA525" s="217"/>
      <c r="AB525" s="47" t="s">
        <v>9</v>
      </c>
      <c r="AC525" s="47"/>
      <c r="AD525" s="47"/>
      <c r="AE525" s="47"/>
      <c r="AF525" s="47"/>
      <c r="AG525" s="47"/>
      <c r="AH525" s="47"/>
      <c r="AI525" s="47"/>
      <c r="AJ525" s="47"/>
      <c r="AK525" s="47"/>
      <c r="AL525" s="75" t="s">
        <v>458</v>
      </c>
      <c r="AM525" s="476"/>
      <c r="AN525" s="51"/>
      <c r="AO525" s="217"/>
      <c r="AP525" s="217"/>
      <c r="AQ525" s="217"/>
    </row>
    <row r="526" spans="1:43" ht="6" customHeight="1" x14ac:dyDescent="0.2">
      <c r="A526" s="77"/>
      <c r="B526" s="76"/>
      <c r="C526" s="48"/>
      <c r="D526" s="26"/>
      <c r="E526" s="77"/>
      <c r="F526" s="77"/>
      <c r="G526" s="77"/>
      <c r="H526" s="77"/>
      <c r="I526" s="77"/>
      <c r="J526" s="77"/>
      <c r="K526" s="77"/>
      <c r="L526" s="77"/>
      <c r="M526" s="77"/>
      <c r="N526" s="77"/>
      <c r="O526" s="77"/>
      <c r="P526" s="77"/>
      <c r="Q526" s="77"/>
      <c r="R526" s="77"/>
      <c r="S526" s="77"/>
      <c r="T526" s="77"/>
      <c r="U526" s="48"/>
      <c r="V526" s="26"/>
      <c r="W526" s="77"/>
      <c r="X526" s="77"/>
      <c r="Y526" s="77"/>
      <c r="Z526" s="77"/>
      <c r="AA526" s="77"/>
      <c r="AB526" s="77"/>
      <c r="AC526" s="77"/>
      <c r="AD526" s="77"/>
      <c r="AE526" s="77"/>
      <c r="AF526" s="77"/>
      <c r="AG526" s="77"/>
      <c r="AH526" s="77"/>
      <c r="AI526" s="77"/>
      <c r="AJ526" s="77"/>
      <c r="AK526" s="77"/>
      <c r="AL526" s="78"/>
      <c r="AM526" s="48"/>
      <c r="AN526" s="26"/>
      <c r="AO526" s="77"/>
      <c r="AP526" s="77"/>
      <c r="AQ526" s="77"/>
    </row>
    <row r="527" spans="1:43" ht="6" customHeight="1" x14ac:dyDescent="0.2">
      <c r="A527" s="16"/>
      <c r="B527" s="475"/>
      <c r="C527" s="46"/>
      <c r="D527" s="27"/>
      <c r="E527" s="16"/>
      <c r="F527" s="16"/>
      <c r="G527" s="16"/>
      <c r="H527" s="16"/>
      <c r="I527" s="16"/>
      <c r="J527" s="16"/>
      <c r="K527" s="16"/>
      <c r="L527" s="16"/>
      <c r="M527" s="16"/>
      <c r="N527" s="16"/>
      <c r="O527" s="16"/>
      <c r="P527" s="16"/>
      <c r="Q527" s="16"/>
      <c r="R527" s="16"/>
      <c r="S527" s="16"/>
      <c r="T527" s="16"/>
      <c r="U527" s="46"/>
      <c r="V527" s="27"/>
      <c r="W527" s="16"/>
      <c r="X527" s="16"/>
      <c r="Y527" s="16"/>
      <c r="Z527" s="16"/>
      <c r="AA527" s="16"/>
      <c r="AB527" s="16"/>
      <c r="AC527" s="16"/>
      <c r="AD527" s="16"/>
      <c r="AE527" s="16"/>
      <c r="AF527" s="16"/>
      <c r="AG527" s="16"/>
      <c r="AH527" s="16"/>
      <c r="AI527" s="16"/>
      <c r="AJ527" s="16"/>
      <c r="AK527" s="16"/>
      <c r="AL527" s="24"/>
      <c r="AM527" s="46"/>
      <c r="AN527" s="27"/>
      <c r="AO527" s="16"/>
      <c r="AP527" s="16"/>
      <c r="AQ527" s="16"/>
    </row>
    <row r="528" spans="1:43" ht="11.25" customHeight="1" x14ac:dyDescent="0.2">
      <c r="A528" s="217"/>
      <c r="B528" s="133">
        <v>454</v>
      </c>
      <c r="C528" s="476"/>
      <c r="D528" s="51"/>
      <c r="E528" s="730" t="str">
        <f ca="1">VLOOKUP(INDIRECT(ADDRESS(ROW(),COLUMN()-3)),Language_Translations,MATCH(Language_Selected,Language_Options,0),FALSE)</f>
        <v>Qui a examiné l'état de santé de (NOM) à ce moment-là ?</v>
      </c>
      <c r="F528" s="730"/>
      <c r="G528" s="730"/>
      <c r="H528" s="730"/>
      <c r="I528" s="730"/>
      <c r="J528" s="730"/>
      <c r="K528" s="730"/>
      <c r="L528" s="730"/>
      <c r="M528" s="730"/>
      <c r="N528" s="730"/>
      <c r="O528" s="730"/>
      <c r="P528" s="730"/>
      <c r="Q528" s="730"/>
      <c r="R528" s="730"/>
      <c r="S528" s="730"/>
      <c r="T528" s="730"/>
      <c r="U528" s="476"/>
      <c r="V528" s="51"/>
      <c r="W528" s="96" t="s">
        <v>463</v>
      </c>
      <c r="X528" s="217"/>
      <c r="Y528" s="217"/>
      <c r="Z528" s="217"/>
      <c r="AA528" s="217"/>
      <c r="AB528" s="217"/>
      <c r="AC528" s="217"/>
      <c r="AD528" s="217"/>
      <c r="AE528" s="217"/>
      <c r="AF528" s="217"/>
      <c r="AG528" s="217"/>
      <c r="AH528" s="217"/>
      <c r="AI528" s="217"/>
      <c r="AJ528" s="217"/>
      <c r="AK528" s="217"/>
      <c r="AL528" s="74"/>
      <c r="AM528" s="476"/>
      <c r="AN528" s="51"/>
      <c r="AO528" s="217"/>
      <c r="AP528" s="217"/>
      <c r="AQ528" s="217"/>
    </row>
    <row r="529" spans="1:43" x14ac:dyDescent="0.2">
      <c r="A529" s="217"/>
      <c r="B529" s="81" t="s">
        <v>57</v>
      </c>
      <c r="C529" s="476"/>
      <c r="D529" s="51"/>
      <c r="E529" s="730"/>
      <c r="F529" s="730"/>
      <c r="G529" s="730"/>
      <c r="H529" s="730"/>
      <c r="I529" s="730"/>
      <c r="J529" s="730"/>
      <c r="K529" s="730"/>
      <c r="L529" s="730"/>
      <c r="M529" s="730"/>
      <c r="N529" s="730"/>
      <c r="O529" s="730"/>
      <c r="P529" s="730"/>
      <c r="Q529" s="730"/>
      <c r="R529" s="730"/>
      <c r="S529" s="730"/>
      <c r="T529" s="730"/>
      <c r="U529" s="476"/>
      <c r="V529" s="51"/>
      <c r="W529" s="217"/>
      <c r="X529" s="217" t="s">
        <v>464</v>
      </c>
      <c r="Y529" s="217"/>
      <c r="Z529" s="217"/>
      <c r="AA529" s="47"/>
      <c r="AB529" s="47" t="s">
        <v>9</v>
      </c>
      <c r="AC529" s="47"/>
      <c r="AD529" s="47"/>
      <c r="AE529" s="47"/>
      <c r="AF529" s="47"/>
      <c r="AG529" s="47"/>
      <c r="AH529" s="97"/>
      <c r="AI529" s="47"/>
      <c r="AJ529" s="47"/>
      <c r="AK529" s="47"/>
      <c r="AL529" s="75" t="s">
        <v>274</v>
      </c>
      <c r="AM529" s="476"/>
      <c r="AN529" s="51"/>
      <c r="AO529" s="217"/>
      <c r="AP529" s="217"/>
      <c r="AQ529" s="217"/>
    </row>
    <row r="530" spans="1:43" x14ac:dyDescent="0.2">
      <c r="A530" s="217"/>
      <c r="B530" s="244"/>
      <c r="C530" s="476"/>
      <c r="D530" s="51"/>
      <c r="E530" s="533"/>
      <c r="F530" s="533"/>
      <c r="G530" s="533"/>
      <c r="H530" s="533"/>
      <c r="I530" s="533"/>
      <c r="J530" s="533"/>
      <c r="K530" s="533"/>
      <c r="L530" s="533"/>
      <c r="M530" s="533"/>
      <c r="N530" s="533"/>
      <c r="O530" s="533"/>
      <c r="P530" s="533"/>
      <c r="Q530" s="533"/>
      <c r="R530" s="533"/>
      <c r="S530" s="533"/>
      <c r="T530" s="533"/>
      <c r="U530" s="476"/>
      <c r="V530" s="51"/>
      <c r="W530" s="217"/>
      <c r="X530" s="217" t="s">
        <v>465</v>
      </c>
      <c r="Y530" s="217"/>
      <c r="Z530" s="217"/>
      <c r="AA530" s="217"/>
      <c r="AB530" s="217"/>
      <c r="AC530" s="217"/>
      <c r="AD530" s="47"/>
      <c r="AE530" s="47"/>
      <c r="AF530" s="217"/>
      <c r="AG530" s="47" t="s">
        <v>9</v>
      </c>
      <c r="AH530" s="47"/>
      <c r="AI530" s="47"/>
      <c r="AJ530" s="47"/>
      <c r="AK530" s="47"/>
      <c r="AL530" s="75" t="s">
        <v>275</v>
      </c>
      <c r="AM530" s="476"/>
      <c r="AN530" s="51"/>
      <c r="AO530" s="217"/>
      <c r="AP530" s="217"/>
      <c r="AQ530" s="217"/>
    </row>
    <row r="531" spans="1:43" x14ac:dyDescent="0.2">
      <c r="A531" s="217"/>
      <c r="B531" s="477"/>
      <c r="C531" s="476"/>
      <c r="D531" s="51"/>
      <c r="F531" s="217"/>
      <c r="G531" s="217"/>
      <c r="H531" s="217"/>
      <c r="I531" s="217"/>
      <c r="J531" s="217"/>
      <c r="K531" s="217"/>
      <c r="L531" s="217"/>
      <c r="M531" s="217"/>
      <c r="N531" s="217"/>
      <c r="O531" s="217"/>
      <c r="P531" s="217"/>
      <c r="Q531" s="217"/>
      <c r="R531" s="217"/>
      <c r="S531" s="217"/>
      <c r="T531" s="217"/>
      <c r="U531" s="476"/>
      <c r="V531" s="51"/>
      <c r="W531" s="217"/>
      <c r="X531" s="217" t="s">
        <v>466</v>
      </c>
      <c r="Y531" s="217"/>
      <c r="Z531" s="217"/>
      <c r="AA531" s="217"/>
      <c r="AB531" s="217"/>
      <c r="AC531" s="217"/>
      <c r="AD531" s="47"/>
      <c r="AE531" s="47"/>
      <c r="AF531" s="217"/>
      <c r="AG531" s="47" t="s">
        <v>9</v>
      </c>
      <c r="AH531" s="47"/>
      <c r="AI531" s="47"/>
      <c r="AJ531" s="47"/>
      <c r="AK531" s="47"/>
      <c r="AL531" s="75" t="s">
        <v>276</v>
      </c>
      <c r="AM531" s="476"/>
      <c r="AN531" s="51"/>
      <c r="AO531" s="217"/>
      <c r="AP531" s="217"/>
      <c r="AQ531" s="217"/>
    </row>
    <row r="532" spans="1:43" ht="11.25" customHeight="1" x14ac:dyDescent="0.2">
      <c r="A532" s="217"/>
      <c r="B532" s="477"/>
      <c r="C532" s="476"/>
      <c r="D532" s="51"/>
      <c r="E532" s="704" t="s">
        <v>546</v>
      </c>
      <c r="F532" s="704"/>
      <c r="G532" s="704"/>
      <c r="H532" s="704"/>
      <c r="I532" s="704"/>
      <c r="J532" s="704"/>
      <c r="K532" s="704"/>
      <c r="L532" s="704"/>
      <c r="M532" s="704"/>
      <c r="N532" s="704"/>
      <c r="O532" s="704"/>
      <c r="P532" s="704"/>
      <c r="Q532" s="704"/>
      <c r="R532" s="704"/>
      <c r="S532" s="704"/>
      <c r="T532" s="704"/>
      <c r="U532" s="476"/>
      <c r="V532" s="51"/>
      <c r="W532" s="96" t="s">
        <v>468</v>
      </c>
      <c r="X532" s="217"/>
      <c r="Y532" s="217"/>
      <c r="Z532" s="217"/>
      <c r="AA532" s="217"/>
      <c r="AB532" s="217"/>
      <c r="AC532" s="217"/>
      <c r="AD532" s="217"/>
      <c r="AE532" s="217"/>
      <c r="AF532" s="217"/>
      <c r="AG532" s="217"/>
      <c r="AH532" s="217"/>
      <c r="AI532" s="217"/>
      <c r="AJ532" s="217"/>
      <c r="AK532" s="217"/>
      <c r="AL532"/>
      <c r="AM532" s="476"/>
      <c r="AN532" s="51"/>
      <c r="AO532" s="217"/>
      <c r="AP532" s="217"/>
      <c r="AQ532" s="217"/>
    </row>
    <row r="533" spans="1:43" x14ac:dyDescent="0.2">
      <c r="A533" s="217"/>
      <c r="B533" s="477"/>
      <c r="C533" s="476"/>
      <c r="D533" s="51"/>
      <c r="E533" s="704"/>
      <c r="F533" s="704"/>
      <c r="G533" s="704"/>
      <c r="H533" s="704"/>
      <c r="I533" s="704"/>
      <c r="J533" s="704"/>
      <c r="K533" s="704"/>
      <c r="L533" s="704"/>
      <c r="M533" s="704"/>
      <c r="N533" s="704"/>
      <c r="O533" s="704"/>
      <c r="P533" s="704"/>
      <c r="Q533" s="704"/>
      <c r="R533" s="704"/>
      <c r="S533" s="704"/>
      <c r="T533" s="704"/>
      <c r="U533" s="476"/>
      <c r="V533" s="51"/>
      <c r="W533" s="217"/>
      <c r="X533" s="217" t="s">
        <v>469</v>
      </c>
      <c r="Y533" s="217"/>
      <c r="Z533" s="217"/>
      <c r="AA533" s="217"/>
      <c r="AB533" s="217"/>
      <c r="AC533" s="217"/>
      <c r="AD533" s="217"/>
      <c r="AE533" s="217"/>
      <c r="AF533" s="217"/>
      <c r="AG533" s="217"/>
      <c r="AI533" s="217"/>
      <c r="AJ533" s="47" t="s">
        <v>9</v>
      </c>
      <c r="AK533" s="47"/>
      <c r="AL533" s="75" t="s">
        <v>343</v>
      </c>
      <c r="AM533" s="476"/>
      <c r="AN533" s="51"/>
      <c r="AO533" s="217"/>
      <c r="AP533" s="217"/>
      <c r="AQ533" s="217"/>
    </row>
    <row r="534" spans="1:43" x14ac:dyDescent="0.2">
      <c r="A534" s="217"/>
      <c r="B534" s="477"/>
      <c r="C534" s="476"/>
      <c r="D534" s="51"/>
      <c r="E534" s="217"/>
      <c r="F534" s="217"/>
      <c r="G534" s="217"/>
      <c r="H534" s="217"/>
      <c r="I534" s="217"/>
      <c r="J534" s="217"/>
      <c r="K534" s="217"/>
      <c r="L534" s="217"/>
      <c r="M534" s="217"/>
      <c r="N534" s="217"/>
      <c r="O534" s="217"/>
      <c r="P534" s="217"/>
      <c r="Q534" s="217"/>
      <c r="R534" s="217"/>
      <c r="S534" s="217"/>
      <c r="T534" s="217"/>
      <c r="U534" s="476"/>
      <c r="V534" s="51"/>
      <c r="W534" s="217"/>
      <c r="X534" s="217" t="s">
        <v>402</v>
      </c>
      <c r="Y534" s="217"/>
      <c r="Z534" s="217"/>
      <c r="AA534" s="217"/>
      <c r="AB534" s="217"/>
      <c r="AC534" s="217"/>
      <c r="AD534" s="217"/>
      <c r="AE534" s="217"/>
      <c r="AF534" s="217"/>
      <c r="AG534" s="217"/>
      <c r="AH534" s="217"/>
      <c r="AI534" s="217"/>
      <c r="AJ534" s="217"/>
      <c r="AK534" s="217"/>
      <c r="AL534" s="74"/>
      <c r="AM534" s="476"/>
      <c r="AN534" s="51"/>
      <c r="AO534" s="217"/>
      <c r="AP534" s="217"/>
      <c r="AQ534" s="217"/>
    </row>
    <row r="535" spans="1:43" x14ac:dyDescent="0.2">
      <c r="A535" s="217"/>
      <c r="B535" s="477"/>
      <c r="C535" s="476"/>
      <c r="D535" s="51"/>
      <c r="E535" s="217"/>
      <c r="F535" s="217"/>
      <c r="G535" s="217"/>
      <c r="H535" s="217"/>
      <c r="I535" s="217"/>
      <c r="J535" s="217"/>
      <c r="K535" s="217"/>
      <c r="L535" s="217"/>
      <c r="M535" s="217"/>
      <c r="N535" s="217"/>
      <c r="O535" s="217"/>
      <c r="P535" s="217"/>
      <c r="Q535" s="217"/>
      <c r="R535" s="217"/>
      <c r="S535" s="217"/>
      <c r="T535" s="217"/>
      <c r="U535" s="476"/>
      <c r="V535" s="51"/>
      <c r="W535" s="217"/>
      <c r="X535" s="217"/>
      <c r="Y535" s="217" t="s">
        <v>403</v>
      </c>
      <c r="Z535" s="217"/>
      <c r="AA535" s="217"/>
      <c r="AB535" s="217"/>
      <c r="AC535" s="217"/>
      <c r="AD535" s="47"/>
      <c r="AE535" s="47"/>
      <c r="AF535" s="47" t="s">
        <v>9</v>
      </c>
      <c r="AG535" s="47"/>
      <c r="AH535" s="47"/>
      <c r="AI535" s="47"/>
      <c r="AJ535" s="47"/>
      <c r="AK535" s="47"/>
      <c r="AL535" s="75" t="s">
        <v>345</v>
      </c>
      <c r="AM535" s="476"/>
      <c r="AN535" s="51"/>
      <c r="AO535" s="217"/>
      <c r="AP535" s="217"/>
      <c r="AQ535" s="217"/>
    </row>
    <row r="536" spans="1:43" x14ac:dyDescent="0.2">
      <c r="A536" s="217"/>
      <c r="B536" s="477"/>
      <c r="C536" s="476"/>
      <c r="D536" s="51"/>
      <c r="E536" s="217"/>
      <c r="F536" s="217"/>
      <c r="G536" s="217"/>
      <c r="H536" s="217"/>
      <c r="I536" s="217"/>
      <c r="J536" s="217"/>
      <c r="K536" s="217"/>
      <c r="L536" s="217"/>
      <c r="M536" s="217"/>
      <c r="N536" s="217"/>
      <c r="O536" s="217"/>
      <c r="P536" s="217"/>
      <c r="Q536" s="217"/>
      <c r="R536" s="217"/>
      <c r="S536" s="217"/>
      <c r="T536" s="217"/>
      <c r="U536" s="476"/>
      <c r="V536" s="51"/>
      <c r="W536" s="217"/>
      <c r="X536" s="217"/>
      <c r="Y536" s="217"/>
      <c r="Z536" s="217"/>
      <c r="AA536" s="217"/>
      <c r="AB536" s="217"/>
      <c r="AC536" s="217"/>
      <c r="AD536" s="47"/>
      <c r="AE536" s="47"/>
      <c r="AF536" s="47"/>
      <c r="AG536" s="47"/>
      <c r="AH536" s="47"/>
      <c r="AI536" s="47"/>
      <c r="AJ536" s="47"/>
      <c r="AK536" s="47"/>
      <c r="AL536" s="75"/>
      <c r="AM536" s="476"/>
      <c r="AN536" s="51"/>
      <c r="AO536" s="217"/>
      <c r="AP536" s="217"/>
      <c r="AQ536" s="217"/>
    </row>
    <row r="537" spans="1:43" x14ac:dyDescent="0.2">
      <c r="A537" s="217"/>
      <c r="B537" s="477"/>
      <c r="C537" s="476"/>
      <c r="D537" s="51"/>
      <c r="E537" s="217"/>
      <c r="F537" s="217"/>
      <c r="G537" s="217"/>
      <c r="H537" s="217"/>
      <c r="I537" s="217"/>
      <c r="J537" s="217"/>
      <c r="K537" s="217"/>
      <c r="L537" s="217"/>
      <c r="M537" s="217"/>
      <c r="N537" s="217"/>
      <c r="O537" s="217"/>
      <c r="P537" s="217"/>
      <c r="Q537" s="217"/>
      <c r="R537" s="217"/>
      <c r="S537" s="217"/>
      <c r="T537" s="217"/>
      <c r="U537" s="476"/>
      <c r="V537" s="51"/>
      <c r="W537" s="217" t="s">
        <v>106</v>
      </c>
      <c r="Z537" s="79"/>
      <c r="AA537" s="79"/>
      <c r="AB537" s="79"/>
      <c r="AC537" s="79"/>
      <c r="AD537" s="77"/>
      <c r="AE537" s="77"/>
      <c r="AF537" s="217"/>
      <c r="AG537" s="217"/>
      <c r="AH537" s="217"/>
      <c r="AI537" s="217"/>
      <c r="AJ537" s="217"/>
      <c r="AK537" s="217"/>
      <c r="AL537" s="75" t="s">
        <v>76</v>
      </c>
      <c r="AM537" s="476"/>
      <c r="AN537" s="51"/>
      <c r="AO537" s="217"/>
      <c r="AP537" s="217"/>
      <c r="AQ537" s="217"/>
    </row>
    <row r="538" spans="1:43" x14ac:dyDescent="0.2">
      <c r="A538" s="217"/>
      <c r="B538" s="477"/>
      <c r="C538" s="476"/>
      <c r="D538" s="51"/>
      <c r="E538" s="217"/>
      <c r="F538" s="217"/>
      <c r="G538" s="217"/>
      <c r="H538" s="217"/>
      <c r="I538" s="217"/>
      <c r="J538" s="217"/>
      <c r="K538" s="217"/>
      <c r="L538" s="217"/>
      <c r="M538" s="217"/>
      <c r="N538" s="217"/>
      <c r="O538" s="217"/>
      <c r="P538" s="217"/>
      <c r="Q538" s="217"/>
      <c r="R538" s="217"/>
      <c r="S538" s="217"/>
      <c r="T538" s="217"/>
      <c r="U538" s="476"/>
      <c r="V538" s="51"/>
      <c r="W538" s="217"/>
      <c r="X538" s="217"/>
      <c r="Y538" s="217"/>
      <c r="Z538" s="300" t="s">
        <v>107</v>
      </c>
      <c r="AA538" s="300"/>
      <c r="AB538" s="300"/>
      <c r="AC538" s="300"/>
      <c r="AD538" s="300"/>
      <c r="AE538" s="300"/>
      <c r="AF538" s="300"/>
      <c r="AG538" s="300"/>
      <c r="AH538" s="300"/>
      <c r="AI538" s="300"/>
      <c r="AJ538" s="300"/>
      <c r="AK538" s="300"/>
      <c r="AL538" s="74"/>
      <c r="AM538" s="476"/>
      <c r="AN538" s="51"/>
      <c r="AO538" s="217"/>
      <c r="AP538" s="217"/>
      <c r="AQ538" s="217"/>
    </row>
    <row r="539" spans="1:43" ht="6" customHeight="1" x14ac:dyDescent="0.2">
      <c r="A539" s="77"/>
      <c r="B539" s="76"/>
      <c r="C539" s="48"/>
      <c r="D539" s="26"/>
      <c r="E539" s="77"/>
      <c r="F539" s="77"/>
      <c r="G539" s="77"/>
      <c r="H539" s="77"/>
      <c r="I539" s="77"/>
      <c r="J539" s="77"/>
      <c r="K539" s="77"/>
      <c r="L539" s="77"/>
      <c r="M539" s="77"/>
      <c r="N539" s="77"/>
      <c r="O539" s="77"/>
      <c r="P539" s="77"/>
      <c r="Q539" s="77"/>
      <c r="R539" s="77"/>
      <c r="S539" s="77"/>
      <c r="T539" s="77"/>
      <c r="U539" s="48"/>
      <c r="V539" s="26"/>
      <c r="W539" s="77"/>
      <c r="X539" s="77"/>
      <c r="Y539" s="77"/>
      <c r="Z539" s="77"/>
      <c r="AA539" s="77"/>
      <c r="AB539" s="77"/>
      <c r="AC539" s="77"/>
      <c r="AD539" s="77"/>
      <c r="AE539" s="77"/>
      <c r="AF539" s="77"/>
      <c r="AG539" s="77"/>
      <c r="AH539" s="77"/>
      <c r="AI539" s="77"/>
      <c r="AJ539" s="77"/>
      <c r="AK539" s="77"/>
      <c r="AL539" s="78"/>
      <c r="AM539" s="48"/>
      <c r="AN539" s="26"/>
      <c r="AO539" s="77"/>
      <c r="AP539" s="77"/>
      <c r="AQ539" s="77"/>
    </row>
    <row r="540" spans="1:43" ht="6" customHeight="1" x14ac:dyDescent="0.2">
      <c r="A540" s="16"/>
      <c r="B540" s="475"/>
      <c r="C540" s="46"/>
      <c r="D540" s="27"/>
      <c r="E540" s="16"/>
      <c r="F540" s="16"/>
      <c r="G540" s="16"/>
      <c r="H540" s="16"/>
      <c r="I540" s="16"/>
      <c r="J540" s="16"/>
      <c r="K540" s="16"/>
      <c r="L540" s="16"/>
      <c r="M540" s="16"/>
      <c r="N540" s="16"/>
      <c r="O540" s="16"/>
      <c r="P540" s="16"/>
      <c r="Q540" s="16"/>
      <c r="R540" s="16"/>
      <c r="S540" s="16"/>
      <c r="T540" s="16"/>
      <c r="U540" s="46"/>
      <c r="V540" s="27"/>
      <c r="W540" s="16"/>
      <c r="X540" s="16"/>
      <c r="Y540" s="16"/>
      <c r="Z540" s="16"/>
      <c r="AA540" s="16"/>
      <c r="AB540" s="16"/>
      <c r="AC540" s="16"/>
      <c r="AD540" s="16"/>
      <c r="AE540" s="16"/>
      <c r="AF540" s="16"/>
      <c r="AG540" s="16"/>
      <c r="AH540" s="16"/>
      <c r="AI540" s="16"/>
      <c r="AJ540" s="16"/>
      <c r="AK540" s="16"/>
      <c r="AL540" s="24"/>
      <c r="AM540" s="46"/>
      <c r="AN540" s="51"/>
      <c r="AO540" s="217"/>
      <c r="AP540" s="217"/>
      <c r="AQ540" s="217"/>
    </row>
    <row r="541" spans="1:43" ht="11.25" customHeight="1" x14ac:dyDescent="0.2">
      <c r="A541" s="217"/>
      <c r="B541" s="133">
        <v>455</v>
      </c>
      <c r="C541" s="476"/>
      <c r="D541" s="51"/>
      <c r="E541" s="730" t="str">
        <f ca="1">VLOOKUP(INDIRECT(ADDRESS(ROW(),COLUMN()-3)),Language_Translations,MATCH(Language_Selected,Language_Options,0),FALSE)</f>
        <v>Je voudrais maintenant vous parler de ce qui s'est passé après votre départ de l'établissement. Est-ce que quelqu'un a examiné votre état de santé après avoir quitté l'établissement ?</v>
      </c>
      <c r="F541" s="730"/>
      <c r="G541" s="730"/>
      <c r="H541" s="730"/>
      <c r="I541" s="730"/>
      <c r="J541" s="730"/>
      <c r="K541" s="730"/>
      <c r="L541" s="730"/>
      <c r="M541" s="730"/>
      <c r="N541" s="730"/>
      <c r="O541" s="730"/>
      <c r="P541" s="730"/>
      <c r="Q541" s="730"/>
      <c r="R541" s="730"/>
      <c r="S541" s="730"/>
      <c r="T541" s="730"/>
      <c r="U541" s="476"/>
      <c r="V541" s="51"/>
      <c r="W541" s="217" t="s">
        <v>117</v>
      </c>
      <c r="X541" s="217"/>
      <c r="Y541" s="47" t="s">
        <v>9</v>
      </c>
      <c r="Z541" s="47"/>
      <c r="AA541" s="47"/>
      <c r="AB541" s="47"/>
      <c r="AC541" s="47"/>
      <c r="AD541" s="47"/>
      <c r="AE541" s="47"/>
      <c r="AF541" s="47"/>
      <c r="AG541" s="47"/>
      <c r="AH541" s="47"/>
      <c r="AI541" s="47"/>
      <c r="AJ541" s="47"/>
      <c r="AK541" s="47"/>
      <c r="AL541" s="75" t="s">
        <v>93</v>
      </c>
      <c r="AM541" s="476"/>
      <c r="AN541" s="51"/>
      <c r="AO541" s="217"/>
      <c r="AP541" s="217"/>
      <c r="AQ541" s="217"/>
    </row>
    <row r="542" spans="1:43" x14ac:dyDescent="0.2">
      <c r="A542" s="217"/>
      <c r="B542" s="244"/>
      <c r="C542" s="476"/>
      <c r="D542" s="51"/>
      <c r="E542" s="730"/>
      <c r="F542" s="730"/>
      <c r="G542" s="730"/>
      <c r="H542" s="730"/>
      <c r="I542" s="730"/>
      <c r="J542" s="730"/>
      <c r="K542" s="730"/>
      <c r="L542" s="730"/>
      <c r="M542" s="730"/>
      <c r="N542" s="730"/>
      <c r="O542" s="730"/>
      <c r="P542" s="730"/>
      <c r="Q542" s="730"/>
      <c r="R542" s="730"/>
      <c r="S542" s="730"/>
      <c r="T542" s="730"/>
      <c r="U542" s="476"/>
      <c r="V542" s="51"/>
      <c r="W542" s="217" t="s">
        <v>118</v>
      </c>
      <c r="X542" s="217"/>
      <c r="Y542" s="47" t="s">
        <v>9</v>
      </c>
      <c r="Z542" s="47"/>
      <c r="AA542" s="47"/>
      <c r="AB542" s="47"/>
      <c r="AC542" s="47"/>
      <c r="AD542" s="47"/>
      <c r="AE542" s="47"/>
      <c r="AF542" s="47"/>
      <c r="AG542" s="47"/>
      <c r="AH542" s="47"/>
      <c r="AI542" s="47"/>
      <c r="AJ542" s="47"/>
      <c r="AK542" s="47"/>
      <c r="AL542" s="75" t="s">
        <v>95</v>
      </c>
      <c r="AM542" s="476"/>
      <c r="AN542" s="51"/>
      <c r="AO542" s="217"/>
      <c r="AP542" s="217">
        <v>459</v>
      </c>
      <c r="AQ542" s="217"/>
    </row>
    <row r="543" spans="1:43" x14ac:dyDescent="0.2">
      <c r="A543" s="217"/>
      <c r="B543" s="244"/>
      <c r="C543" s="476"/>
      <c r="D543" s="51"/>
      <c r="E543" s="730"/>
      <c r="F543" s="730"/>
      <c r="G543" s="730"/>
      <c r="H543" s="730"/>
      <c r="I543" s="730"/>
      <c r="J543" s="730"/>
      <c r="K543" s="730"/>
      <c r="L543" s="730"/>
      <c r="M543" s="730"/>
      <c r="N543" s="730"/>
      <c r="O543" s="730"/>
      <c r="P543" s="730"/>
      <c r="Q543" s="730"/>
      <c r="R543" s="730"/>
      <c r="S543" s="730"/>
      <c r="T543" s="730"/>
      <c r="U543" s="476"/>
      <c r="V543" s="51"/>
      <c r="W543" s="217"/>
      <c r="X543" s="217"/>
      <c r="Y543" s="47"/>
      <c r="Z543" s="47"/>
      <c r="AA543" s="47"/>
      <c r="AB543" s="47"/>
      <c r="AC543" s="47"/>
      <c r="AD543" s="47"/>
      <c r="AE543" s="47"/>
      <c r="AF543" s="47"/>
      <c r="AG543" s="47"/>
      <c r="AH543" s="47"/>
      <c r="AI543" s="47"/>
      <c r="AJ543" s="47"/>
      <c r="AK543" s="47"/>
      <c r="AL543" s="75"/>
      <c r="AM543" s="476"/>
      <c r="AN543" s="51"/>
      <c r="AO543" s="217"/>
      <c r="AP543" s="217"/>
      <c r="AQ543" s="217"/>
    </row>
    <row r="544" spans="1:43" x14ac:dyDescent="0.2">
      <c r="A544" s="217"/>
      <c r="B544" s="477"/>
      <c r="C544" s="476"/>
      <c r="D544" s="51"/>
      <c r="E544" s="730"/>
      <c r="F544" s="730"/>
      <c r="G544" s="730"/>
      <c r="H544" s="730"/>
      <c r="I544" s="730"/>
      <c r="J544" s="730"/>
      <c r="K544" s="730"/>
      <c r="L544" s="730"/>
      <c r="M544" s="730"/>
      <c r="N544" s="730"/>
      <c r="O544" s="730"/>
      <c r="P544" s="730"/>
      <c r="Q544" s="730"/>
      <c r="R544" s="730"/>
      <c r="S544" s="730"/>
      <c r="T544" s="730"/>
      <c r="U544" s="476"/>
      <c r="V544" s="51"/>
      <c r="W544" s="217"/>
      <c r="X544" s="217"/>
      <c r="Y544" s="217"/>
      <c r="Z544" s="217"/>
      <c r="AA544" s="217"/>
      <c r="AB544" s="217"/>
      <c r="AC544" s="217"/>
      <c r="AD544" s="217"/>
      <c r="AE544" s="217"/>
      <c r="AF544" s="217"/>
      <c r="AG544" s="217"/>
      <c r="AH544" s="217"/>
      <c r="AJ544" s="74"/>
      <c r="AK544" s="217"/>
      <c r="AL544" s="74"/>
      <c r="AM544" s="476"/>
      <c r="AN544" s="51"/>
      <c r="AO544" s="217"/>
      <c r="AP544" s="217"/>
      <c r="AQ544" s="217"/>
    </row>
    <row r="545" spans="1:43" ht="6" customHeight="1" x14ac:dyDescent="0.2">
      <c r="A545" s="77"/>
      <c r="B545" s="76"/>
      <c r="C545" s="48"/>
      <c r="D545" s="26"/>
      <c r="E545" s="77"/>
      <c r="F545" s="77"/>
      <c r="G545" s="77"/>
      <c r="H545" s="77"/>
      <c r="I545" s="77"/>
      <c r="J545" s="77"/>
      <c r="K545" s="77"/>
      <c r="L545" s="77"/>
      <c r="M545" s="77"/>
      <c r="N545" s="77"/>
      <c r="O545" s="77"/>
      <c r="P545" s="77"/>
      <c r="Q545" s="77"/>
      <c r="R545" s="77"/>
      <c r="S545" s="77"/>
      <c r="T545" s="77"/>
      <c r="U545" s="48"/>
      <c r="V545" s="26"/>
      <c r="W545" s="77"/>
      <c r="X545" s="77"/>
      <c r="Y545" s="77"/>
      <c r="Z545" s="77"/>
      <c r="AA545" s="77"/>
      <c r="AB545" s="77"/>
      <c r="AC545" s="77"/>
      <c r="AD545" s="77"/>
      <c r="AE545" s="77"/>
      <c r="AF545" s="77"/>
      <c r="AG545" s="77"/>
      <c r="AH545" s="77"/>
      <c r="AI545" s="77"/>
      <c r="AJ545" s="77"/>
      <c r="AK545" s="77"/>
      <c r="AL545" s="78"/>
      <c r="AM545" s="48"/>
      <c r="AN545" s="26"/>
      <c r="AO545" s="77"/>
      <c r="AP545" s="77"/>
      <c r="AQ545" s="77"/>
    </row>
    <row r="546" spans="1:43" ht="6" customHeight="1" x14ac:dyDescent="0.2">
      <c r="A546" s="16"/>
      <c r="B546" s="475"/>
      <c r="C546" s="46"/>
      <c r="D546" s="27"/>
      <c r="E546" s="16"/>
      <c r="F546" s="16"/>
      <c r="G546" s="16"/>
      <c r="H546" s="16"/>
      <c r="I546" s="16"/>
      <c r="J546" s="16"/>
      <c r="K546" s="16"/>
      <c r="L546" s="16"/>
      <c r="M546" s="16"/>
      <c r="N546" s="16"/>
      <c r="O546" s="16"/>
      <c r="P546" s="16"/>
      <c r="Q546" s="16"/>
      <c r="R546" s="16"/>
      <c r="S546" s="16"/>
      <c r="T546" s="16"/>
      <c r="U546" s="46"/>
      <c r="V546" s="27"/>
      <c r="W546" s="16"/>
      <c r="X546" s="16"/>
      <c r="Y546" s="16"/>
      <c r="Z546" s="16"/>
      <c r="AA546" s="16"/>
      <c r="AB546" s="16"/>
      <c r="AC546" s="16"/>
      <c r="AD546" s="16"/>
      <c r="AE546" s="16"/>
      <c r="AF546" s="16"/>
      <c r="AG546" s="16"/>
      <c r="AH546" s="16"/>
      <c r="AI546" s="16"/>
      <c r="AJ546" s="16"/>
      <c r="AK546" s="16"/>
      <c r="AL546" s="24"/>
      <c r="AM546" s="46"/>
      <c r="AN546" s="51"/>
      <c r="AO546" s="217"/>
      <c r="AP546" s="217"/>
      <c r="AQ546" s="217"/>
    </row>
    <row r="547" spans="1:43" ht="11.25" customHeight="1" x14ac:dyDescent="0.2">
      <c r="A547" s="217"/>
      <c r="B547" s="133">
        <v>456</v>
      </c>
      <c r="C547" s="476"/>
      <c r="D547" s="51"/>
      <c r="E547" s="730" t="str">
        <f ca="1">VLOOKUP(INDIRECT(ADDRESS(ROW(),COLUMN()-3)),Language_Translations,MATCH(Language_Selected,Language_Options,0),FALSE)</f>
        <v>Combien de temps après l'accouchement cet examen a-t-il eu lieu ?</v>
      </c>
      <c r="F547" s="730"/>
      <c r="G547" s="730"/>
      <c r="H547" s="730"/>
      <c r="I547" s="730"/>
      <c r="J547" s="730"/>
      <c r="K547" s="730"/>
      <c r="L547" s="730"/>
      <c r="M547" s="730"/>
      <c r="N547" s="730"/>
      <c r="O547" s="730"/>
      <c r="P547" s="730"/>
      <c r="Q547" s="730"/>
      <c r="R547" s="730"/>
      <c r="S547" s="730"/>
      <c r="T547" s="730"/>
      <c r="U547" s="476"/>
      <c r="V547" s="51"/>
      <c r="W547" s="217"/>
      <c r="X547" s="217"/>
      <c r="Y547" s="217"/>
      <c r="Z547" s="217"/>
      <c r="AA547" s="217"/>
      <c r="AB547" s="217"/>
      <c r="AC547" s="217"/>
      <c r="AD547" s="217"/>
      <c r="AE547" s="217"/>
      <c r="AF547" s="217"/>
      <c r="AG547" s="217"/>
      <c r="AH547" s="217"/>
      <c r="AI547" s="27"/>
      <c r="AJ547" s="16"/>
      <c r="AK547" s="27"/>
      <c r="AL547" s="21"/>
      <c r="AM547" s="476"/>
      <c r="AN547" s="51"/>
      <c r="AO547" s="217"/>
      <c r="AP547" s="217"/>
      <c r="AQ547" s="217"/>
    </row>
    <row r="548" spans="1:43" x14ac:dyDescent="0.2">
      <c r="A548" s="217"/>
      <c r="B548" s="244"/>
      <c r="C548" s="476"/>
      <c r="D548" s="51"/>
      <c r="E548" s="730"/>
      <c r="F548" s="730"/>
      <c r="G548" s="730"/>
      <c r="H548" s="730"/>
      <c r="I548" s="730"/>
      <c r="J548" s="730"/>
      <c r="K548" s="730"/>
      <c r="L548" s="730"/>
      <c r="M548" s="730"/>
      <c r="N548" s="730"/>
      <c r="O548" s="730"/>
      <c r="P548" s="730"/>
      <c r="Q548" s="730"/>
      <c r="R548" s="730"/>
      <c r="S548" s="730"/>
      <c r="T548" s="730"/>
      <c r="U548" s="476"/>
      <c r="V548" s="51"/>
      <c r="W548" s="217" t="s">
        <v>69</v>
      </c>
      <c r="X548" s="217"/>
      <c r="Y548" s="217"/>
      <c r="Z548" s="47" t="s">
        <v>9</v>
      </c>
      <c r="AA548" s="47"/>
      <c r="AB548" s="47"/>
      <c r="AC548" s="47"/>
      <c r="AD548" s="47"/>
      <c r="AE548" s="47"/>
      <c r="AF548" s="47"/>
      <c r="AG548" s="47"/>
      <c r="AH548" s="318" t="s">
        <v>93</v>
      </c>
      <c r="AI548" s="26"/>
      <c r="AJ548" s="77"/>
      <c r="AK548" s="26"/>
      <c r="AL548" s="22"/>
      <c r="AM548" s="476"/>
      <c r="AN548" s="51"/>
      <c r="AO548" s="217"/>
      <c r="AP548" s="217"/>
      <c r="AQ548" s="217"/>
    </row>
    <row r="549" spans="1:43" ht="11.25" customHeight="1" x14ac:dyDescent="0.2">
      <c r="A549" s="217"/>
      <c r="B549" s="477"/>
      <c r="C549" s="476"/>
      <c r="D549" s="51"/>
      <c r="E549" s="730"/>
      <c r="F549" s="730"/>
      <c r="G549" s="730"/>
      <c r="H549" s="730"/>
      <c r="I549" s="730"/>
      <c r="J549" s="730"/>
      <c r="K549" s="730"/>
      <c r="L549" s="730"/>
      <c r="M549" s="730"/>
      <c r="N549" s="730"/>
      <c r="O549" s="730"/>
      <c r="P549" s="730"/>
      <c r="Q549" s="730"/>
      <c r="R549" s="730"/>
      <c r="S549" s="730"/>
      <c r="T549" s="730"/>
      <c r="U549" s="476"/>
      <c r="V549" s="51"/>
      <c r="W549" s="217"/>
      <c r="X549" s="217"/>
      <c r="Y549" s="217"/>
      <c r="Z549" s="217"/>
      <c r="AA549" s="217"/>
      <c r="AB549" s="217"/>
      <c r="AC549" s="217"/>
      <c r="AD549" s="217"/>
      <c r="AE549" s="217"/>
      <c r="AG549" s="217"/>
      <c r="AH549" s="217"/>
      <c r="AI549" s="51"/>
      <c r="AJ549" s="217"/>
      <c r="AK549" s="51"/>
      <c r="AL549" s="216"/>
      <c r="AM549" s="476"/>
      <c r="AN549" s="51"/>
      <c r="AO549" s="217"/>
      <c r="AP549" s="217"/>
      <c r="AQ549" s="217"/>
    </row>
    <row r="550" spans="1:43" ht="11.25" customHeight="1" x14ac:dyDescent="0.2">
      <c r="A550" s="217"/>
      <c r="B550" s="477"/>
      <c r="C550" s="476"/>
      <c r="D550" s="51"/>
      <c r="E550" s="704" t="s">
        <v>544</v>
      </c>
      <c r="F550" s="704"/>
      <c r="G550" s="704"/>
      <c r="H550" s="704"/>
      <c r="I550" s="704"/>
      <c r="J550" s="704"/>
      <c r="K550" s="704"/>
      <c r="L550" s="704"/>
      <c r="M550" s="704"/>
      <c r="N550" s="704"/>
      <c r="O550" s="704"/>
      <c r="P550" s="704"/>
      <c r="Q550" s="704"/>
      <c r="R550" s="704"/>
      <c r="S550" s="704"/>
      <c r="T550" s="704"/>
      <c r="U550" s="476"/>
      <c r="V550" s="51"/>
      <c r="W550" s="217" t="s">
        <v>509</v>
      </c>
      <c r="X550" s="217"/>
      <c r="Y550" s="47"/>
      <c r="Z550" s="47" t="s">
        <v>9</v>
      </c>
      <c r="AA550" s="47"/>
      <c r="AB550" s="47"/>
      <c r="AC550" s="47"/>
      <c r="AD550" s="47"/>
      <c r="AE550" s="47"/>
      <c r="AF550" s="47"/>
      <c r="AG550" s="47"/>
      <c r="AH550" s="318" t="s">
        <v>95</v>
      </c>
      <c r="AI550" s="26"/>
      <c r="AJ550" s="77"/>
      <c r="AK550" s="26"/>
      <c r="AL550" s="22"/>
      <c r="AM550" s="476"/>
      <c r="AN550" s="51"/>
      <c r="AO550" s="217"/>
      <c r="AP550" s="217"/>
      <c r="AQ550" s="217"/>
    </row>
    <row r="551" spans="1:43" x14ac:dyDescent="0.2">
      <c r="A551" s="217"/>
      <c r="B551" s="477"/>
      <c r="C551" s="476"/>
      <c r="D551" s="51"/>
      <c r="E551" s="704"/>
      <c r="F551" s="704"/>
      <c r="G551" s="704"/>
      <c r="H551" s="704"/>
      <c r="I551" s="704"/>
      <c r="J551" s="704"/>
      <c r="K551" s="704"/>
      <c r="L551" s="704"/>
      <c r="M551" s="704"/>
      <c r="N551" s="704"/>
      <c r="O551" s="704"/>
      <c r="P551" s="704"/>
      <c r="Q551" s="704"/>
      <c r="R551" s="704"/>
      <c r="S551" s="704"/>
      <c r="T551" s="704"/>
      <c r="U551" s="476"/>
      <c r="V551" s="51"/>
      <c r="W551" s="217"/>
      <c r="X551" s="217"/>
      <c r="Y551" s="217"/>
      <c r="Z551" s="217"/>
      <c r="AA551" s="217"/>
      <c r="AB551" s="217"/>
      <c r="AC551" s="217"/>
      <c r="AD551" s="217"/>
      <c r="AE551" s="217"/>
      <c r="AG551" s="217"/>
      <c r="AH551" s="217"/>
      <c r="AI551" s="27"/>
      <c r="AJ551" s="46"/>
      <c r="AK551" s="27"/>
      <c r="AL551" s="21"/>
      <c r="AM551" s="476"/>
      <c r="AN551" s="51"/>
      <c r="AO551" s="217"/>
      <c r="AP551" s="217"/>
      <c r="AQ551" s="217"/>
    </row>
    <row r="552" spans="1:43" x14ac:dyDescent="0.2">
      <c r="A552" s="217"/>
      <c r="B552" s="477"/>
      <c r="C552" s="476"/>
      <c r="D552" s="51"/>
      <c r="E552" s="704"/>
      <c r="F552" s="704"/>
      <c r="G552" s="704"/>
      <c r="H552" s="704"/>
      <c r="I552" s="704"/>
      <c r="J552" s="704"/>
      <c r="K552" s="704"/>
      <c r="L552" s="704"/>
      <c r="M552" s="704"/>
      <c r="N552" s="704"/>
      <c r="O552" s="704"/>
      <c r="P552" s="704"/>
      <c r="Q552" s="704"/>
      <c r="R552" s="704"/>
      <c r="S552" s="704"/>
      <c r="T552" s="704"/>
      <c r="U552" s="476"/>
      <c r="V552" s="51"/>
      <c r="W552" s="217" t="s">
        <v>213</v>
      </c>
      <c r="X552" s="217"/>
      <c r="Y552" s="217"/>
      <c r="Z552" s="47"/>
      <c r="AA552" s="47" t="s">
        <v>9</v>
      </c>
      <c r="AB552" s="47"/>
      <c r="AC552" s="47"/>
      <c r="AD552" s="47"/>
      <c r="AE552" s="47"/>
      <c r="AF552" s="47"/>
      <c r="AG552" s="47"/>
      <c r="AH552" s="318" t="s">
        <v>97</v>
      </c>
      <c r="AI552" s="26"/>
      <c r="AJ552" s="48"/>
      <c r="AK552" s="26"/>
      <c r="AL552" s="22"/>
      <c r="AM552" s="476"/>
      <c r="AN552" s="51"/>
      <c r="AO552" s="217"/>
      <c r="AP552" s="217"/>
      <c r="AQ552" s="217"/>
    </row>
    <row r="553" spans="1:43" x14ac:dyDescent="0.2">
      <c r="A553" s="217"/>
      <c r="B553" s="477"/>
      <c r="C553" s="476"/>
      <c r="D553" s="51"/>
      <c r="E553" s="704"/>
      <c r="F553" s="704"/>
      <c r="G553" s="704"/>
      <c r="H553" s="704"/>
      <c r="I553" s="704"/>
      <c r="J553" s="704"/>
      <c r="K553" s="704"/>
      <c r="L553" s="704"/>
      <c r="M553" s="704"/>
      <c r="N553" s="704"/>
      <c r="O553" s="704"/>
      <c r="P553" s="704"/>
      <c r="Q553" s="704"/>
      <c r="R553" s="704"/>
      <c r="S553" s="704"/>
      <c r="T553" s="704"/>
      <c r="U553" s="476"/>
      <c r="V553" s="51"/>
      <c r="W553" s="217"/>
      <c r="X553" s="217"/>
      <c r="Y553" s="217"/>
      <c r="Z553" s="217"/>
      <c r="AA553" s="217"/>
      <c r="AB553" s="217"/>
      <c r="AC553" s="217"/>
      <c r="AD553" s="217"/>
      <c r="AE553" s="217"/>
      <c r="AF553" s="217"/>
      <c r="AG553" s="217"/>
      <c r="AH553" s="217"/>
      <c r="AI553" s="217"/>
      <c r="AJ553" s="217"/>
      <c r="AK553" s="217"/>
      <c r="AL553" s="74"/>
      <c r="AM553" s="476"/>
      <c r="AN553" s="51"/>
      <c r="AO553" s="217"/>
      <c r="AP553" s="217"/>
      <c r="AQ553" s="217"/>
    </row>
    <row r="554" spans="1:43" x14ac:dyDescent="0.2">
      <c r="A554" s="217"/>
      <c r="B554" s="477"/>
      <c r="C554" s="476"/>
      <c r="D554" s="51"/>
      <c r="E554" s="482"/>
      <c r="F554" s="482"/>
      <c r="G554" s="482"/>
      <c r="H554" s="482"/>
      <c r="I554" s="482"/>
      <c r="J554" s="482"/>
      <c r="K554" s="482"/>
      <c r="L554" s="482"/>
      <c r="M554" s="482"/>
      <c r="N554" s="482"/>
      <c r="O554" s="482"/>
      <c r="P554" s="482"/>
      <c r="Q554" s="482"/>
      <c r="R554" s="482"/>
      <c r="S554" s="482"/>
      <c r="T554" s="482"/>
      <c r="U554" s="476"/>
      <c r="V554" s="51"/>
      <c r="W554" s="217" t="s">
        <v>259</v>
      </c>
      <c r="X554" s="217"/>
      <c r="Y554" s="217"/>
      <c r="Z554" s="217"/>
      <c r="AA554" s="217"/>
      <c r="AB554" s="47" t="s">
        <v>9</v>
      </c>
      <c r="AC554" s="47"/>
      <c r="AD554" s="47"/>
      <c r="AE554" s="47"/>
      <c r="AF554" s="47"/>
      <c r="AG554" s="47"/>
      <c r="AH554" s="47"/>
      <c r="AI554" s="47"/>
      <c r="AJ554" s="47"/>
      <c r="AK554" s="47"/>
      <c r="AL554" s="75" t="s">
        <v>458</v>
      </c>
      <c r="AM554" s="476"/>
      <c r="AN554" s="51"/>
      <c r="AO554" s="217"/>
      <c r="AP554" s="217"/>
      <c r="AQ554" s="217"/>
    </row>
    <row r="555" spans="1:43" ht="6" customHeight="1" x14ac:dyDescent="0.2">
      <c r="A555" s="77"/>
      <c r="B555" s="76"/>
      <c r="C555" s="48"/>
      <c r="D555" s="26"/>
      <c r="E555" s="77"/>
      <c r="F555" s="77"/>
      <c r="G555" s="77"/>
      <c r="H555" s="77"/>
      <c r="I555" s="77"/>
      <c r="J555" s="77"/>
      <c r="K555" s="77"/>
      <c r="L555" s="77"/>
      <c r="M555" s="77"/>
      <c r="N555" s="77"/>
      <c r="O555" s="77"/>
      <c r="P555" s="77"/>
      <c r="Q555" s="77"/>
      <c r="R555" s="77"/>
      <c r="S555" s="77"/>
      <c r="T555" s="77"/>
      <c r="U555" s="48"/>
      <c r="V555" s="26"/>
      <c r="W555" s="77"/>
      <c r="X555" s="77"/>
      <c r="Y555" s="77"/>
      <c r="Z555" s="77"/>
      <c r="AA555" s="77"/>
      <c r="AB555" s="77"/>
      <c r="AC555" s="77"/>
      <c r="AD555" s="77"/>
      <c r="AE555" s="77"/>
      <c r="AF555" s="77"/>
      <c r="AG555" s="77"/>
      <c r="AH555" s="77"/>
      <c r="AI555" s="77"/>
      <c r="AJ555" s="77"/>
      <c r="AK555" s="77"/>
      <c r="AL555" s="78"/>
      <c r="AM555" s="48"/>
      <c r="AN555" s="26"/>
      <c r="AO555" s="77"/>
      <c r="AP555" s="77"/>
      <c r="AQ555" s="77"/>
    </row>
    <row r="556" spans="1:43" ht="6" customHeight="1" x14ac:dyDescent="0.2">
      <c r="A556" s="16"/>
      <c r="B556" s="475"/>
      <c r="C556" s="46"/>
      <c r="D556" s="27"/>
      <c r="E556" s="16"/>
      <c r="F556" s="16"/>
      <c r="G556" s="16"/>
      <c r="H556" s="16"/>
      <c r="I556" s="16"/>
      <c r="J556" s="16"/>
      <c r="K556" s="16"/>
      <c r="L556" s="16"/>
      <c r="M556" s="16"/>
      <c r="N556" s="16"/>
      <c r="O556" s="16"/>
      <c r="P556" s="16"/>
      <c r="Q556" s="16"/>
      <c r="R556" s="16"/>
      <c r="S556" s="16"/>
      <c r="T556" s="16"/>
      <c r="U556" s="46"/>
      <c r="V556" s="27"/>
      <c r="W556" s="16"/>
      <c r="X556" s="16"/>
      <c r="Y556" s="16"/>
      <c r="Z556" s="16"/>
      <c r="AA556" s="16"/>
      <c r="AB556" s="16"/>
      <c r="AC556" s="16"/>
      <c r="AD556" s="16"/>
      <c r="AE556" s="16"/>
      <c r="AF556" s="16"/>
      <c r="AG556" s="16"/>
      <c r="AH556" s="16"/>
      <c r="AI556" s="16"/>
      <c r="AJ556" s="16"/>
      <c r="AK556" s="16"/>
      <c r="AL556" s="24"/>
      <c r="AM556" s="46"/>
      <c r="AN556" s="51"/>
      <c r="AO556" s="217"/>
      <c r="AP556" s="217"/>
      <c r="AQ556" s="217"/>
    </row>
    <row r="557" spans="1:43" ht="11.25" customHeight="1" x14ac:dyDescent="0.2">
      <c r="A557" s="217"/>
      <c r="B557" s="133">
        <v>457</v>
      </c>
      <c r="C557" s="476"/>
      <c r="D557" s="51"/>
      <c r="E557" s="730" t="str">
        <f ca="1">VLOOKUP(INDIRECT(ADDRESS(ROW(),COLUMN()-3)),Language_Translations,MATCH(Language_Selected,Language_Options,0),FALSE)</f>
        <v>Qui a examiné votre état de santé à ce moment-là ?</v>
      </c>
      <c r="F557" s="730"/>
      <c r="G557" s="730"/>
      <c r="H557" s="730"/>
      <c r="I557" s="730"/>
      <c r="J557" s="730"/>
      <c r="K557" s="730"/>
      <c r="L557" s="730"/>
      <c r="M557" s="730"/>
      <c r="N557" s="730"/>
      <c r="O557" s="730"/>
      <c r="P557" s="730"/>
      <c r="Q557" s="730"/>
      <c r="R557" s="730"/>
      <c r="S557" s="730"/>
      <c r="T557" s="730"/>
      <c r="U557" s="476"/>
      <c r="V557" s="51"/>
      <c r="W557" s="96" t="s">
        <v>463</v>
      </c>
      <c r="X557" s="217"/>
      <c r="Y557" s="217"/>
      <c r="Z557" s="217"/>
      <c r="AA557" s="217"/>
      <c r="AB557" s="217"/>
      <c r="AC557" s="217"/>
      <c r="AD557" s="217"/>
      <c r="AE557" s="217"/>
      <c r="AF557" s="217"/>
      <c r="AG557" s="217"/>
      <c r="AH557" s="217"/>
      <c r="AI557" s="217"/>
      <c r="AJ557" s="217"/>
      <c r="AK557" s="217"/>
      <c r="AL557" s="74"/>
      <c r="AM557" s="476"/>
      <c r="AN557" s="51"/>
      <c r="AO557" s="217"/>
      <c r="AP557" s="217"/>
      <c r="AQ557" s="217"/>
    </row>
    <row r="558" spans="1:43" x14ac:dyDescent="0.2">
      <c r="A558" s="217"/>
      <c r="B558" s="81" t="s">
        <v>57</v>
      </c>
      <c r="C558" s="476"/>
      <c r="D558" s="51"/>
      <c r="E558" s="730"/>
      <c r="F558" s="730"/>
      <c r="G558" s="730"/>
      <c r="H558" s="730"/>
      <c r="I558" s="730"/>
      <c r="J558" s="730"/>
      <c r="K558" s="730"/>
      <c r="L558" s="730"/>
      <c r="M558" s="730"/>
      <c r="N558" s="730"/>
      <c r="O558" s="730"/>
      <c r="P558" s="730"/>
      <c r="Q558" s="730"/>
      <c r="R558" s="730"/>
      <c r="S558" s="730"/>
      <c r="T558" s="730"/>
      <c r="U558" s="476"/>
      <c r="V558" s="51"/>
      <c r="W558" s="217"/>
      <c r="X558" s="217" t="s">
        <v>464</v>
      </c>
      <c r="Y558" s="217"/>
      <c r="Z558" s="217"/>
      <c r="AA558" s="47"/>
      <c r="AB558" s="47" t="s">
        <v>9</v>
      </c>
      <c r="AC558" s="47"/>
      <c r="AD558" s="47"/>
      <c r="AE558" s="47"/>
      <c r="AF558" s="47"/>
      <c r="AG558" s="47"/>
      <c r="AH558" s="97"/>
      <c r="AI558" s="47"/>
      <c r="AJ558" s="47"/>
      <c r="AK558" s="47"/>
      <c r="AL558" s="75" t="s">
        <v>274</v>
      </c>
      <c r="AM558" s="476"/>
      <c r="AN558" s="51"/>
      <c r="AO558" s="217"/>
      <c r="AP558" s="217"/>
      <c r="AQ558" s="217"/>
    </row>
    <row r="559" spans="1:43" x14ac:dyDescent="0.2">
      <c r="A559" s="217"/>
      <c r="B559" s="244"/>
      <c r="C559" s="476"/>
      <c r="D559" s="51"/>
      <c r="E559" s="730"/>
      <c r="F559" s="730"/>
      <c r="G559" s="730"/>
      <c r="H559" s="730"/>
      <c r="I559" s="730"/>
      <c r="J559" s="730"/>
      <c r="K559" s="730"/>
      <c r="L559" s="730"/>
      <c r="M559" s="730"/>
      <c r="N559" s="730"/>
      <c r="O559" s="730"/>
      <c r="P559" s="730"/>
      <c r="Q559" s="730"/>
      <c r="R559" s="730"/>
      <c r="S559" s="730"/>
      <c r="T559" s="730"/>
      <c r="U559" s="476"/>
      <c r="V559" s="51"/>
      <c r="W559" s="217"/>
      <c r="X559" s="217" t="s">
        <v>465</v>
      </c>
      <c r="Y559" s="217"/>
      <c r="Z559" s="217"/>
      <c r="AA559" s="217"/>
      <c r="AB559" s="217"/>
      <c r="AC559" s="217"/>
      <c r="AD559" s="47"/>
      <c r="AE559" s="47"/>
      <c r="AF559" s="217"/>
      <c r="AG559" s="47" t="s">
        <v>9</v>
      </c>
      <c r="AH559" s="47"/>
      <c r="AI559" s="47"/>
      <c r="AJ559" s="47"/>
      <c r="AK559" s="47"/>
      <c r="AL559" s="75" t="s">
        <v>275</v>
      </c>
      <c r="AM559" s="476"/>
      <c r="AN559" s="51"/>
      <c r="AO559" s="217"/>
      <c r="AP559" s="217"/>
      <c r="AQ559" s="217"/>
    </row>
    <row r="560" spans="1:43" x14ac:dyDescent="0.2">
      <c r="A560" s="217"/>
      <c r="B560" s="477"/>
      <c r="C560" s="476"/>
      <c r="D560" s="51"/>
      <c r="F560" s="217"/>
      <c r="G560" s="217"/>
      <c r="H560" s="217"/>
      <c r="I560" s="217"/>
      <c r="J560" s="217"/>
      <c r="K560" s="217"/>
      <c r="L560" s="217"/>
      <c r="M560" s="217"/>
      <c r="N560" s="217"/>
      <c r="O560" s="217"/>
      <c r="P560" s="217"/>
      <c r="Q560" s="217"/>
      <c r="R560" s="217"/>
      <c r="S560" s="217"/>
      <c r="T560" s="217"/>
      <c r="U560" s="476"/>
      <c r="V560" s="51"/>
      <c r="W560" s="217"/>
      <c r="X560" s="217" t="s">
        <v>466</v>
      </c>
      <c r="Y560" s="217"/>
      <c r="Z560" s="217"/>
      <c r="AA560" s="217"/>
      <c r="AB560" s="217"/>
      <c r="AC560" s="217"/>
      <c r="AD560" s="47"/>
      <c r="AE560" s="47"/>
      <c r="AF560" s="217"/>
      <c r="AG560" s="47" t="s">
        <v>9</v>
      </c>
      <c r="AH560" s="47"/>
      <c r="AI560" s="47"/>
      <c r="AJ560" s="47"/>
      <c r="AK560" s="47"/>
      <c r="AL560" s="75" t="s">
        <v>276</v>
      </c>
      <c r="AM560" s="476"/>
      <c r="AN560" s="51"/>
      <c r="AO560" s="217"/>
      <c r="AP560" s="217"/>
      <c r="AQ560" s="217"/>
    </row>
    <row r="561" spans="1:43" ht="11.25" customHeight="1" x14ac:dyDescent="0.2">
      <c r="A561" s="217"/>
      <c r="B561" s="477"/>
      <c r="C561" s="476"/>
      <c r="D561" s="51"/>
      <c r="E561" s="704" t="s">
        <v>546</v>
      </c>
      <c r="F561" s="704"/>
      <c r="G561" s="704"/>
      <c r="H561" s="704"/>
      <c r="I561" s="704"/>
      <c r="J561" s="704"/>
      <c r="K561" s="704"/>
      <c r="L561" s="704"/>
      <c r="M561" s="704"/>
      <c r="N561" s="704"/>
      <c r="O561" s="704"/>
      <c r="P561" s="704"/>
      <c r="Q561" s="704"/>
      <c r="R561" s="704"/>
      <c r="S561" s="704"/>
      <c r="T561" s="704"/>
      <c r="U561" s="476"/>
      <c r="V561" s="51"/>
      <c r="W561" s="96" t="s">
        <v>468</v>
      </c>
      <c r="X561" s="217"/>
      <c r="Y561" s="217"/>
      <c r="Z561" s="217"/>
      <c r="AA561" s="217"/>
      <c r="AB561" s="217"/>
      <c r="AC561" s="217"/>
      <c r="AD561" s="217"/>
      <c r="AE561" s="217"/>
      <c r="AF561" s="217"/>
      <c r="AG561" s="217"/>
      <c r="AH561" s="217"/>
      <c r="AI561" s="217"/>
      <c r="AJ561" s="217"/>
      <c r="AK561" s="217"/>
      <c r="AL561"/>
      <c r="AM561" s="476"/>
      <c r="AN561" s="51"/>
      <c r="AO561" s="217"/>
      <c r="AP561" s="217"/>
      <c r="AQ561" s="217"/>
    </row>
    <row r="562" spans="1:43" x14ac:dyDescent="0.2">
      <c r="A562" s="217"/>
      <c r="B562" s="477"/>
      <c r="C562" s="476"/>
      <c r="D562" s="51"/>
      <c r="E562" s="704"/>
      <c r="F562" s="704"/>
      <c r="G562" s="704"/>
      <c r="H562" s="704"/>
      <c r="I562" s="704"/>
      <c r="J562" s="704"/>
      <c r="K562" s="704"/>
      <c r="L562" s="704"/>
      <c r="M562" s="704"/>
      <c r="N562" s="704"/>
      <c r="O562" s="704"/>
      <c r="P562" s="704"/>
      <c r="Q562" s="704"/>
      <c r="R562" s="704"/>
      <c r="S562" s="704"/>
      <c r="T562" s="704"/>
      <c r="U562" s="476"/>
      <c r="V562" s="51"/>
      <c r="W562" s="217"/>
      <c r="X562" s="217" t="s">
        <v>469</v>
      </c>
      <c r="Y562" s="217"/>
      <c r="Z562" s="217"/>
      <c r="AA562" s="217"/>
      <c r="AB562" s="217"/>
      <c r="AC562" s="217"/>
      <c r="AD562" s="217"/>
      <c r="AE562" s="217"/>
      <c r="AF562" s="217"/>
      <c r="AG562" s="217"/>
      <c r="AI562" s="217"/>
      <c r="AJ562" s="47" t="s">
        <v>9</v>
      </c>
      <c r="AK562" s="47"/>
      <c r="AL562" s="75" t="s">
        <v>343</v>
      </c>
      <c r="AM562" s="476"/>
      <c r="AN562" s="51"/>
      <c r="AO562" s="217"/>
      <c r="AP562" s="217"/>
      <c r="AQ562" s="217"/>
    </row>
    <row r="563" spans="1:43" x14ac:dyDescent="0.2">
      <c r="A563" s="217"/>
      <c r="B563" s="477"/>
      <c r="C563" s="476"/>
      <c r="D563" s="51"/>
      <c r="E563" s="217"/>
      <c r="F563" s="217"/>
      <c r="G563" s="217"/>
      <c r="H563" s="217"/>
      <c r="I563" s="217"/>
      <c r="J563" s="217"/>
      <c r="K563" s="217"/>
      <c r="L563" s="217"/>
      <c r="M563" s="217"/>
      <c r="N563" s="217"/>
      <c r="O563" s="217"/>
      <c r="P563" s="217"/>
      <c r="Q563" s="217"/>
      <c r="R563" s="217"/>
      <c r="S563" s="217"/>
      <c r="T563" s="217"/>
      <c r="U563" s="476"/>
      <c r="V563" s="51"/>
      <c r="W563" s="217"/>
      <c r="X563" s="217" t="s">
        <v>402</v>
      </c>
      <c r="Y563" s="217"/>
      <c r="Z563" s="217"/>
      <c r="AA563" s="217"/>
      <c r="AB563" s="217"/>
      <c r="AC563" s="217"/>
      <c r="AD563" s="217"/>
      <c r="AE563" s="217"/>
      <c r="AF563" s="217"/>
      <c r="AG563" s="217"/>
      <c r="AH563" s="217"/>
      <c r="AI563" s="217"/>
      <c r="AJ563" s="217"/>
      <c r="AK563" s="217"/>
      <c r="AL563" s="74"/>
      <c r="AM563" s="476"/>
      <c r="AN563" s="51"/>
      <c r="AO563" s="217"/>
      <c r="AP563" s="217"/>
      <c r="AQ563" s="217"/>
    </row>
    <row r="564" spans="1:43" x14ac:dyDescent="0.2">
      <c r="A564" s="217"/>
      <c r="B564" s="477"/>
      <c r="C564" s="476"/>
      <c r="D564" s="51"/>
      <c r="E564" s="217"/>
      <c r="F564" s="217"/>
      <c r="G564" s="217"/>
      <c r="H564" s="217"/>
      <c r="I564" s="217"/>
      <c r="J564" s="217"/>
      <c r="K564" s="217"/>
      <c r="L564" s="217"/>
      <c r="M564" s="217"/>
      <c r="N564" s="217"/>
      <c r="O564" s="217"/>
      <c r="P564" s="217"/>
      <c r="Q564" s="217"/>
      <c r="R564" s="217"/>
      <c r="S564" s="217"/>
      <c r="T564" s="217"/>
      <c r="U564" s="476"/>
      <c r="V564" s="51"/>
      <c r="W564" s="217"/>
      <c r="X564" s="217"/>
      <c r="Y564" s="217" t="s">
        <v>403</v>
      </c>
      <c r="Z564" s="217"/>
      <c r="AA564" s="217"/>
      <c r="AB564" s="217"/>
      <c r="AC564" s="217"/>
      <c r="AD564" s="47"/>
      <c r="AE564" s="47"/>
      <c r="AF564" s="47" t="s">
        <v>9</v>
      </c>
      <c r="AG564" s="47"/>
      <c r="AH564" s="47"/>
      <c r="AI564" s="47"/>
      <c r="AJ564" s="47"/>
      <c r="AK564" s="47"/>
      <c r="AL564" s="75" t="s">
        <v>345</v>
      </c>
      <c r="AM564" s="476"/>
      <c r="AN564" s="51"/>
      <c r="AO564" s="217"/>
      <c r="AP564" s="217"/>
      <c r="AQ564" s="217"/>
    </row>
    <row r="565" spans="1:43" x14ac:dyDescent="0.2">
      <c r="A565" s="217"/>
      <c r="B565" s="477"/>
      <c r="C565" s="476"/>
      <c r="D565" s="51"/>
      <c r="E565" s="217"/>
      <c r="F565" s="217"/>
      <c r="G565" s="217"/>
      <c r="H565" s="217"/>
      <c r="I565" s="217"/>
      <c r="J565" s="217"/>
      <c r="K565" s="217"/>
      <c r="L565" s="217"/>
      <c r="M565" s="217"/>
      <c r="N565" s="217"/>
      <c r="O565" s="217"/>
      <c r="P565" s="217"/>
      <c r="Q565" s="217"/>
      <c r="R565" s="217"/>
      <c r="S565" s="217"/>
      <c r="T565" s="217"/>
      <c r="U565" s="476"/>
      <c r="V565" s="51"/>
      <c r="W565" s="217"/>
      <c r="X565" s="217"/>
      <c r="Y565" s="217"/>
      <c r="Z565" s="217"/>
      <c r="AA565" s="217"/>
      <c r="AB565" s="217"/>
      <c r="AC565" s="217"/>
      <c r="AD565" s="47"/>
      <c r="AE565" s="47"/>
      <c r="AF565" s="47"/>
      <c r="AG565" s="47"/>
      <c r="AH565" s="47"/>
      <c r="AI565" s="47"/>
      <c r="AJ565" s="47"/>
      <c r="AK565" s="47"/>
      <c r="AL565" s="75"/>
      <c r="AM565" s="476"/>
      <c r="AN565" s="51"/>
      <c r="AO565" s="217"/>
      <c r="AP565" s="217"/>
      <c r="AQ565" s="217"/>
    </row>
    <row r="566" spans="1:43" x14ac:dyDescent="0.2">
      <c r="A566" s="217"/>
      <c r="B566" s="477"/>
      <c r="C566" s="476"/>
      <c r="D566" s="51"/>
      <c r="E566" s="217"/>
      <c r="F566" s="217"/>
      <c r="G566" s="217"/>
      <c r="H566" s="217"/>
      <c r="I566" s="217"/>
      <c r="J566" s="217"/>
      <c r="K566" s="217"/>
      <c r="L566" s="217"/>
      <c r="M566" s="217"/>
      <c r="N566" s="217"/>
      <c r="O566" s="217"/>
      <c r="P566" s="217"/>
      <c r="Q566" s="217"/>
      <c r="R566" s="217"/>
      <c r="S566" s="217"/>
      <c r="T566" s="217"/>
      <c r="U566" s="476"/>
      <c r="V566" s="51"/>
      <c r="W566" s="217" t="s">
        <v>106</v>
      </c>
      <c r="Z566" s="79"/>
      <c r="AA566" s="79"/>
      <c r="AB566" s="79"/>
      <c r="AC566" s="79"/>
      <c r="AD566" s="77"/>
      <c r="AE566" s="77"/>
      <c r="AF566" s="217"/>
      <c r="AG566" s="217"/>
      <c r="AH566" s="217"/>
      <c r="AI566" s="217"/>
      <c r="AJ566" s="217"/>
      <c r="AK566" s="217"/>
      <c r="AL566" s="75" t="s">
        <v>76</v>
      </c>
      <c r="AM566" s="476"/>
      <c r="AN566" s="51"/>
      <c r="AO566" s="217"/>
      <c r="AP566" s="217"/>
      <c r="AQ566" s="217"/>
    </row>
    <row r="567" spans="1:43" x14ac:dyDescent="0.2">
      <c r="A567" s="217"/>
      <c r="B567" s="477"/>
      <c r="C567" s="476"/>
      <c r="D567" s="51"/>
      <c r="E567" s="217"/>
      <c r="F567" s="217"/>
      <c r="G567" s="217"/>
      <c r="H567" s="217"/>
      <c r="I567" s="217"/>
      <c r="J567" s="217"/>
      <c r="K567" s="217"/>
      <c r="L567" s="217"/>
      <c r="M567" s="217"/>
      <c r="N567" s="217"/>
      <c r="O567" s="217"/>
      <c r="P567" s="217"/>
      <c r="Q567" s="217"/>
      <c r="R567" s="217"/>
      <c r="S567" s="217"/>
      <c r="T567" s="217"/>
      <c r="U567" s="476"/>
      <c r="V567" s="51"/>
      <c r="W567" s="217"/>
      <c r="X567" s="217"/>
      <c r="Y567" s="217"/>
      <c r="Z567" s="300" t="s">
        <v>107</v>
      </c>
      <c r="AA567" s="300"/>
      <c r="AB567" s="300"/>
      <c r="AC567" s="300"/>
      <c r="AD567" s="300"/>
      <c r="AE567" s="300"/>
      <c r="AF567" s="300"/>
      <c r="AG567" s="300"/>
      <c r="AH567" s="300"/>
      <c r="AI567" s="300"/>
      <c r="AJ567" s="300"/>
      <c r="AK567" s="300"/>
      <c r="AL567" s="74"/>
      <c r="AM567" s="476"/>
      <c r="AN567" s="51"/>
      <c r="AO567" s="217"/>
      <c r="AP567" s="217"/>
      <c r="AQ567" s="217"/>
    </row>
    <row r="568" spans="1:43" ht="6" customHeight="1" x14ac:dyDescent="0.2">
      <c r="A568" s="77"/>
      <c r="B568" s="76"/>
      <c r="C568" s="48"/>
      <c r="D568" s="26"/>
      <c r="E568" s="77"/>
      <c r="F568" s="77"/>
      <c r="G568" s="77"/>
      <c r="H568" s="77"/>
      <c r="I568" s="77"/>
      <c r="J568" s="77"/>
      <c r="K568" s="77"/>
      <c r="L568" s="77"/>
      <c r="M568" s="77"/>
      <c r="N568" s="77"/>
      <c r="O568" s="77"/>
      <c r="P568" s="77"/>
      <c r="Q568" s="77"/>
      <c r="R568" s="77"/>
      <c r="S568" s="77"/>
      <c r="T568" s="77"/>
      <c r="U568" s="48"/>
      <c r="V568" s="26"/>
      <c r="W568" s="77"/>
      <c r="X568" s="77"/>
      <c r="Y568" s="77"/>
      <c r="Z568" s="77"/>
      <c r="AA568" s="77"/>
      <c r="AB568" s="77"/>
      <c r="AC568" s="77"/>
      <c r="AD568" s="77"/>
      <c r="AE568" s="77"/>
      <c r="AF568" s="77"/>
      <c r="AG568" s="77"/>
      <c r="AH568" s="77"/>
      <c r="AI568" s="77"/>
      <c r="AJ568" s="77"/>
      <c r="AK568" s="77"/>
      <c r="AL568" s="78"/>
      <c r="AM568" s="48"/>
      <c r="AN568" s="26"/>
      <c r="AO568" s="77"/>
      <c r="AP568" s="77"/>
      <c r="AQ568" s="77"/>
    </row>
    <row r="569" spans="1:43" ht="6" customHeight="1" x14ac:dyDescent="0.2">
      <c r="A569" s="16"/>
      <c r="B569" s="475"/>
      <c r="C569" s="46"/>
      <c r="D569" s="27"/>
      <c r="E569" s="16"/>
      <c r="F569" s="16"/>
      <c r="G569" s="16"/>
      <c r="H569" s="16"/>
      <c r="I569" s="16"/>
      <c r="J569" s="16"/>
      <c r="K569" s="16"/>
      <c r="L569" s="16"/>
      <c r="M569" s="16"/>
      <c r="N569" s="16"/>
      <c r="O569" s="16"/>
      <c r="P569" s="16"/>
      <c r="Q569" s="16"/>
      <c r="R569" s="16"/>
      <c r="S569" s="16"/>
      <c r="T569" s="16"/>
      <c r="U569" s="46"/>
      <c r="V569" s="27"/>
      <c r="W569" s="16"/>
      <c r="X569" s="16"/>
      <c r="Y569" s="16"/>
      <c r="Z569" s="16"/>
      <c r="AA569" s="16"/>
      <c r="AB569" s="16"/>
      <c r="AC569" s="16"/>
      <c r="AD569" s="16"/>
      <c r="AE569" s="16"/>
      <c r="AF569" s="16"/>
      <c r="AG569" s="16"/>
      <c r="AH569" s="16"/>
      <c r="AI569" s="16"/>
      <c r="AJ569" s="16"/>
      <c r="AK569" s="16"/>
      <c r="AL569" s="24"/>
      <c r="AM569" s="46"/>
      <c r="AN569" s="51"/>
      <c r="AO569" s="217"/>
      <c r="AP569" s="217"/>
      <c r="AQ569" s="217"/>
    </row>
    <row r="570" spans="1:43" ht="11.25" customHeight="1" x14ac:dyDescent="0.2">
      <c r="A570" s="217"/>
      <c r="B570" s="133">
        <v>458</v>
      </c>
      <c r="C570" s="476"/>
      <c r="D570" s="51"/>
      <c r="E570" s="730" t="str">
        <f ca="1">VLOOKUP(INDIRECT(ADDRESS(ROW(),COLUMN()-3)),Language_Translations,MATCH(Language_Selected,Language_Options,0),FALSE)</f>
        <v>Où a eu lieu l'examen ?</v>
      </c>
      <c r="F570" s="730"/>
      <c r="G570" s="730"/>
      <c r="H570" s="730"/>
      <c r="I570" s="730"/>
      <c r="J570" s="730"/>
      <c r="K570" s="730"/>
      <c r="L570" s="730"/>
      <c r="M570" s="730"/>
      <c r="N570" s="730"/>
      <c r="O570" s="730"/>
      <c r="P570" s="730"/>
      <c r="Q570" s="730"/>
      <c r="R570" s="730"/>
      <c r="S570" s="730"/>
      <c r="T570" s="730"/>
      <c r="U570" s="476"/>
      <c r="V570" s="51"/>
      <c r="W570" s="96" t="s">
        <v>470</v>
      </c>
      <c r="X570" s="217"/>
      <c r="Y570" s="217"/>
      <c r="Z570" s="217"/>
      <c r="AA570" s="217"/>
      <c r="AB570" s="217"/>
      <c r="AC570" s="217"/>
      <c r="AD570" s="217"/>
      <c r="AE570" s="217"/>
      <c r="AF570" s="217"/>
      <c r="AG570" s="217"/>
      <c r="AH570" s="217"/>
      <c r="AI570" s="217"/>
      <c r="AJ570" s="217"/>
      <c r="AK570" s="217"/>
      <c r="AL570" s="74"/>
      <c r="AM570" s="476"/>
      <c r="AN570" s="51"/>
      <c r="AO570" s="217"/>
      <c r="AP570" s="217"/>
      <c r="AQ570" s="217"/>
    </row>
    <row r="571" spans="1:43" x14ac:dyDescent="0.2">
      <c r="A571" s="217"/>
      <c r="B571" s="81" t="s">
        <v>57</v>
      </c>
      <c r="C571" s="476"/>
      <c r="D571" s="51"/>
      <c r="E571" s="730"/>
      <c r="F571" s="730"/>
      <c r="G571" s="730"/>
      <c r="H571" s="730"/>
      <c r="I571" s="730"/>
      <c r="J571" s="730"/>
      <c r="K571" s="730"/>
      <c r="L571" s="730"/>
      <c r="M571" s="730"/>
      <c r="N571" s="730"/>
      <c r="O571" s="730"/>
      <c r="P571" s="730"/>
      <c r="Q571" s="730"/>
      <c r="R571" s="730"/>
      <c r="S571" s="730"/>
      <c r="T571" s="730"/>
      <c r="U571" s="476"/>
      <c r="V571" s="51"/>
      <c r="W571" s="217"/>
      <c r="X571" s="217" t="s">
        <v>471</v>
      </c>
      <c r="Y571" s="217"/>
      <c r="Z571" s="217"/>
      <c r="AA571" s="217"/>
      <c r="AB571" s="47" t="s">
        <v>9</v>
      </c>
      <c r="AC571" s="97"/>
      <c r="AD571" s="97"/>
      <c r="AE571" s="97"/>
      <c r="AF571" s="97"/>
      <c r="AG571" s="97"/>
      <c r="AH571" s="97"/>
      <c r="AI571" s="97"/>
      <c r="AJ571" s="97"/>
      <c r="AK571" s="97"/>
      <c r="AL571" s="74" t="s">
        <v>274</v>
      </c>
      <c r="AM571" s="476"/>
      <c r="AN571" s="51"/>
      <c r="AO571" s="217"/>
      <c r="AP571" s="217"/>
      <c r="AQ571" s="217"/>
    </row>
    <row r="572" spans="1:43" x14ac:dyDescent="0.2">
      <c r="A572" s="217"/>
      <c r="B572" s="244"/>
      <c r="C572" s="476"/>
      <c r="D572" s="51"/>
      <c r="E572" s="730"/>
      <c r="F572" s="730"/>
      <c r="G572" s="730"/>
      <c r="H572" s="730"/>
      <c r="I572" s="730"/>
      <c r="J572" s="730"/>
      <c r="K572" s="730"/>
      <c r="L572" s="730"/>
      <c r="M572" s="730"/>
      <c r="N572" s="730"/>
      <c r="O572" s="730"/>
      <c r="P572" s="730"/>
      <c r="Q572" s="730"/>
      <c r="R572" s="730"/>
      <c r="S572" s="730"/>
      <c r="T572" s="730"/>
      <c r="U572" s="476"/>
      <c r="V572" s="51"/>
      <c r="W572" s="217"/>
      <c r="X572" s="217" t="s">
        <v>472</v>
      </c>
      <c r="Y572" s="217"/>
      <c r="Z572" s="217"/>
      <c r="AA572" s="217"/>
      <c r="AB572" s="217"/>
      <c r="AC572" s="47"/>
      <c r="AD572" s="47" t="s">
        <v>9</v>
      </c>
      <c r="AE572" s="47"/>
      <c r="AF572" s="47"/>
      <c r="AG572" s="47"/>
      <c r="AH572" s="47"/>
      <c r="AI572" s="47"/>
      <c r="AJ572" s="47"/>
      <c r="AK572" s="47"/>
      <c r="AL572" s="74" t="s">
        <v>275</v>
      </c>
      <c r="AM572" s="476"/>
      <c r="AN572" s="51"/>
      <c r="AO572" s="217"/>
      <c r="AP572" s="217"/>
      <c r="AQ572" s="217"/>
    </row>
    <row r="573" spans="1:43" x14ac:dyDescent="0.2">
      <c r="A573" s="217"/>
      <c r="B573" s="477"/>
      <c r="C573" s="476"/>
      <c r="D573" s="51"/>
      <c r="E573" s="217"/>
      <c r="F573" s="217"/>
      <c r="G573" s="217"/>
      <c r="H573" s="217"/>
      <c r="I573" s="217"/>
      <c r="J573" s="217"/>
      <c r="K573" s="217"/>
      <c r="L573" s="217"/>
      <c r="M573" s="217"/>
      <c r="N573" s="217"/>
      <c r="O573" s="217"/>
      <c r="P573" s="217"/>
      <c r="Q573" s="217"/>
      <c r="R573" s="217"/>
      <c r="S573" s="217"/>
      <c r="T573" s="217"/>
      <c r="U573" s="476"/>
      <c r="V573" s="51"/>
      <c r="W573" s="217"/>
      <c r="X573" s="217"/>
      <c r="Y573" s="217"/>
      <c r="Z573" s="217"/>
      <c r="AA573" s="217"/>
      <c r="AB573" s="217"/>
      <c r="AC573" s="217"/>
      <c r="AD573" s="217"/>
      <c r="AE573" s="217"/>
      <c r="AF573" s="217"/>
      <c r="AG573" s="217"/>
      <c r="AH573" s="217"/>
      <c r="AI573" s="217"/>
      <c r="AJ573" s="217"/>
      <c r="AK573" s="217"/>
      <c r="AL573" s="74"/>
      <c r="AM573" s="476"/>
      <c r="AN573" s="51"/>
      <c r="AO573" s="217"/>
      <c r="AP573" s="217"/>
      <c r="AQ573" s="217"/>
    </row>
    <row r="574" spans="1:43" ht="11.25" customHeight="1" x14ac:dyDescent="0.2">
      <c r="A574" s="217"/>
      <c r="B574" s="477"/>
      <c r="C574" s="476"/>
      <c r="D574" s="51"/>
      <c r="E574" s="704" t="s">
        <v>473</v>
      </c>
      <c r="F574" s="704"/>
      <c r="G574" s="704"/>
      <c r="H574" s="704"/>
      <c r="I574" s="704"/>
      <c r="J574" s="704"/>
      <c r="K574" s="704"/>
      <c r="L574" s="704"/>
      <c r="M574" s="704"/>
      <c r="N574" s="704"/>
      <c r="O574" s="704"/>
      <c r="P574" s="704"/>
      <c r="Q574" s="704"/>
      <c r="R574" s="704"/>
      <c r="S574" s="704"/>
      <c r="T574" s="704"/>
      <c r="U574" s="476"/>
      <c r="V574" s="51"/>
      <c r="W574" s="96" t="s">
        <v>331</v>
      </c>
      <c r="X574" s="217"/>
      <c r="Y574" s="217"/>
      <c r="Z574" s="217"/>
      <c r="AA574" s="217"/>
      <c r="AB574" s="217"/>
      <c r="AC574" s="217"/>
      <c r="AD574" s="217"/>
      <c r="AE574" s="217"/>
      <c r="AF574" s="217"/>
      <c r="AG574" s="217"/>
      <c r="AH574" s="217"/>
      <c r="AI574" s="217"/>
      <c r="AJ574" s="217"/>
      <c r="AK574" s="217"/>
      <c r="AL574" s="74"/>
      <c r="AM574" s="476"/>
      <c r="AN574" s="51"/>
      <c r="AO574" s="217"/>
      <c r="AP574" s="217"/>
      <c r="AQ574" s="217"/>
    </row>
    <row r="575" spans="1:43" x14ac:dyDescent="0.2">
      <c r="A575" s="217"/>
      <c r="B575" s="477"/>
      <c r="C575" s="476"/>
      <c r="D575" s="51"/>
      <c r="E575" s="704"/>
      <c r="F575" s="704"/>
      <c r="G575" s="704"/>
      <c r="H575" s="704"/>
      <c r="I575" s="704"/>
      <c r="J575" s="704"/>
      <c r="K575" s="704"/>
      <c r="L575" s="704"/>
      <c r="M575" s="704"/>
      <c r="N575" s="704"/>
      <c r="O575" s="704"/>
      <c r="P575" s="704"/>
      <c r="Q575" s="704"/>
      <c r="R575" s="704"/>
      <c r="S575" s="704"/>
      <c r="T575" s="704"/>
      <c r="U575" s="476"/>
      <c r="V575" s="51"/>
      <c r="W575" s="217"/>
      <c r="X575" s="217" t="s">
        <v>333</v>
      </c>
      <c r="Y575" s="217"/>
      <c r="Z575" s="217"/>
      <c r="AA575" s="217"/>
      <c r="AB575" s="217"/>
      <c r="AC575" s="217"/>
      <c r="AD575" s="217"/>
      <c r="AE575" s="217"/>
      <c r="AG575" s="47"/>
      <c r="AH575" s="47"/>
      <c r="AI575" s="47" t="s">
        <v>9</v>
      </c>
      <c r="AJ575" s="47"/>
      <c r="AK575" s="47"/>
      <c r="AL575" s="74" t="s">
        <v>343</v>
      </c>
      <c r="AM575" s="476"/>
      <c r="AN575" s="51"/>
      <c r="AO575" s="217"/>
      <c r="AP575" s="217"/>
      <c r="AQ575" s="217"/>
    </row>
    <row r="576" spans="1:43" ht="10" customHeight="1" x14ac:dyDescent="0.2">
      <c r="A576" s="217"/>
      <c r="B576" s="477"/>
      <c r="C576" s="476"/>
      <c r="D576" s="51"/>
      <c r="E576" s="217"/>
      <c r="F576" s="217"/>
      <c r="G576" s="217"/>
      <c r="H576" s="217"/>
      <c r="I576" s="217"/>
      <c r="J576" s="217"/>
      <c r="K576" s="217"/>
      <c r="L576" s="217"/>
      <c r="M576" s="217"/>
      <c r="N576" s="217"/>
      <c r="O576" s="217"/>
      <c r="P576" s="217"/>
      <c r="Q576" s="217"/>
      <c r="R576" s="217"/>
      <c r="S576" s="217"/>
      <c r="T576" s="217"/>
      <c r="U576" s="476"/>
      <c r="V576" s="51"/>
      <c r="W576" s="299"/>
      <c r="X576" s="217" t="s">
        <v>334</v>
      </c>
      <c r="Y576" s="217"/>
      <c r="Z576" s="217"/>
      <c r="AA576" s="217"/>
      <c r="AB576" s="217"/>
      <c r="AC576" s="217"/>
      <c r="AD576" s="217"/>
      <c r="AE576" s="217"/>
      <c r="AF576" s="298"/>
      <c r="AG576" s="47"/>
      <c r="AI576" s="47"/>
      <c r="AJ576" s="47"/>
      <c r="AK576" s="47"/>
      <c r="AL576" s="74" t="s">
        <v>345</v>
      </c>
      <c r="AM576" s="476"/>
      <c r="AN576" s="51"/>
      <c r="AO576" s="217"/>
      <c r="AP576" s="217"/>
      <c r="AQ576" s="217"/>
    </row>
    <row r="577" spans="1:43" ht="11.25" customHeight="1" x14ac:dyDescent="0.2">
      <c r="A577" s="217"/>
      <c r="B577" s="477"/>
      <c r="C577" s="476"/>
      <c r="D577" s="51"/>
      <c r="E577" s="704" t="s">
        <v>547</v>
      </c>
      <c r="F577" s="704"/>
      <c r="G577" s="704"/>
      <c r="H577" s="704"/>
      <c r="I577" s="704"/>
      <c r="J577" s="704"/>
      <c r="K577" s="704"/>
      <c r="L577" s="704"/>
      <c r="M577" s="704"/>
      <c r="N577" s="704"/>
      <c r="O577" s="704"/>
      <c r="P577" s="704"/>
      <c r="Q577" s="704"/>
      <c r="R577" s="704"/>
      <c r="S577" s="704"/>
      <c r="T577" s="704"/>
      <c r="U577" s="476"/>
      <c r="V577" s="51"/>
      <c r="W577" s="217"/>
      <c r="X577" s="217" t="s">
        <v>474</v>
      </c>
      <c r="Y577" s="217"/>
      <c r="Z577" s="217"/>
      <c r="AA577" s="217"/>
      <c r="AB577" s="217"/>
      <c r="AC577" s="217"/>
      <c r="AD577" s="217"/>
      <c r="AE577" s="217"/>
      <c r="AF577" s="217"/>
      <c r="AH577" s="47"/>
      <c r="AI577" s="47"/>
      <c r="AJ577" s="47"/>
      <c r="AK577" s="47"/>
      <c r="AL577" s="74" t="s">
        <v>347</v>
      </c>
      <c r="AM577" s="476"/>
      <c r="AN577" s="51"/>
      <c r="AO577" s="217"/>
      <c r="AP577" s="217"/>
      <c r="AQ577" s="217"/>
    </row>
    <row r="578" spans="1:43" ht="11.25" customHeight="1" x14ac:dyDescent="0.2">
      <c r="A578" s="217"/>
      <c r="B578" s="477"/>
      <c r="C578" s="476"/>
      <c r="D578" s="51"/>
      <c r="E578" s="704"/>
      <c r="F578" s="704"/>
      <c r="G578" s="704"/>
      <c r="H578" s="704"/>
      <c r="I578" s="704"/>
      <c r="J578" s="704"/>
      <c r="K578" s="704"/>
      <c r="L578" s="704"/>
      <c r="M578" s="704"/>
      <c r="N578" s="704"/>
      <c r="O578" s="704"/>
      <c r="P578" s="704"/>
      <c r="Q578" s="704"/>
      <c r="R578" s="704"/>
      <c r="S578" s="704"/>
      <c r="T578" s="704"/>
      <c r="U578" s="476"/>
      <c r="V578" s="51"/>
      <c r="W578" s="217"/>
      <c r="X578" s="217" t="s">
        <v>338</v>
      </c>
      <c r="Y578" s="217"/>
      <c r="Z578" s="217"/>
      <c r="AA578" s="217"/>
      <c r="AB578" s="47"/>
      <c r="AC578" s="297"/>
      <c r="AD578" s="47"/>
      <c r="AE578" s="47"/>
      <c r="AF578" s="47"/>
      <c r="AG578" s="47"/>
      <c r="AH578" s="47"/>
      <c r="AI578" s="47"/>
      <c r="AJ578" s="47"/>
      <c r="AK578" s="47"/>
      <c r="AL578" s="74"/>
      <c r="AM578" s="476"/>
      <c r="AN578" s="51"/>
      <c r="AO578" s="217"/>
      <c r="AP578" s="217"/>
      <c r="AQ578" s="217"/>
    </row>
    <row r="579" spans="1:43" x14ac:dyDescent="0.2">
      <c r="A579" s="217"/>
      <c r="B579" s="477"/>
      <c r="C579" s="476"/>
      <c r="D579" s="51"/>
      <c r="E579" s="704"/>
      <c r="F579" s="704"/>
      <c r="G579" s="704"/>
      <c r="H579" s="704"/>
      <c r="I579" s="704"/>
      <c r="J579" s="704"/>
      <c r="K579" s="704"/>
      <c r="L579" s="704"/>
      <c r="M579" s="704"/>
      <c r="N579" s="704"/>
      <c r="O579" s="704"/>
      <c r="P579" s="704"/>
      <c r="Q579" s="704"/>
      <c r="R579" s="704"/>
      <c r="S579" s="704"/>
      <c r="T579" s="704"/>
      <c r="U579" s="476"/>
      <c r="V579" s="51"/>
      <c r="W579" s="217"/>
      <c r="Y579" s="217" t="s">
        <v>339</v>
      </c>
      <c r="Z579" s="217"/>
      <c r="AA579" s="217"/>
      <c r="AB579" s="77"/>
      <c r="AC579" s="77"/>
      <c r="AD579" s="77"/>
      <c r="AE579" s="77"/>
      <c r="AF579" s="77"/>
      <c r="AG579" s="77"/>
      <c r="AH579" s="77"/>
      <c r="AI579" s="79"/>
      <c r="AJ579" s="79"/>
      <c r="AK579" s="79"/>
      <c r="AL579" s="75" t="s">
        <v>351</v>
      </c>
      <c r="AM579" s="476"/>
      <c r="AN579" s="51"/>
      <c r="AO579" s="217"/>
      <c r="AP579" s="217"/>
      <c r="AQ579" s="217"/>
    </row>
    <row r="580" spans="1:43" x14ac:dyDescent="0.2">
      <c r="A580" s="217"/>
      <c r="B580" s="477"/>
      <c r="C580" s="476"/>
      <c r="D580" s="51"/>
      <c r="E580" s="704"/>
      <c r="F580" s="704"/>
      <c r="G580" s="704"/>
      <c r="H580" s="704"/>
      <c r="I580" s="704"/>
      <c r="J580" s="704"/>
      <c r="K580" s="704"/>
      <c r="L580" s="704"/>
      <c r="M580" s="704"/>
      <c r="N580" s="704"/>
      <c r="O580" s="704"/>
      <c r="P580" s="704"/>
      <c r="Q580" s="704"/>
      <c r="R580" s="704"/>
      <c r="S580" s="704"/>
      <c r="T580" s="704"/>
      <c r="U580" s="476"/>
      <c r="V580" s="51"/>
      <c r="W580" s="217"/>
      <c r="X580" s="217"/>
      <c r="Y580" s="217"/>
      <c r="Z580" s="217"/>
      <c r="AA580" s="217"/>
      <c r="AB580" s="300" t="s">
        <v>107</v>
      </c>
      <c r="AC580" s="300"/>
      <c r="AD580" s="300"/>
      <c r="AE580" s="300"/>
      <c r="AF580" s="300"/>
      <c r="AG580" s="300"/>
      <c r="AH580" s="300"/>
      <c r="AI580" s="303"/>
      <c r="AJ580" s="303"/>
      <c r="AK580" s="303"/>
      <c r="AM580" s="476"/>
      <c r="AN580" s="51"/>
      <c r="AO580" s="217"/>
      <c r="AP580" s="217"/>
      <c r="AQ580" s="217"/>
    </row>
    <row r="581" spans="1:43" ht="10" customHeight="1" x14ac:dyDescent="0.2">
      <c r="A581" s="217"/>
      <c r="B581" s="477"/>
      <c r="C581" s="476"/>
      <c r="D581" s="51"/>
      <c r="E581" s="704"/>
      <c r="F581" s="704"/>
      <c r="G581" s="704"/>
      <c r="H581" s="704"/>
      <c r="I581" s="704"/>
      <c r="J581" s="704"/>
      <c r="K581" s="704"/>
      <c r="L581" s="704"/>
      <c r="M581" s="704"/>
      <c r="N581" s="704"/>
      <c r="O581" s="704"/>
      <c r="P581" s="704"/>
      <c r="Q581" s="704"/>
      <c r="R581" s="704"/>
      <c r="S581" s="704"/>
      <c r="T581" s="704"/>
      <c r="U581" s="476"/>
      <c r="V581" s="51"/>
      <c r="W581" s="217"/>
      <c r="X581" s="217"/>
      <c r="Y581" s="217"/>
      <c r="Z581" s="217"/>
      <c r="AA581" s="217"/>
      <c r="AB581" s="47"/>
      <c r="AC581" s="297"/>
      <c r="AD581" s="47"/>
      <c r="AE581" s="47"/>
      <c r="AF581" s="47"/>
      <c r="AG581" s="47"/>
      <c r="AH581" s="47"/>
      <c r="AI581" s="47"/>
      <c r="AJ581" s="47"/>
      <c r="AK581" s="47"/>
      <c r="AL581" s="74"/>
      <c r="AM581" s="476"/>
      <c r="AN581" s="51"/>
      <c r="AO581" s="217"/>
      <c r="AP581" s="217"/>
      <c r="AQ581" s="217"/>
    </row>
    <row r="582" spans="1:43" ht="10.5" x14ac:dyDescent="0.2">
      <c r="A582" s="217"/>
      <c r="B582" s="477"/>
      <c r="C582" s="476"/>
      <c r="D582" s="51"/>
      <c r="E582" s="217"/>
      <c r="F582" s="217"/>
      <c r="G582" s="217"/>
      <c r="H582" s="217"/>
      <c r="I582" s="217"/>
      <c r="J582" s="217"/>
      <c r="K582" s="217"/>
      <c r="L582" s="217"/>
      <c r="M582" s="217"/>
      <c r="N582" s="217"/>
      <c r="O582" s="217"/>
      <c r="P582" s="217"/>
      <c r="Q582" s="217"/>
      <c r="R582" s="217"/>
      <c r="S582" s="217"/>
      <c r="T582" s="217"/>
      <c r="U582" s="476"/>
      <c r="V582" s="51"/>
      <c r="W582" s="96" t="s">
        <v>341</v>
      </c>
      <c r="X582" s="217"/>
      <c r="Y582" s="217"/>
      <c r="Z582" s="217"/>
      <c r="AA582" s="217"/>
      <c r="AB582" s="217"/>
      <c r="AC582" s="217"/>
      <c r="AD582" s="217"/>
      <c r="AE582" s="217"/>
      <c r="AF582" s="217"/>
      <c r="AG582" s="217"/>
      <c r="AH582" s="217"/>
      <c r="AI582" s="217"/>
      <c r="AJ582" s="217"/>
      <c r="AK582" s="217"/>
      <c r="AL582" s="74"/>
      <c r="AM582" s="476"/>
      <c r="AN582" s="51"/>
      <c r="AO582" s="217"/>
      <c r="AP582" s="217"/>
      <c r="AQ582" s="217"/>
    </row>
    <row r="583" spans="1:43" x14ac:dyDescent="0.2">
      <c r="A583" s="217"/>
      <c r="B583" s="477"/>
      <c r="C583" s="476"/>
      <c r="D583" s="51"/>
      <c r="E583" s="2"/>
      <c r="F583" s="2"/>
      <c r="G583" s="2"/>
      <c r="H583" s="2"/>
      <c r="I583" s="2"/>
      <c r="J583" s="2"/>
      <c r="K583" s="2"/>
      <c r="L583" s="2"/>
      <c r="M583" s="2"/>
      <c r="N583" s="2"/>
      <c r="O583" s="2"/>
      <c r="P583" s="2"/>
      <c r="Q583" s="477"/>
      <c r="R583" s="477"/>
      <c r="S583" s="477"/>
      <c r="T583" s="477"/>
      <c r="U583" s="476"/>
      <c r="V583" s="51"/>
      <c r="W583" s="217"/>
      <c r="X583" s="217" t="s">
        <v>342</v>
      </c>
      <c r="Y583" s="217"/>
      <c r="Z583" s="217"/>
      <c r="AA583" s="217"/>
      <c r="AB583" s="217"/>
      <c r="AC583" s="47"/>
      <c r="AD583" s="47" t="s">
        <v>9</v>
      </c>
      <c r="AE583" s="47"/>
      <c r="AF583" s="47"/>
      <c r="AG583" s="47"/>
      <c r="AH583" s="47"/>
      <c r="AI583" s="47"/>
      <c r="AJ583" s="47"/>
      <c r="AK583" s="47"/>
      <c r="AL583" s="74" t="s">
        <v>354</v>
      </c>
      <c r="AM583" s="476"/>
      <c r="AN583" s="51"/>
      <c r="AO583" s="217"/>
      <c r="AP583" s="217"/>
      <c r="AQ583" s="217"/>
    </row>
    <row r="584" spans="1:43" x14ac:dyDescent="0.2">
      <c r="A584" s="217"/>
      <c r="B584" s="477"/>
      <c r="C584" s="476"/>
      <c r="D584" s="51"/>
      <c r="U584" s="476"/>
      <c r="V584" s="51"/>
      <c r="W584" s="217"/>
      <c r="X584" s="299" t="s">
        <v>344</v>
      </c>
      <c r="Y584" s="299"/>
      <c r="Z584" s="299"/>
      <c r="AA584" s="299"/>
      <c r="AB584" s="299"/>
      <c r="AD584" s="47" t="s">
        <v>9</v>
      </c>
      <c r="AE584" s="47"/>
      <c r="AF584" s="47"/>
      <c r="AG584" s="47"/>
      <c r="AH584" s="47"/>
      <c r="AI584" s="47"/>
      <c r="AJ584" s="47"/>
      <c r="AK584" s="47"/>
      <c r="AL584" s="75" t="s">
        <v>356</v>
      </c>
      <c r="AM584" s="476"/>
      <c r="AN584" s="51"/>
      <c r="AO584" s="217"/>
      <c r="AP584" s="217"/>
      <c r="AQ584" s="217"/>
    </row>
    <row r="585" spans="1:43" x14ac:dyDescent="0.2">
      <c r="A585" s="217"/>
      <c r="B585" s="477"/>
      <c r="C585" s="476"/>
      <c r="D585" s="51"/>
      <c r="U585" s="476"/>
      <c r="V585" s="51"/>
      <c r="W585" s="217"/>
      <c r="X585" s="217" t="s">
        <v>349</v>
      </c>
      <c r="Y585" s="217"/>
      <c r="Z585" s="217"/>
      <c r="AA585" s="217"/>
      <c r="AB585" s="217"/>
      <c r="AC585" s="217"/>
      <c r="AD585" s="217"/>
      <c r="AE585" s="217"/>
      <c r="AF585" s="217"/>
      <c r="AL585" s="74"/>
      <c r="AM585" s="476"/>
      <c r="AN585" s="51"/>
      <c r="AO585" s="217"/>
      <c r="AP585" s="217"/>
      <c r="AQ585" s="217"/>
    </row>
    <row r="586" spans="1:43" x14ac:dyDescent="0.2">
      <c r="A586" s="217"/>
      <c r="B586" s="477"/>
      <c r="C586" s="476"/>
      <c r="D586" s="51"/>
      <c r="U586" s="476"/>
      <c r="V586" s="51"/>
      <c r="W586" s="47"/>
      <c r="X586" s="217"/>
      <c r="Y586" s="217" t="s">
        <v>350</v>
      </c>
      <c r="Z586" s="217"/>
      <c r="AA586" s="217"/>
      <c r="AB586" s="77"/>
      <c r="AC586" s="77"/>
      <c r="AD586" s="77"/>
      <c r="AE586" s="77"/>
      <c r="AF586" s="77"/>
      <c r="AG586" s="77"/>
      <c r="AH586" s="77"/>
      <c r="AI586" s="79"/>
      <c r="AJ586" s="79"/>
      <c r="AK586" s="79"/>
      <c r="AL586" s="74" t="s">
        <v>358</v>
      </c>
      <c r="AM586" s="476"/>
      <c r="AN586" s="51"/>
      <c r="AO586" s="217"/>
      <c r="AP586" s="217"/>
      <c r="AQ586" s="217"/>
    </row>
    <row r="587" spans="1:43" x14ac:dyDescent="0.2">
      <c r="A587" s="217"/>
      <c r="B587" s="477"/>
      <c r="C587" s="476"/>
      <c r="D587" s="51"/>
      <c r="E587" s="217"/>
      <c r="F587" s="217"/>
      <c r="G587" s="217"/>
      <c r="H587" s="217"/>
      <c r="I587" s="217"/>
      <c r="J587" s="217"/>
      <c r="K587" s="217"/>
      <c r="L587" s="217"/>
      <c r="M587" s="217"/>
      <c r="N587" s="217"/>
      <c r="O587" s="217"/>
      <c r="P587" s="217"/>
      <c r="Q587" s="217"/>
      <c r="R587" s="217"/>
      <c r="S587" s="217"/>
      <c r="T587" s="217"/>
      <c r="U587" s="476"/>
      <c r="V587" s="51"/>
      <c r="W587" s="47"/>
      <c r="X587" s="217"/>
      <c r="Y587" s="217"/>
      <c r="Z587" s="217"/>
      <c r="AA587" s="217"/>
      <c r="AB587" s="300" t="s">
        <v>107</v>
      </c>
      <c r="AC587" s="300"/>
      <c r="AD587" s="300"/>
      <c r="AE587" s="300"/>
      <c r="AF587" s="300"/>
      <c r="AG587" s="300"/>
      <c r="AH587" s="300"/>
      <c r="AI587" s="303"/>
      <c r="AJ587" s="303"/>
      <c r="AK587" s="303"/>
      <c r="AL587" s="74"/>
      <c r="AM587" s="476"/>
      <c r="AN587" s="51"/>
      <c r="AO587" s="217"/>
      <c r="AP587" s="217"/>
      <c r="AQ587" s="217"/>
    </row>
    <row r="588" spans="1:43" x14ac:dyDescent="0.2">
      <c r="A588" s="217"/>
      <c r="B588" s="477"/>
      <c r="C588" s="476"/>
      <c r="D588" s="51"/>
      <c r="E588" s="217"/>
      <c r="F588" s="217"/>
      <c r="G588" s="217"/>
      <c r="H588" s="217"/>
      <c r="I588" s="217"/>
      <c r="J588" s="217"/>
      <c r="K588" s="217"/>
      <c r="L588" s="217"/>
      <c r="M588" s="217"/>
      <c r="N588" s="217"/>
      <c r="O588" s="217"/>
      <c r="P588" s="217"/>
      <c r="Q588" s="217"/>
      <c r="R588" s="217"/>
      <c r="S588" s="217"/>
      <c r="T588" s="217"/>
      <c r="U588" s="476"/>
      <c r="V588" s="51"/>
      <c r="W588" s="47"/>
      <c r="X588" s="217"/>
      <c r="Y588" s="217"/>
      <c r="AL588" s="74"/>
      <c r="AM588" s="476"/>
      <c r="AN588" s="51"/>
      <c r="AO588" s="217"/>
      <c r="AP588" s="217"/>
      <c r="AQ588" s="217"/>
    </row>
    <row r="589" spans="1:43" ht="10.5" x14ac:dyDescent="0.2">
      <c r="A589" s="217"/>
      <c r="B589" s="477"/>
      <c r="C589" s="476"/>
      <c r="D589" s="51"/>
      <c r="E589" s="217"/>
      <c r="F589" s="217"/>
      <c r="G589" s="217"/>
      <c r="H589" s="217"/>
      <c r="I589" s="217"/>
      <c r="J589" s="217"/>
      <c r="K589" s="217"/>
      <c r="L589" s="217"/>
      <c r="M589" s="217"/>
      <c r="N589" s="217"/>
      <c r="O589" s="217"/>
      <c r="P589" s="217"/>
      <c r="Q589" s="217"/>
      <c r="R589" s="217"/>
      <c r="S589" s="217"/>
      <c r="T589" s="217"/>
      <c r="U589" s="476"/>
      <c r="V589" s="51"/>
      <c r="W589" s="96" t="s">
        <v>476</v>
      </c>
      <c r="X589" s="217"/>
      <c r="Y589" s="217"/>
      <c r="Z589" s="217"/>
      <c r="AA589" s="217"/>
      <c r="AB589" s="217"/>
      <c r="AC589" s="217"/>
      <c r="AD589" s="217"/>
      <c r="AE589" s="217"/>
      <c r="AF589" s="217"/>
      <c r="AL589" s="74"/>
      <c r="AM589" s="476"/>
      <c r="AN589" s="51"/>
      <c r="AO589" s="217"/>
      <c r="AP589" s="217"/>
      <c r="AQ589" s="217"/>
    </row>
    <row r="590" spans="1:43" x14ac:dyDescent="0.2">
      <c r="A590" s="217"/>
      <c r="B590" s="477"/>
      <c r="C590" s="476"/>
      <c r="D590" s="51"/>
      <c r="E590" s="217"/>
      <c r="F590" s="217"/>
      <c r="G590" s="217"/>
      <c r="H590" s="217"/>
      <c r="I590" s="217"/>
      <c r="J590" s="217"/>
      <c r="K590" s="217"/>
      <c r="L590" s="217"/>
      <c r="M590" s="217"/>
      <c r="N590" s="217"/>
      <c r="O590" s="217"/>
      <c r="P590" s="217"/>
      <c r="Q590" s="217"/>
      <c r="R590" s="217"/>
      <c r="S590" s="217"/>
      <c r="T590" s="217"/>
      <c r="U590" s="476"/>
      <c r="V590" s="51"/>
      <c r="W590" s="217"/>
      <c r="X590" s="217" t="s">
        <v>353</v>
      </c>
      <c r="Y590" s="217"/>
      <c r="Z590" s="217"/>
      <c r="AA590" s="217"/>
      <c r="AB590" s="217"/>
      <c r="AC590" s="47" t="s">
        <v>9</v>
      </c>
      <c r="AD590" s="47"/>
      <c r="AE590" s="47"/>
      <c r="AF590" s="47"/>
      <c r="AG590" s="47"/>
      <c r="AH590" s="47"/>
      <c r="AI590" s="47"/>
      <c r="AJ590" s="47"/>
      <c r="AK590" s="47"/>
      <c r="AL590" s="75" t="s">
        <v>413</v>
      </c>
      <c r="AM590" s="476"/>
      <c r="AN590" s="51"/>
      <c r="AO590" s="217"/>
      <c r="AP590" s="217"/>
      <c r="AQ590" s="217"/>
    </row>
    <row r="591" spans="1:43" x14ac:dyDescent="0.2">
      <c r="A591" s="217"/>
      <c r="B591" s="477"/>
      <c r="C591" s="476"/>
      <c r="D591" s="51"/>
      <c r="E591" s="217"/>
      <c r="F591" s="217"/>
      <c r="G591" s="217"/>
      <c r="H591" s="217"/>
      <c r="I591" s="217"/>
      <c r="J591" s="217"/>
      <c r="K591" s="217"/>
      <c r="L591" s="217"/>
      <c r="M591" s="217"/>
      <c r="N591" s="217"/>
      <c r="O591" s="217"/>
      <c r="P591" s="217"/>
      <c r="Q591" s="217"/>
      <c r="R591" s="217"/>
      <c r="S591" s="217"/>
      <c r="T591" s="217"/>
      <c r="U591" s="476"/>
      <c r="V591" s="51"/>
      <c r="W591" s="217"/>
      <c r="X591" s="217" t="s">
        <v>355</v>
      </c>
      <c r="Y591" s="217"/>
      <c r="Z591" s="217"/>
      <c r="AA591" s="217"/>
      <c r="AB591" s="47"/>
      <c r="AC591" s="47"/>
      <c r="AD591" s="47" t="s">
        <v>9</v>
      </c>
      <c r="AE591" s="47"/>
      <c r="AF591" s="47"/>
      <c r="AG591" s="47"/>
      <c r="AH591" s="47"/>
      <c r="AI591" s="47"/>
      <c r="AJ591" s="47"/>
      <c r="AK591" s="47"/>
      <c r="AL591" s="75" t="s">
        <v>415</v>
      </c>
      <c r="AM591" s="476"/>
      <c r="AN591" s="51"/>
      <c r="AO591" s="217"/>
      <c r="AP591" s="217"/>
      <c r="AQ591" s="217"/>
    </row>
    <row r="592" spans="1:43" x14ac:dyDescent="0.2">
      <c r="A592" s="217"/>
      <c r="B592" s="477"/>
      <c r="C592" s="476"/>
      <c r="D592" s="51"/>
      <c r="E592" s="217"/>
      <c r="F592" s="217"/>
      <c r="G592" s="217"/>
      <c r="H592" s="217"/>
      <c r="I592" s="217"/>
      <c r="J592" s="217"/>
      <c r="K592" s="217"/>
      <c r="L592" s="217"/>
      <c r="M592" s="217"/>
      <c r="N592" s="217"/>
      <c r="O592" s="217"/>
      <c r="P592" s="217"/>
      <c r="Q592" s="217"/>
      <c r="R592" s="217"/>
      <c r="S592" s="217"/>
      <c r="T592" s="217"/>
      <c r="U592" s="476"/>
      <c r="V592" s="51"/>
      <c r="W592" s="217"/>
      <c r="X592" s="217" t="s">
        <v>349</v>
      </c>
      <c r="Y592" s="217"/>
      <c r="Z592" s="217"/>
      <c r="AA592" s="217"/>
      <c r="AB592" s="217"/>
      <c r="AC592" s="217"/>
      <c r="AD592" s="217"/>
      <c r="AE592" s="217"/>
      <c r="AF592" s="217"/>
      <c r="AM592" s="476"/>
      <c r="AN592" s="51"/>
      <c r="AO592" s="217"/>
      <c r="AP592" s="217"/>
      <c r="AQ592" s="217"/>
    </row>
    <row r="593" spans="1:60" x14ac:dyDescent="0.2">
      <c r="A593" s="217"/>
      <c r="B593" s="477"/>
      <c r="C593" s="476"/>
      <c r="D593" s="51"/>
      <c r="E593" s="217"/>
      <c r="F593" s="217"/>
      <c r="G593" s="217"/>
      <c r="H593" s="217"/>
      <c r="I593" s="217"/>
      <c r="J593" s="217"/>
      <c r="K593" s="217"/>
      <c r="L593" s="217"/>
      <c r="M593" s="217"/>
      <c r="N593" s="217"/>
      <c r="O593" s="217"/>
      <c r="P593" s="217"/>
      <c r="Q593" s="217"/>
      <c r="R593" s="217"/>
      <c r="S593" s="217"/>
      <c r="T593" s="217"/>
      <c r="U593" s="476"/>
      <c r="V593" s="51"/>
      <c r="W593" s="217"/>
      <c r="X593" s="217"/>
      <c r="Y593" s="217" t="s">
        <v>357</v>
      </c>
      <c r="Z593" s="217"/>
      <c r="AA593" s="217"/>
      <c r="AB593" s="77"/>
      <c r="AC593" s="77"/>
      <c r="AD593" s="77"/>
      <c r="AE593" s="77"/>
      <c r="AF593" s="77"/>
      <c r="AG593" s="77"/>
      <c r="AH593" s="77"/>
      <c r="AI593" s="79"/>
      <c r="AJ593" s="79"/>
      <c r="AK593" s="79"/>
      <c r="AL593" s="75" t="s">
        <v>523</v>
      </c>
      <c r="AM593" s="476"/>
      <c r="AN593" s="51"/>
      <c r="AO593" s="217"/>
      <c r="AP593" s="217"/>
      <c r="AQ593" s="217"/>
    </row>
    <row r="594" spans="1:60" x14ac:dyDescent="0.2">
      <c r="A594" s="217"/>
      <c r="B594" s="477"/>
      <c r="C594" s="476"/>
      <c r="D594" s="51"/>
      <c r="E594" s="217"/>
      <c r="F594" s="217"/>
      <c r="G594" s="217"/>
      <c r="H594" s="217"/>
      <c r="I594" s="217"/>
      <c r="J594" s="217"/>
      <c r="K594" s="217"/>
      <c r="L594" s="217"/>
      <c r="M594" s="217"/>
      <c r="N594" s="217"/>
      <c r="O594" s="217"/>
      <c r="P594" s="217"/>
      <c r="Q594" s="217"/>
      <c r="R594" s="217"/>
      <c r="S594" s="217"/>
      <c r="T594" s="217"/>
      <c r="U594" s="476"/>
      <c r="V594" s="51"/>
      <c r="W594" s="217"/>
      <c r="X594" s="217"/>
      <c r="Y594" s="217"/>
      <c r="Z594" s="217"/>
      <c r="AA594" s="217"/>
      <c r="AB594" s="300" t="s">
        <v>107</v>
      </c>
      <c r="AC594" s="300"/>
      <c r="AD594" s="300"/>
      <c r="AE594" s="300"/>
      <c r="AF594" s="300"/>
      <c r="AG594" s="300"/>
      <c r="AH594" s="300"/>
      <c r="AI594" s="303"/>
      <c r="AJ594" s="303"/>
      <c r="AK594" s="303"/>
      <c r="AL594" s="74"/>
      <c r="AM594" s="476"/>
      <c r="AN594" s="51"/>
      <c r="AO594" s="217"/>
      <c r="AP594" s="217"/>
      <c r="AQ594" s="217"/>
    </row>
    <row r="595" spans="1:60" x14ac:dyDescent="0.2">
      <c r="A595" s="217"/>
      <c r="B595" s="477"/>
      <c r="C595" s="476"/>
      <c r="D595" s="51"/>
      <c r="E595" s="217"/>
      <c r="F595" s="217"/>
      <c r="G595" s="217"/>
      <c r="H595" s="217"/>
      <c r="I595" s="217"/>
      <c r="J595" s="217"/>
      <c r="K595" s="217"/>
      <c r="L595" s="217"/>
      <c r="M595" s="217"/>
      <c r="N595" s="217"/>
      <c r="O595" s="217"/>
      <c r="P595" s="217"/>
      <c r="Q595" s="217"/>
      <c r="R595" s="217"/>
      <c r="S595" s="217"/>
      <c r="T595" s="217"/>
      <c r="U595" s="476"/>
      <c r="V595" s="51"/>
      <c r="AL595" s="74"/>
      <c r="AM595" s="476"/>
      <c r="AN595" s="51"/>
      <c r="AO595" s="217"/>
      <c r="AP595" s="217"/>
      <c r="AQ595" s="217"/>
      <c r="BH595" s="74"/>
    </row>
    <row r="596" spans="1:60" x14ac:dyDescent="0.2">
      <c r="A596" s="217"/>
      <c r="B596" s="477"/>
      <c r="C596" s="476"/>
      <c r="D596" s="51"/>
      <c r="E596" s="217"/>
      <c r="F596" s="217"/>
      <c r="G596" s="217"/>
      <c r="H596" s="217"/>
      <c r="I596" s="217"/>
      <c r="J596" s="217"/>
      <c r="K596" s="217"/>
      <c r="L596" s="217"/>
      <c r="M596" s="217"/>
      <c r="N596" s="217"/>
      <c r="O596" s="217"/>
      <c r="P596" s="217"/>
      <c r="Q596" s="217"/>
      <c r="R596" s="217"/>
      <c r="S596" s="217"/>
      <c r="T596" s="217"/>
      <c r="U596" s="476"/>
      <c r="V596" s="51"/>
      <c r="W596" s="217" t="s">
        <v>106</v>
      </c>
      <c r="X596" s="217"/>
      <c r="Y596" s="217"/>
      <c r="Z596" s="77"/>
      <c r="AA596" s="77"/>
      <c r="AB596" s="77"/>
      <c r="AC596" s="77"/>
      <c r="AD596" s="77"/>
      <c r="AE596" s="77"/>
      <c r="AF596" s="77"/>
      <c r="AG596" s="77"/>
      <c r="AH596" s="77"/>
      <c r="AI596" s="77"/>
      <c r="AJ596" s="77"/>
      <c r="AK596" s="77"/>
      <c r="AL596" s="75" t="s">
        <v>76</v>
      </c>
      <c r="AM596" s="476"/>
      <c r="AN596" s="51"/>
      <c r="AO596" s="217"/>
      <c r="AP596" s="217"/>
      <c r="AQ596" s="217"/>
      <c r="BH596" s="25"/>
    </row>
    <row r="597" spans="1:60" x14ac:dyDescent="0.2">
      <c r="A597" s="217"/>
      <c r="B597" s="477"/>
      <c r="C597" s="476"/>
      <c r="D597" s="51"/>
      <c r="E597" s="217"/>
      <c r="F597" s="217"/>
      <c r="G597" s="217"/>
      <c r="H597" s="217"/>
      <c r="I597" s="217"/>
      <c r="J597" s="217"/>
      <c r="K597" s="217"/>
      <c r="L597" s="217"/>
      <c r="M597" s="217"/>
      <c r="N597" s="217"/>
      <c r="O597" s="217"/>
      <c r="P597" s="217"/>
      <c r="Q597" s="217"/>
      <c r="R597" s="217"/>
      <c r="S597" s="217"/>
      <c r="T597" s="217"/>
      <c r="U597" s="476"/>
      <c r="V597" s="51"/>
      <c r="W597" s="217"/>
      <c r="X597" s="217"/>
      <c r="Y597" s="217"/>
      <c r="Z597" s="300" t="s">
        <v>107</v>
      </c>
      <c r="AA597" s="300"/>
      <c r="AB597" s="300"/>
      <c r="AC597" s="300"/>
      <c r="AD597" s="300"/>
      <c r="AE597" s="300"/>
      <c r="AF597" s="300"/>
      <c r="AG597" s="300"/>
      <c r="AH597" s="300"/>
      <c r="AI597" s="300"/>
      <c r="AJ597" s="300"/>
      <c r="AK597" s="300"/>
      <c r="AL597" s="74"/>
      <c r="AM597" s="476"/>
      <c r="AN597" s="51"/>
      <c r="AO597" s="217"/>
      <c r="AP597" s="217"/>
      <c r="AQ597" s="217"/>
      <c r="BH597" s="75"/>
    </row>
    <row r="598" spans="1:60" ht="6" customHeight="1" thickBot="1" x14ac:dyDescent="0.25">
      <c r="A598" s="217"/>
      <c r="B598" s="477"/>
      <c r="C598" s="476"/>
      <c r="D598" s="51"/>
      <c r="E598" s="217"/>
      <c r="F598" s="217"/>
      <c r="G598" s="217"/>
      <c r="H598" s="217"/>
      <c r="I598" s="217"/>
      <c r="J598" s="217"/>
      <c r="K598" s="217"/>
      <c r="L598" s="217"/>
      <c r="M598" s="217"/>
      <c r="N598" s="217"/>
      <c r="O598" s="217"/>
      <c r="P598" s="217"/>
      <c r="Q598" s="217"/>
      <c r="R598" s="217"/>
      <c r="S598" s="217"/>
      <c r="T598" s="217"/>
      <c r="U598" s="476"/>
      <c r="V598" s="51"/>
      <c r="W598" s="217"/>
      <c r="X598" s="217"/>
      <c r="Y598" s="217"/>
      <c r="Z598" s="217"/>
      <c r="AA598" s="217"/>
      <c r="AB598" s="217"/>
      <c r="AC598" s="217"/>
      <c r="AD598" s="217"/>
      <c r="AE598" s="217"/>
      <c r="AF598" s="217"/>
      <c r="AG598" s="217"/>
      <c r="AH598" s="217"/>
      <c r="AI598" s="217"/>
      <c r="AJ598" s="217"/>
      <c r="AK598" s="217"/>
      <c r="AL598" s="74"/>
      <c r="AM598" s="476"/>
      <c r="AN598" s="51"/>
      <c r="AO598" s="217"/>
      <c r="AP598" s="217"/>
      <c r="AQ598" s="217"/>
      <c r="AS598" s="217"/>
      <c r="AT598" s="217"/>
      <c r="AU598" s="217"/>
      <c r="AV598" s="302"/>
      <c r="AW598" s="302"/>
      <c r="AX598" s="302"/>
      <c r="AY598" s="302"/>
      <c r="AZ598" s="302"/>
      <c r="BA598" s="302"/>
      <c r="BB598" s="302"/>
      <c r="BC598" s="302"/>
      <c r="BD598" s="302"/>
      <c r="BE598" s="302"/>
      <c r="BF598" s="302"/>
      <c r="BG598" s="302"/>
      <c r="BH598" s="74"/>
    </row>
    <row r="599" spans="1:60" ht="6" customHeight="1" x14ac:dyDescent="0.2">
      <c r="A599" s="82"/>
      <c r="B599" s="83"/>
      <c r="C599" s="84"/>
      <c r="D599" s="85"/>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86"/>
      <c r="AM599" s="84"/>
      <c r="AN599" s="85"/>
      <c r="AO599" s="1"/>
      <c r="AP599" s="1"/>
      <c r="AQ599" s="87"/>
    </row>
    <row r="600" spans="1:60" ht="11.25" customHeight="1" x14ac:dyDescent="0.2">
      <c r="A600" s="88"/>
      <c r="B600" s="133">
        <v>459</v>
      </c>
      <c r="C600" s="476"/>
      <c r="D600" s="51"/>
      <c r="E600" s="704" t="s">
        <v>536</v>
      </c>
      <c r="F600" s="704"/>
      <c r="G600" s="704"/>
      <c r="H600" s="704"/>
      <c r="I600" s="704"/>
      <c r="J600" s="704"/>
      <c r="K600" s="704"/>
      <c r="L600" s="704"/>
      <c r="M600" s="704"/>
      <c r="N600" s="704"/>
      <c r="O600" s="704"/>
      <c r="P600" s="704"/>
      <c r="Q600" s="704"/>
      <c r="R600" s="704"/>
      <c r="S600" s="704"/>
      <c r="T600" s="704"/>
      <c r="U600" s="704"/>
      <c r="V600" s="482"/>
      <c r="W600" s="482"/>
      <c r="X600" s="482"/>
      <c r="Y600" s="482"/>
      <c r="Z600" s="482"/>
      <c r="AA600" s="482"/>
      <c r="AB600" s="482"/>
      <c r="AC600" s="482"/>
      <c r="AD600" s="482"/>
      <c r="AE600" s="482"/>
      <c r="AF600" s="482"/>
      <c r="AG600" s="482"/>
      <c r="AH600" s="482"/>
      <c r="AI600" s="482"/>
      <c r="AJ600" s="482"/>
      <c r="AK600" s="482"/>
      <c r="AL600" s="482"/>
      <c r="AM600" s="476"/>
      <c r="AN600" s="51"/>
      <c r="AO600" s="217"/>
      <c r="AP600" s="217"/>
      <c r="AQ600" s="89"/>
    </row>
    <row r="601" spans="1:60" ht="6" customHeight="1" x14ac:dyDescent="0.2">
      <c r="A601" s="88"/>
      <c r="B601" s="477"/>
      <c r="C601" s="476"/>
      <c r="D601" s="51"/>
      <c r="E601" s="217"/>
      <c r="F601" s="217"/>
      <c r="G601" s="217"/>
      <c r="H601" s="217"/>
      <c r="I601" s="217"/>
      <c r="J601" s="217"/>
      <c r="K601" s="217"/>
      <c r="L601" s="217"/>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74"/>
      <c r="AM601" s="476"/>
      <c r="AN601" s="51"/>
      <c r="AO601" s="217"/>
      <c r="AP601" s="217"/>
      <c r="AQ601" s="89"/>
    </row>
    <row r="602" spans="1:60" x14ac:dyDescent="0.2">
      <c r="A602" s="88"/>
      <c r="B602" s="477"/>
      <c r="C602" s="476"/>
      <c r="D602" s="51"/>
      <c r="F602" s="217"/>
      <c r="G602" s="217"/>
      <c r="H602" s="217"/>
      <c r="I602" s="217"/>
      <c r="J602" s="217"/>
      <c r="K602" s="217"/>
      <c r="L602" s="217"/>
      <c r="N602" s="217"/>
      <c r="O602" s="217"/>
      <c r="P602" s="74" t="s">
        <v>488</v>
      </c>
      <c r="Q602" s="217"/>
      <c r="R602" s="217"/>
      <c r="S602" s="217"/>
      <c r="T602" s="217"/>
      <c r="U602" s="217"/>
      <c r="V602" s="217"/>
      <c r="X602" s="217"/>
      <c r="Y602" s="217"/>
      <c r="Z602" s="217"/>
      <c r="AB602" s="217"/>
      <c r="AC602" s="74" t="s">
        <v>196</v>
      </c>
      <c r="AD602" s="217"/>
      <c r="AE602" s="217"/>
      <c r="AF602" s="217"/>
      <c r="AG602" s="217"/>
      <c r="AH602" s="217"/>
      <c r="AI602" s="217"/>
      <c r="AJ602" s="217"/>
      <c r="AK602" s="217"/>
      <c r="AL602" s="74"/>
      <c r="AM602" s="476"/>
      <c r="AN602" s="51"/>
      <c r="AO602" s="217"/>
      <c r="AP602" s="729">
        <v>474</v>
      </c>
      <c r="AQ602" s="89"/>
    </row>
    <row r="603" spans="1:60" x14ac:dyDescent="0.2">
      <c r="A603" s="88"/>
      <c r="B603" s="477"/>
      <c r="C603" s="476"/>
      <c r="D603" s="51"/>
      <c r="E603" s="217"/>
      <c r="F603" s="217"/>
      <c r="G603" s="217"/>
      <c r="H603" s="217"/>
      <c r="I603" s="217"/>
      <c r="J603" s="217"/>
      <c r="K603" s="217"/>
      <c r="L603" s="217"/>
      <c r="M603" s="217"/>
      <c r="N603" s="217"/>
      <c r="O603" s="217"/>
      <c r="P603" s="74" t="s">
        <v>489</v>
      </c>
      <c r="Q603" s="217"/>
      <c r="R603" s="217"/>
      <c r="S603" s="217"/>
      <c r="T603" s="217"/>
      <c r="U603" s="217"/>
      <c r="V603" s="217"/>
      <c r="W603" s="217"/>
      <c r="X603" s="217"/>
      <c r="Y603" s="217"/>
      <c r="Z603" s="217"/>
      <c r="AA603" s="217"/>
      <c r="AB603" s="217"/>
      <c r="AC603" s="74" t="s">
        <v>462</v>
      </c>
      <c r="AD603" s="217"/>
      <c r="AE603" s="217"/>
      <c r="AF603" s="217"/>
      <c r="AG603" s="217"/>
      <c r="AH603" s="217"/>
      <c r="AI603" s="217"/>
      <c r="AJ603" s="217"/>
      <c r="AK603" s="217"/>
      <c r="AL603" s="74"/>
      <c r="AM603" s="476"/>
      <c r="AN603" s="51"/>
      <c r="AO603" s="217"/>
      <c r="AP603" s="729"/>
      <c r="AQ603" s="89"/>
    </row>
    <row r="604" spans="1:60" ht="6" customHeight="1" thickBot="1" x14ac:dyDescent="0.25">
      <c r="A604" s="90"/>
      <c r="B604" s="319"/>
      <c r="C604" s="72"/>
      <c r="D604" s="73"/>
      <c r="E604" s="71"/>
      <c r="F604" s="71"/>
      <c r="G604" s="71"/>
      <c r="H604" s="71"/>
      <c r="I604" s="71"/>
      <c r="J604" s="71"/>
      <c r="K604" s="71"/>
      <c r="L604" s="71"/>
      <c r="M604" s="71"/>
      <c r="N604" s="71"/>
      <c r="O604" s="71"/>
      <c r="P604" s="71"/>
      <c r="Q604" s="71"/>
      <c r="R604" s="71"/>
      <c r="S604" s="71"/>
      <c r="T604" s="71"/>
      <c r="U604" s="71"/>
      <c r="V604" s="71"/>
      <c r="W604" s="71"/>
      <c r="X604" s="71"/>
      <c r="Y604" s="71"/>
      <c r="Z604" s="71"/>
      <c r="AA604" s="71"/>
      <c r="AB604" s="71"/>
      <c r="AC604" s="71"/>
      <c r="AD604" s="71"/>
      <c r="AE604" s="71"/>
      <c r="AF604" s="71"/>
      <c r="AG604" s="71"/>
      <c r="AH604" s="71"/>
      <c r="AI604" s="71"/>
      <c r="AJ604" s="71"/>
      <c r="AK604" s="71"/>
      <c r="AL604" s="91"/>
      <c r="AM604" s="72"/>
      <c r="AN604" s="73"/>
      <c r="AO604" s="71"/>
      <c r="AP604" s="71"/>
      <c r="AQ604" s="92"/>
    </row>
    <row r="605" spans="1:60" ht="6" customHeight="1" x14ac:dyDescent="0.2">
      <c r="A605" s="16"/>
      <c r="B605" s="475"/>
      <c r="C605" s="46"/>
      <c r="D605" s="27"/>
      <c r="E605" s="16"/>
      <c r="F605" s="16"/>
      <c r="G605" s="16"/>
      <c r="H605" s="16"/>
      <c r="I605" s="16"/>
      <c r="J605" s="16"/>
      <c r="K605" s="16"/>
      <c r="L605" s="16"/>
      <c r="M605" s="16"/>
      <c r="N605" s="16"/>
      <c r="O605" s="16"/>
      <c r="P605" s="16"/>
      <c r="Q605" s="16"/>
      <c r="R605" s="16"/>
      <c r="S605" s="16"/>
      <c r="T605" s="16"/>
      <c r="U605" s="46"/>
      <c r="V605" s="27"/>
      <c r="W605" s="16"/>
      <c r="X605" s="16"/>
      <c r="Y605" s="16"/>
      <c r="Z605" s="16"/>
      <c r="AA605" s="16"/>
      <c r="AB605" s="16"/>
      <c r="AC605" s="16"/>
      <c r="AD605" s="16"/>
      <c r="AE605" s="16"/>
      <c r="AF605" s="16"/>
      <c r="AG605" s="16"/>
      <c r="AH605" s="16"/>
      <c r="AI605" s="16"/>
      <c r="AJ605" s="16"/>
      <c r="AK605" s="16"/>
      <c r="AL605" s="24"/>
      <c r="AM605" s="46"/>
      <c r="AN605" s="51"/>
      <c r="AO605" s="217"/>
      <c r="AP605" s="217"/>
      <c r="AQ605" s="217"/>
    </row>
    <row r="606" spans="1:60" ht="11.25" customHeight="1" x14ac:dyDescent="0.2">
      <c r="A606" s="217"/>
      <c r="B606" s="133">
        <v>460</v>
      </c>
      <c r="C606" s="476"/>
      <c r="D606" s="51"/>
      <c r="E606" s="722" t="str">
        <f ca="1">VLOOKUP(INDIRECT(ADDRESS(ROW(),COLUMN()-3)),Language_Translations,MATCH(Language_Selected,Language_Options,0),FALSE)</f>
        <v>Après que (NOM) a quitté [ÉTABLISSEMENT DE SANTÉ À 435 ), est-ce qu'un prestataire de santé ou une accoucheuse traditionnelle a examiné l'état de santé de (NOM) ?</v>
      </c>
      <c r="F606" s="722"/>
      <c r="G606" s="722"/>
      <c r="H606" s="722"/>
      <c r="I606" s="722"/>
      <c r="J606" s="722"/>
      <c r="K606" s="722"/>
      <c r="L606" s="722"/>
      <c r="M606" s="722"/>
      <c r="N606" s="722"/>
      <c r="O606" s="722"/>
      <c r="P606" s="722"/>
      <c r="Q606" s="722"/>
      <c r="R606" s="722"/>
      <c r="S606" s="722"/>
      <c r="T606" s="722"/>
      <c r="U606" s="476"/>
      <c r="V606" s="51"/>
      <c r="W606" s="217" t="s">
        <v>117</v>
      </c>
      <c r="X606" s="217"/>
      <c r="Y606" s="47" t="s">
        <v>9</v>
      </c>
      <c r="Z606" s="47"/>
      <c r="AA606" s="47"/>
      <c r="AB606" s="47"/>
      <c r="AC606" s="47"/>
      <c r="AD606" s="47"/>
      <c r="AE606" s="47"/>
      <c r="AF606" s="47"/>
      <c r="AG606" s="47"/>
      <c r="AH606" s="47"/>
      <c r="AI606" s="47"/>
      <c r="AJ606" s="47"/>
      <c r="AK606" s="47"/>
      <c r="AL606" s="75" t="s">
        <v>93</v>
      </c>
      <c r="AM606" s="476"/>
      <c r="AN606" s="51"/>
      <c r="AO606" s="217"/>
      <c r="AP606" s="217"/>
      <c r="AQ606" s="217"/>
    </row>
    <row r="607" spans="1:60" x14ac:dyDescent="0.2">
      <c r="A607" s="217"/>
      <c r="B607" s="244"/>
      <c r="C607" s="476"/>
      <c r="D607" s="51"/>
      <c r="E607" s="722"/>
      <c r="F607" s="722"/>
      <c r="G607" s="722"/>
      <c r="H607" s="722"/>
      <c r="I607" s="722"/>
      <c r="J607" s="722"/>
      <c r="K607" s="722"/>
      <c r="L607" s="722"/>
      <c r="M607" s="722"/>
      <c r="N607" s="722"/>
      <c r="O607" s="722"/>
      <c r="P607" s="722"/>
      <c r="Q607" s="722"/>
      <c r="R607" s="722"/>
      <c r="S607" s="722"/>
      <c r="T607" s="722"/>
      <c r="U607" s="476"/>
      <c r="V607" s="51"/>
      <c r="W607" s="217" t="s">
        <v>118</v>
      </c>
      <c r="X607" s="217"/>
      <c r="Y607" s="47" t="s">
        <v>9</v>
      </c>
      <c r="Z607" s="47"/>
      <c r="AA607" s="47"/>
      <c r="AB607" s="47"/>
      <c r="AC607" s="47"/>
      <c r="AD607" s="47"/>
      <c r="AE607" s="47"/>
      <c r="AF607" s="47"/>
      <c r="AG607" s="47"/>
      <c r="AH607" s="47"/>
      <c r="AI607" s="47"/>
      <c r="AJ607" s="47"/>
      <c r="AK607" s="47"/>
      <c r="AL607" s="75" t="s">
        <v>95</v>
      </c>
      <c r="AM607" s="476"/>
      <c r="AN607" s="51"/>
      <c r="AO607" s="217"/>
      <c r="AP607" s="743">
        <v>473</v>
      </c>
      <c r="AQ607" s="217"/>
    </row>
    <row r="608" spans="1:60" x14ac:dyDescent="0.2">
      <c r="A608" s="217"/>
      <c r="B608" s="477"/>
      <c r="C608" s="476"/>
      <c r="D608" s="51"/>
      <c r="E608" s="722"/>
      <c r="F608" s="722"/>
      <c r="G608" s="722"/>
      <c r="H608" s="722"/>
      <c r="I608" s="722"/>
      <c r="J608" s="722"/>
      <c r="K608" s="722"/>
      <c r="L608" s="722"/>
      <c r="M608" s="722"/>
      <c r="N608" s="722"/>
      <c r="O608" s="722"/>
      <c r="P608" s="722"/>
      <c r="Q608" s="722"/>
      <c r="R608" s="722"/>
      <c r="S608" s="722"/>
      <c r="T608" s="722"/>
      <c r="U608" s="476"/>
      <c r="V608" s="51"/>
      <c r="W608" s="217" t="s">
        <v>259</v>
      </c>
      <c r="X608" s="217"/>
      <c r="Y608" s="217"/>
      <c r="Z608" s="217"/>
      <c r="AA608" s="217"/>
      <c r="AB608" s="47" t="s">
        <v>9</v>
      </c>
      <c r="AC608" s="47"/>
      <c r="AD608" s="47"/>
      <c r="AE608" s="47"/>
      <c r="AF608" s="47"/>
      <c r="AG608" s="47"/>
      <c r="AH608" s="47"/>
      <c r="AI608" s="97"/>
      <c r="AJ608" s="47"/>
      <c r="AK608" s="47"/>
      <c r="AL608" s="98" t="s">
        <v>212</v>
      </c>
      <c r="AM608" s="476"/>
      <c r="AN608" s="51"/>
      <c r="AO608" s="217"/>
      <c r="AP608" s="743"/>
      <c r="AQ608" s="217"/>
    </row>
    <row r="609" spans="1:43" x14ac:dyDescent="0.2">
      <c r="A609" s="217"/>
      <c r="B609" s="477"/>
      <c r="C609" s="476"/>
      <c r="D609" s="51"/>
      <c r="E609" s="722"/>
      <c r="F609" s="722"/>
      <c r="G609" s="722"/>
      <c r="H609" s="722"/>
      <c r="I609" s="722"/>
      <c r="J609" s="722"/>
      <c r="K609" s="722"/>
      <c r="L609" s="722"/>
      <c r="M609" s="722"/>
      <c r="N609" s="722"/>
      <c r="O609" s="722"/>
      <c r="P609" s="722"/>
      <c r="Q609" s="722"/>
      <c r="R609" s="722"/>
      <c r="S609" s="722"/>
      <c r="T609" s="722"/>
      <c r="U609" s="476"/>
      <c r="V609" s="51"/>
      <c r="W609" s="217"/>
      <c r="X609" s="217"/>
      <c r="Y609" s="217"/>
      <c r="Z609" s="217"/>
      <c r="AA609" s="217"/>
      <c r="AB609" s="47"/>
      <c r="AC609" s="47"/>
      <c r="AD609" s="47"/>
      <c r="AE609" s="47"/>
      <c r="AF609" s="47"/>
      <c r="AG609" s="47"/>
      <c r="AH609" s="47"/>
      <c r="AI609" s="97"/>
      <c r="AJ609" s="47"/>
      <c r="AK609" s="47"/>
      <c r="AL609" s="98"/>
      <c r="AM609" s="476"/>
      <c r="AN609" s="51"/>
      <c r="AO609" s="217"/>
      <c r="AP609" s="217"/>
      <c r="AQ609" s="217"/>
    </row>
    <row r="610" spans="1:43" ht="6" customHeight="1" x14ac:dyDescent="0.2">
      <c r="A610" s="77"/>
      <c r="B610" s="76"/>
      <c r="C610" s="48"/>
      <c r="D610" s="26"/>
      <c r="E610" s="77"/>
      <c r="F610" s="77"/>
      <c r="G610" s="77"/>
      <c r="H610" s="77"/>
      <c r="I610" s="77"/>
      <c r="J610" s="77"/>
      <c r="K610" s="77"/>
      <c r="L610" s="77"/>
      <c r="M610" s="77"/>
      <c r="N610" s="77"/>
      <c r="O610" s="77"/>
      <c r="P610" s="77"/>
      <c r="Q610" s="77"/>
      <c r="R610" s="77"/>
      <c r="S610" s="77"/>
      <c r="T610" s="77"/>
      <c r="U610" s="48"/>
      <c r="V610" s="26"/>
      <c r="W610" s="77"/>
      <c r="X610" s="77"/>
      <c r="Y610" s="77"/>
      <c r="Z610" s="77"/>
      <c r="AA610" s="77"/>
      <c r="AB610" s="77"/>
      <c r="AC610" s="77"/>
      <c r="AD610" s="77"/>
      <c r="AE610" s="77"/>
      <c r="AF610" s="77"/>
      <c r="AG610" s="77"/>
      <c r="AH610" s="77"/>
      <c r="AI610" s="77"/>
      <c r="AJ610" s="77"/>
      <c r="AK610" s="77"/>
      <c r="AL610" s="78"/>
      <c r="AM610" s="48"/>
      <c r="AN610" s="26"/>
      <c r="AO610" s="77"/>
      <c r="AP610" s="77"/>
      <c r="AQ610" s="77"/>
    </row>
    <row r="611" spans="1:43" ht="6" customHeight="1" x14ac:dyDescent="0.2">
      <c r="A611" s="16"/>
      <c r="B611" s="475"/>
      <c r="C611" s="46"/>
      <c r="D611" s="27"/>
      <c r="E611" s="16"/>
      <c r="F611" s="16"/>
      <c r="G611" s="16"/>
      <c r="H611" s="16"/>
      <c r="I611" s="16"/>
      <c r="J611" s="16"/>
      <c r="K611" s="16"/>
      <c r="L611" s="16"/>
      <c r="M611" s="16"/>
      <c r="N611" s="16"/>
      <c r="O611" s="16"/>
      <c r="P611" s="16"/>
      <c r="Q611" s="16"/>
      <c r="R611" s="16"/>
      <c r="S611" s="16"/>
      <c r="T611" s="16"/>
      <c r="U611" s="46"/>
      <c r="V611" s="27"/>
      <c r="W611" s="16"/>
      <c r="X611" s="16"/>
      <c r="Y611" s="16"/>
      <c r="Z611" s="16"/>
      <c r="AA611" s="16"/>
      <c r="AB611" s="16"/>
      <c r="AC611" s="16"/>
      <c r="AD611" s="16"/>
      <c r="AE611" s="16"/>
      <c r="AF611" s="16"/>
      <c r="AG611" s="16"/>
      <c r="AH611" s="16"/>
      <c r="AI611" s="16"/>
      <c r="AJ611" s="16"/>
      <c r="AK611" s="16"/>
      <c r="AL611" s="24"/>
      <c r="AM611" s="46"/>
      <c r="AN611" s="51"/>
      <c r="AO611" s="217"/>
      <c r="AP611" s="217"/>
      <c r="AQ611" s="217"/>
    </row>
    <row r="612" spans="1:43" ht="11.25" customHeight="1" x14ac:dyDescent="0.2">
      <c r="A612" s="217"/>
      <c r="B612" s="133">
        <v>461</v>
      </c>
      <c r="C612" s="476"/>
      <c r="D612" s="51"/>
      <c r="E612" s="730" t="str">
        <f ca="1">VLOOKUP(INDIRECT(ADDRESS(ROW(),COLUMN()-3)),Language_Translations,MATCH(Language_Selected,Language_Options,0),FALSE)</f>
        <v>Combien de temps après la naissance de (NOM) cet examen a t-il eu lieu ?</v>
      </c>
      <c r="F612" s="730"/>
      <c r="G612" s="730"/>
      <c r="H612" s="730"/>
      <c r="I612" s="730"/>
      <c r="J612" s="730"/>
      <c r="K612" s="730"/>
      <c r="L612" s="730"/>
      <c r="M612" s="730"/>
      <c r="N612" s="730"/>
      <c r="O612" s="730"/>
      <c r="P612" s="730"/>
      <c r="Q612" s="730"/>
      <c r="R612" s="730"/>
      <c r="S612" s="730"/>
      <c r="T612" s="730"/>
      <c r="U612" s="476"/>
      <c r="V612" s="51"/>
      <c r="W612" s="217"/>
      <c r="X612" s="217"/>
      <c r="Y612" s="217"/>
      <c r="Z612" s="217"/>
      <c r="AA612" s="217"/>
      <c r="AB612" s="217"/>
      <c r="AC612" s="217"/>
      <c r="AD612" s="217"/>
      <c r="AE612" s="217"/>
      <c r="AF612" s="217"/>
      <c r="AG612" s="217"/>
      <c r="AH612" s="217"/>
      <c r="AI612" s="27"/>
      <c r="AJ612" s="16"/>
      <c r="AK612" s="27"/>
      <c r="AL612" s="21"/>
      <c r="AM612" s="476"/>
      <c r="AN612" s="51"/>
      <c r="AO612" s="217"/>
      <c r="AP612" s="217"/>
      <c r="AQ612" s="217"/>
    </row>
    <row r="613" spans="1:43" x14ac:dyDescent="0.2">
      <c r="A613" s="217"/>
      <c r="B613" s="244"/>
      <c r="C613" s="476"/>
      <c r="D613" s="51"/>
      <c r="E613" s="730"/>
      <c r="F613" s="730"/>
      <c r="G613" s="730"/>
      <c r="H613" s="730"/>
      <c r="I613" s="730"/>
      <c r="J613" s="730"/>
      <c r="K613" s="730"/>
      <c r="L613" s="730"/>
      <c r="M613" s="730"/>
      <c r="N613" s="730"/>
      <c r="O613" s="730"/>
      <c r="P613" s="730"/>
      <c r="Q613" s="730"/>
      <c r="R613" s="730"/>
      <c r="S613" s="730"/>
      <c r="T613" s="730"/>
      <c r="U613" s="476"/>
      <c r="V613" s="51"/>
      <c r="W613" s="217" t="s">
        <v>69</v>
      </c>
      <c r="X613" s="217"/>
      <c r="Y613" s="217"/>
      <c r="Z613" s="47" t="s">
        <v>9</v>
      </c>
      <c r="AA613" s="47"/>
      <c r="AB613" s="47"/>
      <c r="AC613" s="47"/>
      <c r="AD613" s="47"/>
      <c r="AE613" s="47"/>
      <c r="AF613" s="47"/>
      <c r="AG613" s="47"/>
      <c r="AH613" s="318" t="s">
        <v>93</v>
      </c>
      <c r="AI613" s="26"/>
      <c r="AJ613" s="77"/>
      <c r="AK613" s="26"/>
      <c r="AL613" s="22"/>
      <c r="AM613" s="476"/>
      <c r="AN613" s="51"/>
      <c r="AO613" s="217"/>
      <c r="AP613" s="217"/>
      <c r="AQ613" s="217"/>
    </row>
    <row r="614" spans="1:43" x14ac:dyDescent="0.2">
      <c r="A614" s="217"/>
      <c r="B614" s="477"/>
      <c r="C614" s="476"/>
      <c r="D614" s="51"/>
      <c r="E614" s="730"/>
      <c r="F614" s="730"/>
      <c r="G614" s="730"/>
      <c r="H614" s="730"/>
      <c r="I614" s="730"/>
      <c r="J614" s="730"/>
      <c r="K614" s="730"/>
      <c r="L614" s="730"/>
      <c r="M614" s="730"/>
      <c r="N614" s="730"/>
      <c r="O614" s="730"/>
      <c r="P614" s="730"/>
      <c r="Q614" s="730"/>
      <c r="R614" s="730"/>
      <c r="S614" s="730"/>
      <c r="T614" s="730"/>
      <c r="U614" s="476"/>
      <c r="V614" s="51"/>
      <c r="W614" s="217"/>
      <c r="X614" s="217"/>
      <c r="Y614" s="217"/>
      <c r="Z614" s="217"/>
      <c r="AA614" s="217"/>
      <c r="AB614" s="217"/>
      <c r="AC614" s="217"/>
      <c r="AD614" s="217"/>
      <c r="AE614" s="217"/>
      <c r="AG614" s="217"/>
      <c r="AH614" s="217"/>
      <c r="AI614" s="51"/>
      <c r="AJ614" s="217"/>
      <c r="AK614" s="51"/>
      <c r="AL614" s="216"/>
      <c r="AM614" s="476"/>
      <c r="AN614" s="51"/>
      <c r="AO614" s="217"/>
      <c r="AP614" s="217"/>
      <c r="AQ614" s="217"/>
    </row>
    <row r="615" spans="1:43" ht="11.25" customHeight="1" x14ac:dyDescent="0.2">
      <c r="A615" s="217"/>
      <c r="B615" s="477"/>
      <c r="C615" s="476"/>
      <c r="D615" s="51"/>
      <c r="E615" s="704" t="s">
        <v>548</v>
      </c>
      <c r="F615" s="704"/>
      <c r="G615" s="704"/>
      <c r="H615" s="704"/>
      <c r="I615" s="704"/>
      <c r="J615" s="704"/>
      <c r="K615" s="704"/>
      <c r="L615" s="704"/>
      <c r="M615" s="704"/>
      <c r="N615" s="704"/>
      <c r="O615" s="704"/>
      <c r="P615" s="704"/>
      <c r="Q615" s="704"/>
      <c r="R615" s="704"/>
      <c r="S615" s="704"/>
      <c r="T615" s="704"/>
      <c r="U615" s="476"/>
      <c r="V615" s="51"/>
      <c r="W615" s="217" t="s">
        <v>509</v>
      </c>
      <c r="X615" s="217"/>
      <c r="Y615" s="47"/>
      <c r="Z615" s="47" t="s">
        <v>9</v>
      </c>
      <c r="AA615" s="47"/>
      <c r="AB615" s="47"/>
      <c r="AC615" s="47"/>
      <c r="AD615" s="47"/>
      <c r="AE615" s="47"/>
      <c r="AF615" s="47"/>
      <c r="AG615" s="47"/>
      <c r="AH615" s="318" t="s">
        <v>95</v>
      </c>
      <c r="AI615" s="26"/>
      <c r="AJ615" s="77"/>
      <c r="AK615" s="26"/>
      <c r="AL615" s="22"/>
      <c r="AM615" s="476"/>
      <c r="AN615" s="51"/>
      <c r="AO615" s="217"/>
      <c r="AP615" s="217"/>
      <c r="AQ615" s="217"/>
    </row>
    <row r="616" spans="1:43" ht="11.25" customHeight="1" x14ac:dyDescent="0.2">
      <c r="A616" s="217"/>
      <c r="B616" s="477"/>
      <c r="C616" s="476"/>
      <c r="D616" s="51"/>
      <c r="E616" s="704"/>
      <c r="F616" s="704"/>
      <c r="G616" s="704"/>
      <c r="H616" s="704"/>
      <c r="I616" s="704"/>
      <c r="J616" s="704"/>
      <c r="K616" s="704"/>
      <c r="L616" s="704"/>
      <c r="M616" s="704"/>
      <c r="N616" s="704"/>
      <c r="O616" s="704"/>
      <c r="P616" s="704"/>
      <c r="Q616" s="704"/>
      <c r="R616" s="704"/>
      <c r="S616" s="704"/>
      <c r="T616" s="704"/>
      <c r="U616" s="476"/>
      <c r="V616" s="51"/>
      <c r="W616" s="217"/>
      <c r="X616" s="217"/>
      <c r="Y616" s="217"/>
      <c r="Z616" s="217"/>
      <c r="AA616" s="217"/>
      <c r="AB616" s="217"/>
      <c r="AC616" s="217"/>
      <c r="AD616" s="217"/>
      <c r="AE616" s="217"/>
      <c r="AG616" s="217"/>
      <c r="AH616" s="217"/>
      <c r="AI616" s="27"/>
      <c r="AJ616" s="46"/>
      <c r="AK616" s="27"/>
      <c r="AL616" s="21"/>
      <c r="AM616" s="476"/>
      <c r="AN616" s="51"/>
      <c r="AO616" s="217"/>
      <c r="AP616" s="217"/>
      <c r="AQ616" s="217"/>
    </row>
    <row r="617" spans="1:43" ht="11.25" customHeight="1" x14ac:dyDescent="0.2">
      <c r="A617" s="217"/>
      <c r="B617" s="477"/>
      <c r="C617" s="476"/>
      <c r="D617" s="51"/>
      <c r="E617" s="704"/>
      <c r="F617" s="704"/>
      <c r="G617" s="704"/>
      <c r="H617" s="704"/>
      <c r="I617" s="704"/>
      <c r="J617" s="704"/>
      <c r="K617" s="704"/>
      <c r="L617" s="704"/>
      <c r="M617" s="704"/>
      <c r="N617" s="704"/>
      <c r="O617" s="704"/>
      <c r="P617" s="704"/>
      <c r="Q617" s="704"/>
      <c r="R617" s="704"/>
      <c r="S617" s="704"/>
      <c r="T617" s="704"/>
      <c r="U617" s="476"/>
      <c r="V617" s="51"/>
      <c r="W617" s="217" t="s">
        <v>213</v>
      </c>
      <c r="X617" s="217"/>
      <c r="Y617" s="217"/>
      <c r="Z617" s="47"/>
      <c r="AA617" s="47" t="s">
        <v>9</v>
      </c>
      <c r="AB617" s="47"/>
      <c r="AC617" s="47"/>
      <c r="AD617" s="47"/>
      <c r="AE617" s="47"/>
      <c r="AF617" s="47"/>
      <c r="AG617" s="47"/>
      <c r="AH617" s="318" t="s">
        <v>97</v>
      </c>
      <c r="AI617" s="26"/>
      <c r="AJ617" s="48"/>
      <c r="AK617" s="26"/>
      <c r="AL617" s="22"/>
      <c r="AM617" s="476"/>
      <c r="AN617" s="51"/>
      <c r="AO617" s="217"/>
      <c r="AP617" s="217"/>
      <c r="AQ617" s="217"/>
    </row>
    <row r="618" spans="1:43" x14ac:dyDescent="0.2">
      <c r="A618" s="217"/>
      <c r="B618" s="477"/>
      <c r="C618" s="476"/>
      <c r="D618" s="51"/>
      <c r="E618" s="704"/>
      <c r="F618" s="704"/>
      <c r="G618" s="704"/>
      <c r="H618" s="704"/>
      <c r="I618" s="704"/>
      <c r="J618" s="704"/>
      <c r="K618" s="704"/>
      <c r="L618" s="704"/>
      <c r="M618" s="704"/>
      <c r="N618" s="704"/>
      <c r="O618" s="704"/>
      <c r="P618" s="704"/>
      <c r="Q618" s="704"/>
      <c r="R618" s="704"/>
      <c r="S618" s="704"/>
      <c r="T618" s="704"/>
      <c r="U618" s="476"/>
      <c r="V618" s="51"/>
      <c r="W618" s="217"/>
      <c r="X618" s="217"/>
      <c r="Y618" s="217"/>
      <c r="Z618" s="217"/>
      <c r="AA618" s="217"/>
      <c r="AB618" s="217"/>
      <c r="AC618" s="217"/>
      <c r="AD618" s="217"/>
      <c r="AE618" s="217"/>
      <c r="AF618" s="217"/>
      <c r="AG618" s="217"/>
      <c r="AH618" s="217"/>
      <c r="AI618" s="217"/>
      <c r="AJ618" s="217"/>
      <c r="AK618" s="217"/>
      <c r="AL618" s="74"/>
      <c r="AM618" s="476"/>
      <c r="AN618" s="51"/>
      <c r="AO618" s="217"/>
      <c r="AP618" s="217"/>
      <c r="AQ618" s="217"/>
    </row>
    <row r="619" spans="1:43" x14ac:dyDescent="0.2">
      <c r="A619" s="217"/>
      <c r="B619" s="477"/>
      <c r="C619" s="476"/>
      <c r="D619" s="51"/>
      <c r="E619" s="482"/>
      <c r="F619" s="482"/>
      <c r="G619" s="482"/>
      <c r="H619" s="482"/>
      <c r="I619" s="482"/>
      <c r="J619" s="482"/>
      <c r="K619" s="482"/>
      <c r="L619" s="482"/>
      <c r="M619" s="482"/>
      <c r="N619" s="482"/>
      <c r="O619" s="482"/>
      <c r="P619" s="482"/>
      <c r="Q619" s="482"/>
      <c r="R619" s="482"/>
      <c r="S619" s="482"/>
      <c r="T619" s="482"/>
      <c r="U619" s="476"/>
      <c r="V619" s="51"/>
      <c r="W619" s="217" t="s">
        <v>259</v>
      </c>
      <c r="X619" s="217"/>
      <c r="Y619" s="217"/>
      <c r="Z619" s="217"/>
      <c r="AA619" s="217"/>
      <c r="AB619" s="47" t="s">
        <v>9</v>
      </c>
      <c r="AC619" s="47"/>
      <c r="AD619" s="47"/>
      <c r="AE619" s="47"/>
      <c r="AF619" s="47"/>
      <c r="AG619" s="47"/>
      <c r="AH619" s="47"/>
      <c r="AI619" s="47"/>
      <c r="AJ619" s="47"/>
      <c r="AK619" s="47"/>
      <c r="AL619" s="75" t="s">
        <v>458</v>
      </c>
      <c r="AM619" s="476"/>
      <c r="AN619" s="51"/>
      <c r="AO619" s="217"/>
      <c r="AP619" s="217"/>
      <c r="AQ619" s="217"/>
    </row>
    <row r="620" spans="1:43" ht="6" customHeight="1" x14ac:dyDescent="0.2">
      <c r="A620" s="77"/>
      <c r="B620" s="76"/>
      <c r="C620" s="48"/>
      <c r="D620" s="26"/>
      <c r="E620" s="77"/>
      <c r="F620" s="77"/>
      <c r="G620" s="77"/>
      <c r="H620" s="77"/>
      <c r="I620" s="77"/>
      <c r="J620" s="77"/>
      <c r="K620" s="77"/>
      <c r="L620" s="77"/>
      <c r="M620" s="77"/>
      <c r="N620" s="77"/>
      <c r="O620" s="77"/>
      <c r="P620" s="77"/>
      <c r="Q620" s="77"/>
      <c r="R620" s="77"/>
      <c r="S620" s="77"/>
      <c r="T620" s="77"/>
      <c r="U620" s="48"/>
      <c r="V620" s="26"/>
      <c r="W620" s="77"/>
      <c r="X620" s="77"/>
      <c r="Y620" s="77"/>
      <c r="Z620" s="77"/>
      <c r="AA620" s="77"/>
      <c r="AB620" s="77"/>
      <c r="AC620" s="77"/>
      <c r="AD620" s="77"/>
      <c r="AE620" s="77"/>
      <c r="AF620" s="77"/>
      <c r="AG620" s="77"/>
      <c r="AH620" s="77"/>
      <c r="AI620" s="77"/>
      <c r="AJ620" s="77"/>
      <c r="AK620" s="77"/>
      <c r="AL620" s="78"/>
      <c r="AM620" s="48"/>
      <c r="AN620" s="26"/>
      <c r="AO620" s="77"/>
      <c r="AP620" s="77"/>
      <c r="AQ620" s="77"/>
    </row>
    <row r="621" spans="1:43" ht="6" customHeight="1" x14ac:dyDescent="0.2">
      <c r="A621" s="16"/>
      <c r="B621" s="475"/>
      <c r="C621" s="46"/>
      <c r="D621" s="27"/>
      <c r="E621" s="16"/>
      <c r="F621" s="16"/>
      <c r="G621" s="16"/>
      <c r="H621" s="16"/>
      <c r="I621" s="16"/>
      <c r="J621" s="16"/>
      <c r="K621" s="16"/>
      <c r="L621" s="16"/>
      <c r="M621" s="16"/>
      <c r="N621" s="16"/>
      <c r="O621" s="16"/>
      <c r="P621" s="16"/>
      <c r="Q621" s="16"/>
      <c r="R621" s="16"/>
      <c r="S621" s="16"/>
      <c r="T621" s="16"/>
      <c r="U621" s="46"/>
      <c r="V621" s="27"/>
      <c r="W621" s="16"/>
      <c r="X621" s="16"/>
      <c r="Y621" s="16"/>
      <c r="Z621" s="16"/>
      <c r="AA621" s="16"/>
      <c r="AB621" s="16"/>
      <c r="AC621" s="16"/>
      <c r="AD621" s="16"/>
      <c r="AE621" s="16"/>
      <c r="AF621" s="16"/>
      <c r="AG621" s="16"/>
      <c r="AH621" s="16"/>
      <c r="AI621" s="16"/>
      <c r="AJ621" s="16"/>
      <c r="AK621" s="16"/>
      <c r="AL621" s="24"/>
      <c r="AM621" s="46"/>
      <c r="AN621" s="51"/>
      <c r="AO621" s="217"/>
      <c r="AP621" s="217"/>
      <c r="AQ621" s="217"/>
    </row>
    <row r="622" spans="1:43" ht="11.25" customHeight="1" x14ac:dyDescent="0.2">
      <c r="A622" s="217"/>
      <c r="B622" s="133">
        <v>462</v>
      </c>
      <c r="C622" s="476"/>
      <c r="D622" s="51"/>
      <c r="E622" s="730" t="str">
        <f ca="1">VLOOKUP(INDIRECT(ADDRESS(ROW(),COLUMN()-3)),Language_Translations,MATCH(Language_Selected,Language_Options,0),FALSE)</f>
        <v>Qui a examiné l'état de santé de (NOM) à ce moment-là ?</v>
      </c>
      <c r="F622" s="730"/>
      <c r="G622" s="730"/>
      <c r="H622" s="730"/>
      <c r="I622" s="730"/>
      <c r="J622" s="730"/>
      <c r="K622" s="730"/>
      <c r="L622" s="730"/>
      <c r="M622" s="730"/>
      <c r="N622" s="730"/>
      <c r="O622" s="730"/>
      <c r="P622" s="730"/>
      <c r="Q622" s="730"/>
      <c r="R622" s="730"/>
      <c r="S622" s="730"/>
      <c r="T622" s="730"/>
      <c r="U622" s="476"/>
      <c r="V622" s="51"/>
      <c r="W622" s="96" t="s">
        <v>463</v>
      </c>
      <c r="X622" s="217"/>
      <c r="Y622" s="217"/>
      <c r="Z622" s="217"/>
      <c r="AA622" s="217"/>
      <c r="AB622" s="217"/>
      <c r="AC622" s="217"/>
      <c r="AD622" s="217"/>
      <c r="AE622" s="217"/>
      <c r="AF622" s="217"/>
      <c r="AG622" s="217"/>
      <c r="AH622" s="217"/>
      <c r="AI622" s="217"/>
      <c r="AJ622" s="217"/>
      <c r="AK622" s="217"/>
      <c r="AL622" s="74"/>
      <c r="AM622" s="476"/>
      <c r="AN622" s="51"/>
      <c r="AO622" s="217"/>
      <c r="AP622" s="217"/>
      <c r="AQ622" s="217"/>
    </row>
    <row r="623" spans="1:43" x14ac:dyDescent="0.2">
      <c r="A623" s="217"/>
      <c r="B623" s="81" t="s">
        <v>57</v>
      </c>
      <c r="C623" s="476"/>
      <c r="D623" s="51"/>
      <c r="E623" s="730"/>
      <c r="F623" s="730"/>
      <c r="G623" s="730"/>
      <c r="H623" s="730"/>
      <c r="I623" s="730"/>
      <c r="J623" s="730"/>
      <c r="K623" s="730"/>
      <c r="L623" s="730"/>
      <c r="M623" s="730"/>
      <c r="N623" s="730"/>
      <c r="O623" s="730"/>
      <c r="P623" s="730"/>
      <c r="Q623" s="730"/>
      <c r="R623" s="730"/>
      <c r="S623" s="730"/>
      <c r="T623" s="730"/>
      <c r="U623" s="476"/>
      <c r="V623" s="51"/>
      <c r="W623" s="217"/>
      <c r="X623" s="217" t="s">
        <v>464</v>
      </c>
      <c r="Y623" s="217"/>
      <c r="Z623" s="217"/>
      <c r="AA623" s="47"/>
      <c r="AB623" s="47" t="s">
        <v>9</v>
      </c>
      <c r="AC623" s="47"/>
      <c r="AD623" s="47"/>
      <c r="AE623" s="47"/>
      <c r="AF623" s="47"/>
      <c r="AG623" s="47"/>
      <c r="AH623" s="97"/>
      <c r="AI623" s="47"/>
      <c r="AJ623" s="47"/>
      <c r="AK623" s="47"/>
      <c r="AL623" s="75" t="s">
        <v>274</v>
      </c>
      <c r="AM623" s="476"/>
      <c r="AN623" s="51"/>
      <c r="AO623" s="217"/>
      <c r="AP623" s="217"/>
      <c r="AQ623" s="217"/>
    </row>
    <row r="624" spans="1:43" x14ac:dyDescent="0.2">
      <c r="A624" s="217"/>
      <c r="B624" s="244"/>
      <c r="C624" s="476"/>
      <c r="D624" s="51"/>
      <c r="E624" s="730"/>
      <c r="F624" s="730"/>
      <c r="G624" s="730"/>
      <c r="H624" s="730"/>
      <c r="I624" s="730"/>
      <c r="J624" s="730"/>
      <c r="K624" s="730"/>
      <c r="L624" s="730"/>
      <c r="M624" s="730"/>
      <c r="N624" s="730"/>
      <c r="O624" s="730"/>
      <c r="P624" s="730"/>
      <c r="Q624" s="730"/>
      <c r="R624" s="730"/>
      <c r="S624" s="730"/>
      <c r="T624" s="730"/>
      <c r="U624" s="476"/>
      <c r="V624" s="51"/>
      <c r="W624" s="217"/>
      <c r="X624" s="217" t="s">
        <v>465</v>
      </c>
      <c r="Y624" s="217"/>
      <c r="Z624" s="217"/>
      <c r="AA624" s="217"/>
      <c r="AB624" s="217"/>
      <c r="AC624" s="217"/>
      <c r="AD624" s="47"/>
      <c r="AE624" s="47"/>
      <c r="AF624" s="217"/>
      <c r="AG624" s="47" t="s">
        <v>9</v>
      </c>
      <c r="AH624" s="47"/>
      <c r="AI624" s="47"/>
      <c r="AJ624" s="47"/>
      <c r="AK624" s="47"/>
      <c r="AL624" s="75" t="s">
        <v>275</v>
      </c>
      <c r="AM624" s="476"/>
      <c r="AN624" s="51"/>
      <c r="AO624" s="217"/>
      <c r="AP624" s="217"/>
      <c r="AQ624" s="217"/>
    </row>
    <row r="625" spans="1:43" x14ac:dyDescent="0.2">
      <c r="A625" s="217"/>
      <c r="B625" s="477"/>
      <c r="C625" s="476"/>
      <c r="D625" s="51"/>
      <c r="F625" s="217"/>
      <c r="G625" s="217"/>
      <c r="H625" s="217"/>
      <c r="I625" s="217"/>
      <c r="J625" s="217"/>
      <c r="K625" s="217"/>
      <c r="L625" s="217"/>
      <c r="M625" s="217"/>
      <c r="N625" s="217"/>
      <c r="O625" s="217"/>
      <c r="P625" s="217"/>
      <c r="Q625" s="217"/>
      <c r="R625" s="217"/>
      <c r="S625" s="217"/>
      <c r="T625" s="217"/>
      <c r="U625" s="476"/>
      <c r="V625" s="51"/>
      <c r="W625" s="217"/>
      <c r="X625" s="217" t="s">
        <v>466</v>
      </c>
      <c r="Y625" s="217"/>
      <c r="Z625" s="217"/>
      <c r="AA625" s="217"/>
      <c r="AB625" s="217"/>
      <c r="AC625" s="217"/>
      <c r="AD625" s="47"/>
      <c r="AE625" s="47"/>
      <c r="AF625" s="217"/>
      <c r="AG625" s="47" t="s">
        <v>9</v>
      </c>
      <c r="AH625" s="47"/>
      <c r="AI625" s="47"/>
      <c r="AJ625" s="47"/>
      <c r="AK625" s="47"/>
      <c r="AL625" s="75" t="s">
        <v>276</v>
      </c>
      <c r="AM625" s="476"/>
      <c r="AN625" s="51"/>
      <c r="AO625" s="217"/>
      <c r="AP625" s="217"/>
      <c r="AQ625" s="217"/>
    </row>
    <row r="626" spans="1:43" ht="11.25" customHeight="1" x14ac:dyDescent="0.2">
      <c r="A626" s="217"/>
      <c r="B626" s="477"/>
      <c r="C626" s="476"/>
      <c r="D626" s="51"/>
      <c r="E626" s="704" t="s">
        <v>546</v>
      </c>
      <c r="F626" s="704"/>
      <c r="G626" s="704"/>
      <c r="H626" s="704"/>
      <c r="I626" s="704"/>
      <c r="J626" s="704"/>
      <c r="K626" s="704"/>
      <c r="L626" s="704"/>
      <c r="M626" s="704"/>
      <c r="N626" s="704"/>
      <c r="O626" s="704"/>
      <c r="P626" s="704"/>
      <c r="Q626" s="704"/>
      <c r="R626" s="704"/>
      <c r="S626" s="704"/>
      <c r="T626" s="704"/>
      <c r="U626" s="476"/>
      <c r="V626" s="51"/>
      <c r="W626" s="96" t="s">
        <v>468</v>
      </c>
      <c r="X626" s="217"/>
      <c r="Y626" s="217"/>
      <c r="Z626" s="217"/>
      <c r="AA626" s="217"/>
      <c r="AB626" s="217"/>
      <c r="AC626" s="217"/>
      <c r="AD626" s="217"/>
      <c r="AE626" s="217"/>
      <c r="AF626" s="217"/>
      <c r="AG626" s="217"/>
      <c r="AH626" s="217"/>
      <c r="AI626" s="217"/>
      <c r="AJ626" s="217"/>
      <c r="AK626" s="217"/>
      <c r="AL626"/>
      <c r="AM626" s="476"/>
      <c r="AN626" s="51"/>
      <c r="AO626" s="217"/>
      <c r="AP626" s="217"/>
      <c r="AQ626" s="217"/>
    </row>
    <row r="627" spans="1:43" x14ac:dyDescent="0.2">
      <c r="A627" s="217"/>
      <c r="B627" s="477"/>
      <c r="C627" s="476"/>
      <c r="D627" s="51"/>
      <c r="E627" s="704"/>
      <c r="F627" s="704"/>
      <c r="G627" s="704"/>
      <c r="H627" s="704"/>
      <c r="I627" s="704"/>
      <c r="J627" s="704"/>
      <c r="K627" s="704"/>
      <c r="L627" s="704"/>
      <c r="M627" s="704"/>
      <c r="N627" s="704"/>
      <c r="O627" s="704"/>
      <c r="P627" s="704"/>
      <c r="Q627" s="704"/>
      <c r="R627" s="704"/>
      <c r="S627" s="704"/>
      <c r="T627" s="704"/>
      <c r="U627" s="476"/>
      <c r="V627" s="51"/>
      <c r="W627" s="217"/>
      <c r="X627" s="217" t="s">
        <v>469</v>
      </c>
      <c r="Y627" s="217"/>
      <c r="Z627" s="217"/>
      <c r="AA627" s="217"/>
      <c r="AB627" s="217"/>
      <c r="AC627" s="217"/>
      <c r="AD627" s="217"/>
      <c r="AE627" s="217"/>
      <c r="AF627" s="217"/>
      <c r="AG627" s="217"/>
      <c r="AI627" s="217"/>
      <c r="AJ627" s="47" t="s">
        <v>9</v>
      </c>
      <c r="AK627" s="47"/>
      <c r="AL627" s="75" t="s">
        <v>343</v>
      </c>
      <c r="AM627" s="476"/>
      <c r="AN627" s="51"/>
      <c r="AO627" s="217"/>
      <c r="AP627" s="217"/>
      <c r="AQ627" s="217"/>
    </row>
    <row r="628" spans="1:43" x14ac:dyDescent="0.2">
      <c r="A628" s="217"/>
      <c r="B628" s="477"/>
      <c r="C628" s="476"/>
      <c r="D628" s="51"/>
      <c r="E628" s="217"/>
      <c r="F628" s="217"/>
      <c r="G628" s="217"/>
      <c r="H628" s="217"/>
      <c r="I628" s="217"/>
      <c r="J628" s="217"/>
      <c r="K628" s="217"/>
      <c r="L628" s="217"/>
      <c r="M628" s="217"/>
      <c r="N628" s="217"/>
      <c r="O628" s="217"/>
      <c r="P628" s="217"/>
      <c r="Q628" s="217"/>
      <c r="R628" s="217"/>
      <c r="S628" s="217"/>
      <c r="T628" s="217"/>
      <c r="U628" s="476"/>
      <c r="V628" s="51"/>
      <c r="W628" s="217"/>
      <c r="X628" s="217" t="s">
        <v>402</v>
      </c>
      <c r="Y628" s="217"/>
      <c r="Z628" s="217"/>
      <c r="AA628" s="217"/>
      <c r="AB628" s="217"/>
      <c r="AC628" s="217"/>
      <c r="AD628" s="217"/>
      <c r="AE628" s="217"/>
      <c r="AF628" s="217"/>
      <c r="AG628" s="217"/>
      <c r="AH628" s="217"/>
      <c r="AI628" s="217"/>
      <c r="AJ628" s="217"/>
      <c r="AK628" s="217"/>
      <c r="AL628" s="74"/>
      <c r="AM628" s="476"/>
      <c r="AN628" s="51"/>
      <c r="AO628" s="217"/>
      <c r="AP628" s="217"/>
      <c r="AQ628" s="217"/>
    </row>
    <row r="629" spans="1:43" x14ac:dyDescent="0.2">
      <c r="A629" s="217"/>
      <c r="B629" s="477"/>
      <c r="C629" s="476"/>
      <c r="D629" s="51"/>
      <c r="E629" s="217"/>
      <c r="F629" s="217"/>
      <c r="G629" s="217"/>
      <c r="H629" s="217"/>
      <c r="I629" s="217"/>
      <c r="J629" s="217"/>
      <c r="K629" s="217"/>
      <c r="L629" s="217"/>
      <c r="M629" s="217"/>
      <c r="N629" s="217"/>
      <c r="O629" s="217"/>
      <c r="P629" s="217"/>
      <c r="Q629" s="217"/>
      <c r="R629" s="217"/>
      <c r="S629" s="217"/>
      <c r="T629" s="217"/>
      <c r="U629" s="476"/>
      <c r="V629" s="51"/>
      <c r="W629" s="217"/>
      <c r="X629" s="217"/>
      <c r="Y629" s="217" t="s">
        <v>403</v>
      </c>
      <c r="Z629" s="217"/>
      <c r="AA629" s="217"/>
      <c r="AB629" s="217"/>
      <c r="AC629" s="217"/>
      <c r="AD629" s="47"/>
      <c r="AE629" s="47"/>
      <c r="AF629" s="47" t="s">
        <v>9</v>
      </c>
      <c r="AG629" s="47"/>
      <c r="AH629" s="47"/>
      <c r="AI629" s="47"/>
      <c r="AJ629" s="47"/>
      <c r="AK629" s="47"/>
      <c r="AL629" s="75" t="s">
        <v>345</v>
      </c>
      <c r="AM629" s="476"/>
      <c r="AN629" s="51"/>
      <c r="AO629" s="217"/>
      <c r="AP629" s="217"/>
      <c r="AQ629" s="217"/>
    </row>
    <row r="630" spans="1:43" x14ac:dyDescent="0.2">
      <c r="A630" s="217"/>
      <c r="B630" s="477"/>
      <c r="C630" s="476"/>
      <c r="D630" s="51"/>
      <c r="E630" s="217"/>
      <c r="F630" s="217"/>
      <c r="G630" s="217"/>
      <c r="H630" s="217"/>
      <c r="I630" s="217"/>
      <c r="J630" s="217"/>
      <c r="K630" s="217"/>
      <c r="L630" s="217"/>
      <c r="M630" s="217"/>
      <c r="N630" s="217"/>
      <c r="O630" s="217"/>
      <c r="P630" s="217"/>
      <c r="Q630" s="217"/>
      <c r="R630" s="217"/>
      <c r="S630" s="217"/>
      <c r="T630" s="217"/>
      <c r="U630" s="476"/>
      <c r="V630" s="51"/>
      <c r="W630" s="217"/>
      <c r="X630" s="217"/>
      <c r="Y630" s="217"/>
      <c r="Z630" s="217"/>
      <c r="AA630" s="217"/>
      <c r="AB630" s="217"/>
      <c r="AC630" s="217"/>
      <c r="AD630" s="47"/>
      <c r="AE630" s="47"/>
      <c r="AF630" s="47"/>
      <c r="AG630" s="47"/>
      <c r="AH630" s="47"/>
      <c r="AI630" s="47"/>
      <c r="AJ630" s="47"/>
      <c r="AK630" s="47"/>
      <c r="AL630" s="75"/>
      <c r="AM630" s="476"/>
      <c r="AN630" s="51"/>
      <c r="AO630" s="217"/>
      <c r="AP630" s="217"/>
      <c r="AQ630" s="217"/>
    </row>
    <row r="631" spans="1:43" x14ac:dyDescent="0.2">
      <c r="A631" s="217"/>
      <c r="B631" s="477"/>
      <c r="C631" s="476"/>
      <c r="D631" s="51"/>
      <c r="E631" s="217"/>
      <c r="F631" s="217"/>
      <c r="G631" s="217"/>
      <c r="H631" s="217"/>
      <c r="I631" s="217"/>
      <c r="J631" s="217"/>
      <c r="K631" s="217"/>
      <c r="L631" s="217"/>
      <c r="M631" s="217"/>
      <c r="N631" s="217"/>
      <c r="O631" s="217"/>
      <c r="P631" s="217"/>
      <c r="Q631" s="217"/>
      <c r="R631" s="217"/>
      <c r="S631" s="217"/>
      <c r="T631" s="217"/>
      <c r="U631" s="476"/>
      <c r="V631" s="51"/>
      <c r="W631" s="217" t="s">
        <v>106</v>
      </c>
      <c r="Z631" s="79"/>
      <c r="AA631" s="79"/>
      <c r="AB631" s="79"/>
      <c r="AC631" s="79"/>
      <c r="AD631" s="77"/>
      <c r="AE631" s="77"/>
      <c r="AF631" s="217"/>
      <c r="AG631" s="217"/>
      <c r="AH631" s="217"/>
      <c r="AI631" s="217"/>
      <c r="AJ631" s="217"/>
      <c r="AK631" s="217"/>
      <c r="AL631" s="75" t="s">
        <v>76</v>
      </c>
      <c r="AM631" s="476"/>
      <c r="AN631" s="51"/>
      <c r="AO631" s="217"/>
      <c r="AP631" s="217"/>
      <c r="AQ631" s="217"/>
    </row>
    <row r="632" spans="1:43" x14ac:dyDescent="0.2">
      <c r="A632" s="217"/>
      <c r="B632" s="477"/>
      <c r="C632" s="476"/>
      <c r="D632" s="51"/>
      <c r="E632" s="217"/>
      <c r="F632" s="217"/>
      <c r="G632" s="217"/>
      <c r="H632" s="217"/>
      <c r="I632" s="217"/>
      <c r="J632" s="217"/>
      <c r="K632" s="217"/>
      <c r="L632" s="217"/>
      <c r="M632" s="217"/>
      <c r="N632" s="217"/>
      <c r="O632" s="217"/>
      <c r="P632" s="217"/>
      <c r="Q632" s="217"/>
      <c r="R632" s="217"/>
      <c r="S632" s="217"/>
      <c r="T632" s="217"/>
      <c r="U632" s="476"/>
      <c r="V632" s="51"/>
      <c r="W632" s="217"/>
      <c r="X632" s="217"/>
      <c r="Y632" s="217"/>
      <c r="Z632" s="300" t="s">
        <v>107</v>
      </c>
      <c r="AA632" s="300"/>
      <c r="AB632" s="300"/>
      <c r="AC632" s="300"/>
      <c r="AD632" s="300"/>
      <c r="AE632" s="300"/>
      <c r="AF632" s="300"/>
      <c r="AG632" s="300"/>
      <c r="AH632" s="300"/>
      <c r="AI632" s="300"/>
      <c r="AJ632" s="300"/>
      <c r="AK632" s="300"/>
      <c r="AL632" s="74"/>
      <c r="AM632" s="476"/>
      <c r="AN632" s="51"/>
      <c r="AO632" s="217"/>
      <c r="AP632" s="217"/>
      <c r="AQ632" s="217"/>
    </row>
    <row r="633" spans="1:43" ht="6" customHeight="1" x14ac:dyDescent="0.2">
      <c r="A633" s="77"/>
      <c r="B633" s="76"/>
      <c r="C633" s="48"/>
      <c r="D633" s="26"/>
      <c r="E633" s="77"/>
      <c r="F633" s="77"/>
      <c r="G633" s="77"/>
      <c r="H633" s="77"/>
      <c r="I633" s="77"/>
      <c r="J633" s="77"/>
      <c r="K633" s="77"/>
      <c r="L633" s="77"/>
      <c r="M633" s="77"/>
      <c r="N633" s="77"/>
      <c r="O633" s="77"/>
      <c r="P633" s="77"/>
      <c r="Q633" s="77"/>
      <c r="R633" s="77"/>
      <c r="S633" s="77"/>
      <c r="T633" s="77"/>
      <c r="U633" s="48"/>
      <c r="V633" s="26"/>
      <c r="W633" s="77"/>
      <c r="X633" s="77"/>
      <c r="Y633" s="77"/>
      <c r="Z633" s="77"/>
      <c r="AA633" s="77"/>
      <c r="AB633" s="77"/>
      <c r="AC633" s="77"/>
      <c r="AD633" s="77"/>
      <c r="AE633" s="77"/>
      <c r="AF633" s="77"/>
      <c r="AG633" s="77"/>
      <c r="AH633" s="77"/>
      <c r="AI633" s="77"/>
      <c r="AJ633" s="77"/>
      <c r="AK633" s="77"/>
      <c r="AL633" s="78"/>
      <c r="AM633" s="48"/>
      <c r="AN633" s="26"/>
      <c r="AO633" s="77"/>
      <c r="AP633" s="77"/>
      <c r="AQ633" s="77"/>
    </row>
    <row r="634" spans="1:43" ht="6" customHeight="1" x14ac:dyDescent="0.2">
      <c r="A634" s="16"/>
      <c r="B634" s="475"/>
      <c r="C634" s="46"/>
      <c r="D634" s="27"/>
      <c r="E634" s="16"/>
      <c r="F634" s="16"/>
      <c r="G634" s="16"/>
      <c r="H634" s="16"/>
      <c r="I634" s="16"/>
      <c r="J634" s="16"/>
      <c r="K634" s="16"/>
      <c r="L634" s="16"/>
      <c r="M634" s="16"/>
      <c r="N634" s="16"/>
      <c r="O634" s="16"/>
      <c r="P634" s="16"/>
      <c r="Q634" s="16"/>
      <c r="R634" s="16"/>
      <c r="S634" s="16"/>
      <c r="T634" s="16"/>
      <c r="U634" s="46"/>
      <c r="V634" s="27"/>
      <c r="W634" s="16"/>
      <c r="X634" s="16"/>
      <c r="Y634" s="16"/>
      <c r="Z634" s="16"/>
      <c r="AA634" s="16"/>
      <c r="AB634" s="16"/>
      <c r="AC634" s="16"/>
      <c r="AD634" s="16"/>
      <c r="AE634" s="16"/>
      <c r="AF634" s="16"/>
      <c r="AG634" s="16"/>
      <c r="AH634" s="16"/>
      <c r="AI634" s="16"/>
      <c r="AJ634" s="16"/>
      <c r="AK634" s="16"/>
      <c r="AL634" s="24"/>
      <c r="AM634" s="476"/>
      <c r="AN634" s="51"/>
      <c r="AO634" s="217"/>
      <c r="AP634" s="217"/>
      <c r="AQ634" s="217"/>
    </row>
    <row r="635" spans="1:43" ht="11.25" customHeight="1" x14ac:dyDescent="0.2">
      <c r="A635" s="217"/>
      <c r="B635" s="133">
        <v>463</v>
      </c>
      <c r="C635" s="476"/>
      <c r="D635" s="51"/>
      <c r="E635" s="730" t="str">
        <f ca="1">VLOOKUP(INDIRECT(ADDRESS(ROW(),COLUMN()-3)),Language_Translations,MATCH(Language_Selected,Language_Options,0),FALSE)</f>
        <v>Où a eu lieu l'examen de (NOM) ?</v>
      </c>
      <c r="F635" s="730"/>
      <c r="G635" s="730"/>
      <c r="H635" s="730"/>
      <c r="I635" s="730"/>
      <c r="J635" s="730"/>
      <c r="K635" s="730"/>
      <c r="L635" s="730"/>
      <c r="M635" s="730"/>
      <c r="N635" s="730"/>
      <c r="O635" s="730"/>
      <c r="P635" s="730"/>
      <c r="Q635" s="730"/>
      <c r="R635" s="730"/>
      <c r="S635" s="730"/>
      <c r="T635" s="730"/>
      <c r="U635" s="476"/>
      <c r="V635" s="51"/>
      <c r="W635" s="96" t="s">
        <v>470</v>
      </c>
      <c r="X635" s="217"/>
      <c r="Y635" s="217"/>
      <c r="Z635" s="217"/>
      <c r="AA635" s="217"/>
      <c r="AB635" s="217"/>
      <c r="AC635" s="217"/>
      <c r="AD635" s="217"/>
      <c r="AE635" s="217"/>
      <c r="AF635" s="217"/>
      <c r="AG635" s="217"/>
      <c r="AH635" s="217"/>
      <c r="AI635" s="217"/>
      <c r="AJ635" s="217"/>
      <c r="AK635" s="217"/>
      <c r="AL635" s="74"/>
      <c r="AM635" s="476"/>
      <c r="AN635" s="51"/>
      <c r="AO635" s="217"/>
      <c r="AP635" s="217"/>
      <c r="AQ635" s="217"/>
    </row>
    <row r="636" spans="1:43" x14ac:dyDescent="0.2">
      <c r="A636" s="217"/>
      <c r="B636" s="81" t="s">
        <v>57</v>
      </c>
      <c r="C636" s="476"/>
      <c r="D636" s="51"/>
      <c r="E636" s="730"/>
      <c r="F636" s="730"/>
      <c r="G636" s="730"/>
      <c r="H636" s="730"/>
      <c r="I636" s="730"/>
      <c r="J636" s="730"/>
      <c r="K636" s="730"/>
      <c r="L636" s="730"/>
      <c r="M636" s="730"/>
      <c r="N636" s="730"/>
      <c r="O636" s="730"/>
      <c r="P636" s="730"/>
      <c r="Q636" s="730"/>
      <c r="R636" s="730"/>
      <c r="S636" s="730"/>
      <c r="T636" s="730"/>
      <c r="U636" s="476"/>
      <c r="V636" s="51"/>
      <c r="W636" s="217"/>
      <c r="X636" s="217" t="s">
        <v>471</v>
      </c>
      <c r="Y636" s="217"/>
      <c r="Z636" s="217"/>
      <c r="AA636" s="217"/>
      <c r="AB636" s="47" t="s">
        <v>9</v>
      </c>
      <c r="AC636" s="97"/>
      <c r="AD636" s="97"/>
      <c r="AE636" s="97"/>
      <c r="AF636" s="97"/>
      <c r="AG636" s="97"/>
      <c r="AH636" s="97"/>
      <c r="AI636" s="97"/>
      <c r="AJ636" s="97"/>
      <c r="AK636" s="97"/>
      <c r="AL636" s="74" t="s">
        <v>274</v>
      </c>
      <c r="AM636" s="476"/>
      <c r="AN636" s="51"/>
      <c r="AO636" s="217"/>
      <c r="AP636" s="217"/>
      <c r="AQ636" s="217"/>
    </row>
    <row r="637" spans="1:43" x14ac:dyDescent="0.2">
      <c r="A637" s="217"/>
      <c r="B637" s="244"/>
      <c r="C637" s="476"/>
      <c r="D637" s="51"/>
      <c r="E637" s="730"/>
      <c r="F637" s="730"/>
      <c r="G637" s="730"/>
      <c r="H637" s="730"/>
      <c r="I637" s="730"/>
      <c r="J637" s="730"/>
      <c r="K637" s="730"/>
      <c r="L637" s="730"/>
      <c r="M637" s="730"/>
      <c r="N637" s="730"/>
      <c r="O637" s="730"/>
      <c r="P637" s="730"/>
      <c r="Q637" s="730"/>
      <c r="R637" s="730"/>
      <c r="S637" s="730"/>
      <c r="T637" s="730"/>
      <c r="U637" s="476"/>
      <c r="V637" s="51"/>
      <c r="W637" s="217"/>
      <c r="X637" s="217" t="s">
        <v>472</v>
      </c>
      <c r="Y637" s="217"/>
      <c r="Z637" s="217"/>
      <c r="AA637" s="217"/>
      <c r="AB637" s="217"/>
      <c r="AC637" s="47"/>
      <c r="AD637" s="47" t="s">
        <v>9</v>
      </c>
      <c r="AE637" s="47"/>
      <c r="AF637" s="47"/>
      <c r="AG637" s="47"/>
      <c r="AH637" s="47"/>
      <c r="AI637" s="47"/>
      <c r="AJ637" s="47"/>
      <c r="AK637" s="47"/>
      <c r="AL637" s="74" t="s">
        <v>275</v>
      </c>
      <c r="AM637" s="476"/>
      <c r="AN637" s="51"/>
      <c r="AO637" s="217"/>
      <c r="AP637" s="217"/>
      <c r="AQ637" s="217"/>
    </row>
    <row r="638" spans="1:43" x14ac:dyDescent="0.2">
      <c r="A638" s="217"/>
      <c r="B638" s="477"/>
      <c r="C638" s="476"/>
      <c r="D638" s="51"/>
      <c r="E638" s="217"/>
      <c r="F638" s="217"/>
      <c r="G638" s="217"/>
      <c r="H638" s="217"/>
      <c r="I638" s="217"/>
      <c r="J638" s="217"/>
      <c r="K638" s="217"/>
      <c r="L638" s="217"/>
      <c r="M638" s="217"/>
      <c r="N638" s="217"/>
      <c r="O638" s="217"/>
      <c r="P638" s="217"/>
      <c r="Q638" s="217"/>
      <c r="R638" s="217"/>
      <c r="S638" s="217"/>
      <c r="T638" s="217"/>
      <c r="U638" s="476"/>
      <c r="V638" s="51"/>
      <c r="W638" s="217"/>
      <c r="X638" s="217"/>
      <c r="Y638" s="217"/>
      <c r="Z638" s="217"/>
      <c r="AA638" s="217"/>
      <c r="AB638" s="217"/>
      <c r="AC638" s="217"/>
      <c r="AD638" s="217"/>
      <c r="AE638" s="217"/>
      <c r="AF638" s="217"/>
      <c r="AG638" s="217"/>
      <c r="AH638" s="217"/>
      <c r="AI638" s="217"/>
      <c r="AJ638" s="217"/>
      <c r="AK638" s="217"/>
      <c r="AL638" s="74"/>
      <c r="AM638" s="476"/>
      <c r="AN638" s="51"/>
      <c r="AO638" s="217"/>
      <c r="AP638" s="217"/>
      <c r="AQ638" s="217"/>
    </row>
    <row r="639" spans="1:43" ht="11.25" customHeight="1" x14ac:dyDescent="0.2">
      <c r="A639" s="217"/>
      <c r="B639" s="477"/>
      <c r="C639" s="476"/>
      <c r="D639" s="51"/>
      <c r="E639" s="704" t="s">
        <v>473</v>
      </c>
      <c r="F639" s="704"/>
      <c r="G639" s="704"/>
      <c r="H639" s="704"/>
      <c r="I639" s="704"/>
      <c r="J639" s="704"/>
      <c r="K639" s="704"/>
      <c r="L639" s="704"/>
      <c r="M639" s="704"/>
      <c r="N639" s="704"/>
      <c r="O639" s="704"/>
      <c r="P639" s="704"/>
      <c r="Q639" s="704"/>
      <c r="R639" s="704"/>
      <c r="S639" s="704"/>
      <c r="T639" s="704"/>
      <c r="U639" s="476"/>
      <c r="V639" s="51"/>
      <c r="W639" s="96" t="s">
        <v>331</v>
      </c>
      <c r="X639" s="217"/>
      <c r="Y639" s="217"/>
      <c r="Z639" s="217"/>
      <c r="AA639" s="217"/>
      <c r="AB639" s="217"/>
      <c r="AC639" s="217"/>
      <c r="AD639" s="217"/>
      <c r="AE639" s="217"/>
      <c r="AF639" s="217"/>
      <c r="AG639" s="217"/>
      <c r="AH639" s="217"/>
      <c r="AI639" s="217"/>
      <c r="AJ639" s="217"/>
      <c r="AK639" s="217"/>
      <c r="AL639" s="74"/>
      <c r="AM639" s="476"/>
      <c r="AN639" s="51"/>
      <c r="AO639" s="217"/>
      <c r="AP639" s="217"/>
      <c r="AQ639" s="217"/>
    </row>
    <row r="640" spans="1:43" x14ac:dyDescent="0.2">
      <c r="A640" s="217"/>
      <c r="B640" s="477"/>
      <c r="C640" s="476"/>
      <c r="D640" s="51"/>
      <c r="E640" s="704"/>
      <c r="F640" s="704"/>
      <c r="G640" s="704"/>
      <c r="H640" s="704"/>
      <c r="I640" s="704"/>
      <c r="J640" s="704"/>
      <c r="K640" s="704"/>
      <c r="L640" s="704"/>
      <c r="M640" s="704"/>
      <c r="N640" s="704"/>
      <c r="O640" s="704"/>
      <c r="P640" s="704"/>
      <c r="Q640" s="704"/>
      <c r="R640" s="704"/>
      <c r="S640" s="704"/>
      <c r="T640" s="704"/>
      <c r="U640" s="476"/>
      <c r="V640" s="51"/>
      <c r="W640" s="217"/>
      <c r="X640" s="217" t="s">
        <v>333</v>
      </c>
      <c r="Y640" s="217"/>
      <c r="Z640" s="217"/>
      <c r="AA640" s="217"/>
      <c r="AB640" s="217"/>
      <c r="AC640" s="217"/>
      <c r="AD640" s="217"/>
      <c r="AE640" s="217"/>
      <c r="AG640" s="47"/>
      <c r="AH640" s="47"/>
      <c r="AI640" s="47" t="s">
        <v>9</v>
      </c>
      <c r="AJ640" s="47"/>
      <c r="AK640" s="47"/>
      <c r="AL640" s="74" t="s">
        <v>343</v>
      </c>
      <c r="AM640" s="476"/>
      <c r="AN640" s="51"/>
      <c r="AO640" s="217"/>
      <c r="AP640" s="217"/>
      <c r="AQ640" s="217"/>
    </row>
    <row r="641" spans="1:43" ht="10" customHeight="1" x14ac:dyDescent="0.2">
      <c r="A641" s="217"/>
      <c r="B641" s="477"/>
      <c r="C641" s="476"/>
      <c r="D641" s="51"/>
      <c r="E641" s="217"/>
      <c r="F641" s="217"/>
      <c r="G641" s="217"/>
      <c r="H641" s="217"/>
      <c r="I641" s="217"/>
      <c r="J641" s="217"/>
      <c r="K641" s="217"/>
      <c r="L641" s="217"/>
      <c r="M641" s="217"/>
      <c r="N641" s="217"/>
      <c r="O641" s="217"/>
      <c r="P641" s="217"/>
      <c r="Q641" s="217"/>
      <c r="R641" s="217"/>
      <c r="S641" s="217"/>
      <c r="T641" s="217"/>
      <c r="U641" s="476"/>
      <c r="V641" s="51"/>
      <c r="W641" s="299"/>
      <c r="X641" s="217" t="s">
        <v>334</v>
      </c>
      <c r="Y641" s="217"/>
      <c r="Z641" s="217"/>
      <c r="AA641" s="217"/>
      <c r="AB641" s="217"/>
      <c r="AC641" s="217"/>
      <c r="AD641" s="217"/>
      <c r="AE641" s="217"/>
      <c r="AF641" s="298"/>
      <c r="AG641" s="47"/>
      <c r="AI641" s="47"/>
      <c r="AJ641" s="47"/>
      <c r="AK641" s="47"/>
      <c r="AL641" s="74" t="s">
        <v>345</v>
      </c>
      <c r="AM641" s="476"/>
      <c r="AN641" s="51"/>
      <c r="AO641" s="217"/>
      <c r="AP641" s="217"/>
      <c r="AQ641" s="217"/>
    </row>
    <row r="642" spans="1:43" ht="11.25" customHeight="1" x14ac:dyDescent="0.2">
      <c r="A642" s="217"/>
      <c r="B642" s="477"/>
      <c r="C642" s="476"/>
      <c r="D642" s="51"/>
      <c r="E642" s="704" t="s">
        <v>549</v>
      </c>
      <c r="F642" s="704"/>
      <c r="G642" s="704"/>
      <c r="H642" s="704"/>
      <c r="I642" s="704"/>
      <c r="J642" s="704"/>
      <c r="K642" s="704"/>
      <c r="L642" s="704"/>
      <c r="M642" s="704"/>
      <c r="N642" s="704"/>
      <c r="O642" s="704"/>
      <c r="P642" s="704"/>
      <c r="Q642" s="704"/>
      <c r="R642" s="704"/>
      <c r="S642" s="704"/>
      <c r="T642" s="704"/>
      <c r="U642" s="476"/>
      <c r="V642" s="51"/>
      <c r="W642" s="217"/>
      <c r="X642" s="217" t="s">
        <v>474</v>
      </c>
      <c r="Y642" s="217"/>
      <c r="Z642" s="217"/>
      <c r="AA642" s="217"/>
      <c r="AB642" s="217"/>
      <c r="AC642" s="217"/>
      <c r="AD642" s="217"/>
      <c r="AE642" s="217"/>
      <c r="AF642" s="217"/>
      <c r="AH642" s="47"/>
      <c r="AI642" s="47"/>
      <c r="AJ642" s="47"/>
      <c r="AK642" s="47"/>
      <c r="AL642" s="74" t="s">
        <v>347</v>
      </c>
      <c r="AM642" s="476"/>
      <c r="AN642" s="51"/>
      <c r="AO642" s="217"/>
      <c r="AP642" s="217"/>
      <c r="AQ642" s="217"/>
    </row>
    <row r="643" spans="1:43" ht="11.25" customHeight="1" x14ac:dyDescent="0.2">
      <c r="A643" s="217"/>
      <c r="B643" s="477"/>
      <c r="C643" s="476"/>
      <c r="D643" s="51"/>
      <c r="E643" s="704"/>
      <c r="F643" s="704"/>
      <c r="G643" s="704"/>
      <c r="H643" s="704"/>
      <c r="I643" s="704"/>
      <c r="J643" s="704"/>
      <c r="K643" s="704"/>
      <c r="L643" s="704"/>
      <c r="M643" s="704"/>
      <c r="N643" s="704"/>
      <c r="O643" s="704"/>
      <c r="P643" s="704"/>
      <c r="Q643" s="704"/>
      <c r="R643" s="704"/>
      <c r="S643" s="704"/>
      <c r="T643" s="704"/>
      <c r="U643" s="476"/>
      <c r="V643" s="51"/>
      <c r="W643" s="217"/>
      <c r="X643" s="217" t="s">
        <v>338</v>
      </c>
      <c r="Y643" s="217"/>
      <c r="Z643" s="217"/>
      <c r="AA643" s="217"/>
      <c r="AB643" s="47"/>
      <c r="AC643" s="297"/>
      <c r="AD643" s="47"/>
      <c r="AE643" s="47"/>
      <c r="AF643" s="47"/>
      <c r="AG643" s="47"/>
      <c r="AH643" s="47"/>
      <c r="AI643" s="47"/>
      <c r="AJ643" s="47"/>
      <c r="AK643" s="47"/>
      <c r="AL643" s="74"/>
      <c r="AM643" s="476"/>
      <c r="AN643" s="51"/>
      <c r="AO643" s="217"/>
      <c r="AP643" s="217"/>
      <c r="AQ643" s="217"/>
    </row>
    <row r="644" spans="1:43" x14ac:dyDescent="0.2">
      <c r="A644" s="217"/>
      <c r="B644" s="477"/>
      <c r="C644" s="476"/>
      <c r="D644" s="51"/>
      <c r="E644" s="704"/>
      <c r="F644" s="704"/>
      <c r="G644" s="704"/>
      <c r="H644" s="704"/>
      <c r="I644" s="704"/>
      <c r="J644" s="704"/>
      <c r="K644" s="704"/>
      <c r="L644" s="704"/>
      <c r="M644" s="704"/>
      <c r="N644" s="704"/>
      <c r="O644" s="704"/>
      <c r="P644" s="704"/>
      <c r="Q644" s="704"/>
      <c r="R644" s="704"/>
      <c r="S644" s="704"/>
      <c r="T644" s="704"/>
      <c r="U644" s="476"/>
      <c r="V644" s="51"/>
      <c r="W644" s="217"/>
      <c r="Y644" s="217" t="s">
        <v>339</v>
      </c>
      <c r="Z644" s="217"/>
      <c r="AA644" s="217"/>
      <c r="AB644" s="77"/>
      <c r="AC644" s="77"/>
      <c r="AD644" s="77"/>
      <c r="AE644" s="77"/>
      <c r="AF644" s="77"/>
      <c r="AG644" s="77"/>
      <c r="AH644" s="77"/>
      <c r="AI644" s="79"/>
      <c r="AJ644" s="79"/>
      <c r="AK644" s="79"/>
      <c r="AL644" s="98" t="s">
        <v>351</v>
      </c>
      <c r="AM644" s="476"/>
      <c r="AN644" s="51"/>
      <c r="AO644" s="217"/>
      <c r="AP644" s="217"/>
      <c r="AQ644" s="217"/>
    </row>
    <row r="645" spans="1:43" x14ac:dyDescent="0.2">
      <c r="A645" s="217"/>
      <c r="B645" s="477"/>
      <c r="C645" s="476"/>
      <c r="D645" s="51"/>
      <c r="E645" s="704"/>
      <c r="F645" s="704"/>
      <c r="G645" s="704"/>
      <c r="H645" s="704"/>
      <c r="I645" s="704"/>
      <c r="J645" s="704"/>
      <c r="K645" s="704"/>
      <c r="L645" s="704"/>
      <c r="M645" s="704"/>
      <c r="N645" s="704"/>
      <c r="O645" s="704"/>
      <c r="P645" s="704"/>
      <c r="Q645" s="704"/>
      <c r="R645" s="704"/>
      <c r="S645" s="704"/>
      <c r="T645" s="704"/>
      <c r="U645" s="476"/>
      <c r="V645" s="51"/>
      <c r="W645" s="217"/>
      <c r="X645" s="217"/>
      <c r="Y645" s="217"/>
      <c r="Z645" s="217"/>
      <c r="AA645" s="217"/>
      <c r="AB645" s="300" t="s">
        <v>107</v>
      </c>
      <c r="AC645" s="300"/>
      <c r="AD645" s="300"/>
      <c r="AE645" s="300"/>
      <c r="AF645" s="300"/>
      <c r="AG645" s="300"/>
      <c r="AH645" s="300"/>
      <c r="AI645" s="303"/>
      <c r="AJ645" s="303"/>
      <c r="AK645" s="303"/>
      <c r="AM645" s="476"/>
      <c r="AN645" s="51"/>
      <c r="AO645" s="217"/>
      <c r="AP645" s="217"/>
      <c r="AQ645" s="217"/>
    </row>
    <row r="646" spans="1:43" ht="10" customHeight="1" x14ac:dyDescent="0.2">
      <c r="A646" s="217"/>
      <c r="B646" s="477"/>
      <c r="C646" s="476"/>
      <c r="D646" s="51"/>
      <c r="E646" s="704"/>
      <c r="F646" s="704"/>
      <c r="G646" s="704"/>
      <c r="H646" s="704"/>
      <c r="I646" s="704"/>
      <c r="J646" s="704"/>
      <c r="K646" s="704"/>
      <c r="L646" s="704"/>
      <c r="M646" s="704"/>
      <c r="N646" s="704"/>
      <c r="O646" s="704"/>
      <c r="P646" s="704"/>
      <c r="Q646" s="704"/>
      <c r="R646" s="704"/>
      <c r="S646" s="704"/>
      <c r="T646" s="704"/>
      <c r="U646" s="476"/>
      <c r="V646" s="51"/>
      <c r="W646" s="217"/>
      <c r="X646" s="217"/>
      <c r="Y646" s="217"/>
      <c r="Z646" s="217"/>
      <c r="AA646" s="217"/>
      <c r="AB646" s="47"/>
      <c r="AC646" s="297"/>
      <c r="AD646" s="47"/>
      <c r="AE646" s="47"/>
      <c r="AF646" s="47"/>
      <c r="AG646" s="47"/>
      <c r="AH646" s="47"/>
      <c r="AI646" s="47"/>
      <c r="AJ646" s="47"/>
      <c r="AK646" s="47"/>
      <c r="AL646" s="74"/>
      <c r="AM646" s="476"/>
      <c r="AN646" s="51"/>
      <c r="AO646" s="217"/>
      <c r="AP646" s="217"/>
      <c r="AQ646" s="217"/>
    </row>
    <row r="647" spans="1:43" ht="10.5" x14ac:dyDescent="0.2">
      <c r="A647" s="217"/>
      <c r="B647" s="477"/>
      <c r="C647" s="476"/>
      <c r="D647" s="51"/>
      <c r="E647" s="482"/>
      <c r="F647" s="482"/>
      <c r="G647" s="482"/>
      <c r="H647" s="482"/>
      <c r="I647" s="482"/>
      <c r="J647" s="482"/>
      <c r="K647" s="482"/>
      <c r="L647" s="482"/>
      <c r="M647" s="482"/>
      <c r="N647" s="482"/>
      <c r="O647" s="482"/>
      <c r="P647" s="482"/>
      <c r="Q647" s="482"/>
      <c r="R647" s="482"/>
      <c r="S647" s="482"/>
      <c r="T647" s="482"/>
      <c r="U647" s="476"/>
      <c r="V647" s="51"/>
      <c r="W647" s="96" t="s">
        <v>341</v>
      </c>
      <c r="X647" s="217"/>
      <c r="Y647" s="217"/>
      <c r="Z647" s="217"/>
      <c r="AA647" s="217"/>
      <c r="AB647" s="217"/>
      <c r="AC647" s="217"/>
      <c r="AD647" s="217"/>
      <c r="AE647" s="217"/>
      <c r="AF647" s="217"/>
      <c r="AG647" s="217"/>
      <c r="AH647" s="217"/>
      <c r="AI647" s="217"/>
      <c r="AJ647" s="217"/>
      <c r="AK647" s="217"/>
      <c r="AL647" s="74"/>
      <c r="AM647" s="476"/>
      <c r="AN647" s="51"/>
      <c r="AO647" s="217"/>
      <c r="AP647" s="217"/>
      <c r="AQ647" s="217"/>
    </row>
    <row r="648" spans="1:43" x14ac:dyDescent="0.2">
      <c r="A648" s="217"/>
      <c r="B648" s="477"/>
      <c r="C648" s="476"/>
      <c r="D648" s="51"/>
      <c r="E648" s="2"/>
      <c r="F648" s="2"/>
      <c r="G648" s="2"/>
      <c r="H648" s="2"/>
      <c r="I648" s="2"/>
      <c r="J648" s="2"/>
      <c r="K648" s="2"/>
      <c r="L648" s="2"/>
      <c r="M648" s="2"/>
      <c r="N648" s="2"/>
      <c r="O648" s="2"/>
      <c r="P648" s="2"/>
      <c r="Q648" s="477"/>
      <c r="R648" s="477"/>
      <c r="S648" s="477"/>
      <c r="T648" s="477"/>
      <c r="U648" s="476"/>
      <c r="V648" s="51"/>
      <c r="W648" s="217"/>
      <c r="X648" s="217" t="s">
        <v>342</v>
      </c>
      <c r="Y648" s="217"/>
      <c r="Z648" s="217"/>
      <c r="AA648" s="217"/>
      <c r="AB648" s="217"/>
      <c r="AC648" s="47"/>
      <c r="AD648" s="47" t="s">
        <v>9</v>
      </c>
      <c r="AE648" s="47"/>
      <c r="AF648" s="47"/>
      <c r="AG648" s="47"/>
      <c r="AH648" s="47"/>
      <c r="AI648" s="47"/>
      <c r="AJ648" s="47"/>
      <c r="AK648" s="47"/>
      <c r="AL648" s="74" t="s">
        <v>354</v>
      </c>
      <c r="AM648" s="476"/>
      <c r="AN648" s="51"/>
      <c r="AO648" s="217"/>
      <c r="AP648" s="217">
        <v>473</v>
      </c>
      <c r="AQ648" s="217"/>
    </row>
    <row r="649" spans="1:43" x14ac:dyDescent="0.2">
      <c r="A649" s="217"/>
      <c r="B649" s="477"/>
      <c r="C649" s="476"/>
      <c r="D649" s="51"/>
      <c r="E649" s="217"/>
      <c r="F649" s="217"/>
      <c r="G649" s="217"/>
      <c r="H649" s="217"/>
      <c r="I649" s="217"/>
      <c r="J649" s="217"/>
      <c r="K649" s="217"/>
      <c r="L649" s="217"/>
      <c r="M649" s="217"/>
      <c r="N649" s="217"/>
      <c r="O649" s="217"/>
      <c r="P649" s="217"/>
      <c r="Q649" s="217"/>
      <c r="R649" s="217"/>
      <c r="S649" s="217"/>
      <c r="T649" s="217"/>
      <c r="U649" s="476"/>
      <c r="V649" s="51"/>
      <c r="W649" s="217"/>
      <c r="X649" s="299" t="s">
        <v>344</v>
      </c>
      <c r="Y649" s="299"/>
      <c r="Z649" s="299"/>
      <c r="AA649" s="299"/>
      <c r="AB649" s="299"/>
      <c r="AD649" s="47" t="s">
        <v>9</v>
      </c>
      <c r="AE649" s="47"/>
      <c r="AF649" s="47"/>
      <c r="AG649" s="47"/>
      <c r="AH649" s="47"/>
      <c r="AI649" s="47"/>
      <c r="AJ649" s="47"/>
      <c r="AK649" s="47"/>
      <c r="AL649" s="75" t="s">
        <v>356</v>
      </c>
      <c r="AM649" s="476"/>
      <c r="AN649" s="51"/>
      <c r="AO649" s="217"/>
      <c r="AP649" s="217"/>
      <c r="AQ649" s="217"/>
    </row>
    <row r="650" spans="1:43" x14ac:dyDescent="0.2">
      <c r="A650" s="217"/>
      <c r="B650" s="477"/>
      <c r="C650" s="476"/>
      <c r="D650" s="51"/>
      <c r="U650" s="476"/>
      <c r="V650" s="51"/>
      <c r="W650" s="217"/>
      <c r="X650" s="217" t="s">
        <v>349</v>
      </c>
      <c r="Y650" s="217"/>
      <c r="Z650" s="217"/>
      <c r="AA650" s="217"/>
      <c r="AB650" s="217"/>
      <c r="AC650" s="217"/>
      <c r="AD650" s="217"/>
      <c r="AE650" s="217"/>
      <c r="AF650" s="217"/>
      <c r="AL650" s="74"/>
      <c r="AM650" s="476"/>
      <c r="AN650" s="51"/>
      <c r="AO650" s="217"/>
      <c r="AP650" s="217"/>
      <c r="AQ650" s="217"/>
    </row>
    <row r="651" spans="1:43" x14ac:dyDescent="0.2">
      <c r="A651" s="217"/>
      <c r="B651" s="477"/>
      <c r="C651" s="476"/>
      <c r="D651" s="51"/>
      <c r="U651" s="476"/>
      <c r="V651" s="51"/>
      <c r="W651" s="47"/>
      <c r="X651" s="217"/>
      <c r="Y651" s="217" t="s">
        <v>350</v>
      </c>
      <c r="Z651" s="217"/>
      <c r="AA651" s="217"/>
      <c r="AB651" s="77"/>
      <c r="AC651" s="77"/>
      <c r="AD651" s="77"/>
      <c r="AE651" s="77"/>
      <c r="AF651" s="77"/>
      <c r="AG651" s="77"/>
      <c r="AH651" s="77"/>
      <c r="AI651" s="79"/>
      <c r="AJ651" s="79"/>
      <c r="AK651" s="79"/>
      <c r="AL651" s="74" t="s">
        <v>358</v>
      </c>
      <c r="AM651" s="476"/>
      <c r="AN651" s="51"/>
      <c r="AO651" s="217"/>
      <c r="AP651" s="217"/>
      <c r="AQ651" s="217"/>
    </row>
    <row r="652" spans="1:43" x14ac:dyDescent="0.2">
      <c r="A652" s="217"/>
      <c r="B652" s="477"/>
      <c r="C652" s="476"/>
      <c r="D652" s="51"/>
      <c r="E652" s="217"/>
      <c r="F652" s="217"/>
      <c r="G652" s="217"/>
      <c r="H652" s="217"/>
      <c r="I652" s="217"/>
      <c r="J652" s="217"/>
      <c r="K652" s="217"/>
      <c r="L652" s="217"/>
      <c r="M652" s="217"/>
      <c r="N652" s="217"/>
      <c r="O652" s="217"/>
      <c r="P652" s="217"/>
      <c r="Q652" s="217"/>
      <c r="R652" s="217"/>
      <c r="S652" s="217"/>
      <c r="T652" s="217"/>
      <c r="U652" s="476"/>
      <c r="V652" s="51"/>
      <c r="W652" s="47"/>
      <c r="X652" s="217"/>
      <c r="Y652" s="217"/>
      <c r="Z652" s="217"/>
      <c r="AA652" s="217"/>
      <c r="AB652" s="300" t="s">
        <v>107</v>
      </c>
      <c r="AC652" s="300"/>
      <c r="AD652" s="300"/>
      <c r="AE652" s="300"/>
      <c r="AF652" s="300"/>
      <c r="AG652" s="300"/>
      <c r="AH652" s="300"/>
      <c r="AI652" s="303"/>
      <c r="AJ652" s="303"/>
      <c r="AK652" s="303"/>
      <c r="AL652" s="74"/>
      <c r="AM652" s="476"/>
      <c r="AN652" s="51"/>
      <c r="AO652" s="217"/>
      <c r="AP652" s="217"/>
      <c r="AQ652" s="217"/>
    </row>
    <row r="653" spans="1:43" x14ac:dyDescent="0.2">
      <c r="A653" s="217"/>
      <c r="B653" s="477"/>
      <c r="C653" s="476"/>
      <c r="D653" s="51"/>
      <c r="E653" s="217"/>
      <c r="F653" s="217"/>
      <c r="G653" s="217"/>
      <c r="H653" s="217"/>
      <c r="I653" s="217"/>
      <c r="J653" s="217"/>
      <c r="K653" s="217"/>
      <c r="L653" s="217"/>
      <c r="M653" s="217"/>
      <c r="N653" s="217"/>
      <c r="O653" s="217"/>
      <c r="P653" s="217"/>
      <c r="Q653" s="217"/>
      <c r="R653" s="217"/>
      <c r="S653" s="217"/>
      <c r="T653" s="217"/>
      <c r="U653" s="476"/>
      <c r="V653" s="51"/>
      <c r="W653" s="47"/>
      <c r="X653" s="217"/>
      <c r="Y653" s="217"/>
      <c r="AL653" s="74"/>
      <c r="AM653" s="476"/>
      <c r="AN653" s="51"/>
      <c r="AO653" s="217"/>
      <c r="AP653" s="217"/>
      <c r="AQ653" s="217"/>
    </row>
    <row r="654" spans="1:43" ht="10.5" x14ac:dyDescent="0.2">
      <c r="A654" s="217"/>
      <c r="B654" s="477"/>
      <c r="C654" s="476"/>
      <c r="D654" s="51"/>
      <c r="E654" s="217"/>
      <c r="F654" s="217"/>
      <c r="G654" s="217"/>
      <c r="H654" s="217"/>
      <c r="I654" s="217"/>
      <c r="J654" s="217"/>
      <c r="K654" s="217"/>
      <c r="L654" s="217"/>
      <c r="M654" s="217"/>
      <c r="N654" s="217"/>
      <c r="O654" s="217"/>
      <c r="P654" s="217"/>
      <c r="Q654" s="217"/>
      <c r="R654" s="217"/>
      <c r="S654" s="217"/>
      <c r="T654" s="217"/>
      <c r="U654" s="476"/>
      <c r="V654" s="51"/>
      <c r="W654" s="96" t="s">
        <v>476</v>
      </c>
      <c r="X654" s="217"/>
      <c r="Y654" s="217"/>
      <c r="Z654" s="217"/>
      <c r="AA654" s="217"/>
      <c r="AB654" s="217"/>
      <c r="AC654" s="217"/>
      <c r="AD654" s="217"/>
      <c r="AE654" s="217"/>
      <c r="AF654" s="217"/>
      <c r="AL654" s="74"/>
      <c r="AM654" s="476"/>
      <c r="AN654" s="51"/>
      <c r="AO654" s="217"/>
      <c r="AP654" s="217"/>
      <c r="AQ654" s="217"/>
    </row>
    <row r="655" spans="1:43" x14ac:dyDescent="0.2">
      <c r="A655" s="217"/>
      <c r="B655" s="477"/>
      <c r="C655" s="476"/>
      <c r="D655" s="51"/>
      <c r="E655" s="217"/>
      <c r="F655" s="217"/>
      <c r="G655" s="217"/>
      <c r="H655" s="217"/>
      <c r="I655" s="217"/>
      <c r="J655" s="217"/>
      <c r="K655" s="217"/>
      <c r="L655" s="217"/>
      <c r="M655" s="217"/>
      <c r="N655" s="217"/>
      <c r="O655" s="217"/>
      <c r="P655" s="217"/>
      <c r="Q655" s="217"/>
      <c r="R655" s="217"/>
      <c r="S655" s="217"/>
      <c r="T655" s="217"/>
      <c r="U655" s="476"/>
      <c r="V655" s="51"/>
      <c r="W655" s="217"/>
      <c r="X655" s="217" t="s">
        <v>353</v>
      </c>
      <c r="Y655" s="217"/>
      <c r="Z655" s="217"/>
      <c r="AA655" s="217"/>
      <c r="AB655" s="217"/>
      <c r="AC655" s="47" t="s">
        <v>9</v>
      </c>
      <c r="AD655" s="47"/>
      <c r="AE655" s="47"/>
      <c r="AF655" s="47"/>
      <c r="AG655" s="47"/>
      <c r="AH655" s="47"/>
      <c r="AI655" s="47"/>
      <c r="AJ655" s="47"/>
      <c r="AK655" s="47"/>
      <c r="AL655" s="75" t="s">
        <v>413</v>
      </c>
      <c r="AM655" s="476"/>
      <c r="AN655" s="51"/>
      <c r="AO655" s="217"/>
      <c r="AP655" s="217"/>
      <c r="AQ655" s="217"/>
    </row>
    <row r="656" spans="1:43" x14ac:dyDescent="0.2">
      <c r="A656" s="217"/>
      <c r="B656" s="477"/>
      <c r="C656" s="476"/>
      <c r="D656" s="51"/>
      <c r="E656" s="217"/>
      <c r="F656" s="217"/>
      <c r="G656" s="217"/>
      <c r="H656" s="217"/>
      <c r="I656" s="217"/>
      <c r="J656" s="217"/>
      <c r="K656" s="217"/>
      <c r="L656" s="217"/>
      <c r="M656" s="217"/>
      <c r="N656" s="217"/>
      <c r="O656" s="217"/>
      <c r="P656" s="217"/>
      <c r="Q656" s="217"/>
      <c r="R656" s="217"/>
      <c r="S656" s="217"/>
      <c r="T656" s="217"/>
      <c r="U656" s="476"/>
      <c r="V656" s="51"/>
      <c r="W656" s="217"/>
      <c r="X656" s="217" t="s">
        <v>355</v>
      </c>
      <c r="Y656" s="217"/>
      <c r="Z656" s="217"/>
      <c r="AA656" s="217"/>
      <c r="AB656" s="47"/>
      <c r="AC656" s="47"/>
      <c r="AD656" s="47" t="s">
        <v>9</v>
      </c>
      <c r="AE656" s="47"/>
      <c r="AF656" s="47"/>
      <c r="AG656" s="47"/>
      <c r="AH656" s="47"/>
      <c r="AI656" s="47"/>
      <c r="AJ656" s="47"/>
      <c r="AK656" s="47"/>
      <c r="AL656" s="75" t="s">
        <v>415</v>
      </c>
      <c r="AM656" s="476"/>
      <c r="AN656" s="51"/>
      <c r="AO656" s="217"/>
      <c r="AP656" s="217"/>
      <c r="AQ656" s="217"/>
    </row>
    <row r="657" spans="1:43" x14ac:dyDescent="0.2">
      <c r="A657" s="217"/>
      <c r="B657" s="477"/>
      <c r="C657" s="476"/>
      <c r="D657" s="51"/>
      <c r="E657" s="217"/>
      <c r="F657" s="217"/>
      <c r="G657" s="217"/>
      <c r="H657" s="217"/>
      <c r="I657" s="217"/>
      <c r="J657" s="217"/>
      <c r="K657" s="217"/>
      <c r="L657" s="217"/>
      <c r="M657" s="217"/>
      <c r="N657" s="217"/>
      <c r="O657" s="217"/>
      <c r="P657" s="217"/>
      <c r="Q657" s="217"/>
      <c r="R657" s="217"/>
      <c r="S657" s="217"/>
      <c r="T657" s="217"/>
      <c r="U657" s="476"/>
      <c r="V657" s="51"/>
      <c r="W657" s="217"/>
      <c r="X657" s="217" t="s">
        <v>349</v>
      </c>
      <c r="Y657" s="217"/>
      <c r="Z657" s="217"/>
      <c r="AA657" s="217"/>
      <c r="AB657" s="217"/>
      <c r="AC657" s="217"/>
      <c r="AD657" s="217"/>
      <c r="AE657" s="217"/>
      <c r="AF657" s="217"/>
      <c r="AM657" s="476"/>
      <c r="AN657" s="51"/>
      <c r="AO657" s="217"/>
      <c r="AP657" s="217"/>
      <c r="AQ657" s="217"/>
    </row>
    <row r="658" spans="1:43" x14ac:dyDescent="0.2">
      <c r="A658" s="217"/>
      <c r="B658" s="477"/>
      <c r="C658" s="476"/>
      <c r="D658" s="51"/>
      <c r="E658" s="217"/>
      <c r="F658" s="217"/>
      <c r="G658" s="217"/>
      <c r="H658" s="217"/>
      <c r="I658" s="217"/>
      <c r="J658" s="217"/>
      <c r="K658" s="217"/>
      <c r="L658" s="217"/>
      <c r="M658" s="217"/>
      <c r="N658" s="217"/>
      <c r="O658" s="217"/>
      <c r="P658" s="217"/>
      <c r="Q658" s="217"/>
      <c r="R658" s="217"/>
      <c r="S658" s="217"/>
      <c r="T658" s="217"/>
      <c r="U658" s="476"/>
      <c r="V658" s="51"/>
      <c r="W658" s="217"/>
      <c r="X658" s="217"/>
      <c r="Y658" s="217" t="s">
        <v>357</v>
      </c>
      <c r="Z658" s="217"/>
      <c r="AA658" s="217"/>
      <c r="AB658" s="77"/>
      <c r="AC658" s="77"/>
      <c r="AD658" s="77"/>
      <c r="AE658" s="77"/>
      <c r="AF658" s="77"/>
      <c r="AG658" s="77"/>
      <c r="AH658" s="77"/>
      <c r="AI658" s="79"/>
      <c r="AJ658" s="79"/>
      <c r="AK658" s="79"/>
      <c r="AL658" s="75" t="s">
        <v>523</v>
      </c>
      <c r="AM658" s="476"/>
      <c r="AN658" s="51"/>
      <c r="AO658" s="217"/>
      <c r="AP658" s="217"/>
      <c r="AQ658" s="217"/>
    </row>
    <row r="659" spans="1:43" x14ac:dyDescent="0.2">
      <c r="A659" s="217"/>
      <c r="B659" s="477"/>
      <c r="C659" s="476"/>
      <c r="D659" s="51"/>
      <c r="E659" s="217"/>
      <c r="F659" s="217"/>
      <c r="G659" s="217"/>
      <c r="H659" s="217"/>
      <c r="I659" s="217"/>
      <c r="J659" s="217"/>
      <c r="K659" s="217"/>
      <c r="L659" s="217"/>
      <c r="M659" s="217"/>
      <c r="N659" s="217"/>
      <c r="O659" s="217"/>
      <c r="P659" s="217"/>
      <c r="Q659" s="217"/>
      <c r="R659" s="217"/>
      <c r="S659" s="217"/>
      <c r="T659" s="217"/>
      <c r="U659" s="476"/>
      <c r="V659" s="51"/>
      <c r="W659" s="217"/>
      <c r="X659" s="217"/>
      <c r="Y659" s="217"/>
      <c r="Z659" s="217"/>
      <c r="AA659" s="217"/>
      <c r="AB659" s="300" t="s">
        <v>107</v>
      </c>
      <c r="AC659" s="300"/>
      <c r="AD659" s="300"/>
      <c r="AE659" s="300"/>
      <c r="AF659" s="300"/>
      <c r="AG659" s="300"/>
      <c r="AH659" s="300"/>
      <c r="AI659" s="303"/>
      <c r="AJ659" s="303"/>
      <c r="AK659" s="303"/>
      <c r="AL659" s="74"/>
      <c r="AM659" s="476"/>
      <c r="AN659" s="51"/>
      <c r="AO659" s="217"/>
      <c r="AP659" s="217"/>
      <c r="AQ659" s="217"/>
    </row>
    <row r="660" spans="1:43" x14ac:dyDescent="0.2">
      <c r="A660" s="217"/>
      <c r="B660" s="477"/>
      <c r="C660" s="476"/>
      <c r="D660" s="51"/>
      <c r="E660" s="217"/>
      <c r="F660" s="217"/>
      <c r="G660" s="217"/>
      <c r="H660" s="217"/>
      <c r="I660" s="217"/>
      <c r="J660" s="217"/>
      <c r="K660" s="217"/>
      <c r="L660" s="217"/>
      <c r="M660" s="217"/>
      <c r="N660" s="217"/>
      <c r="O660" s="217"/>
      <c r="P660" s="217"/>
      <c r="Q660" s="217"/>
      <c r="R660" s="217"/>
      <c r="S660" s="217"/>
      <c r="T660" s="217"/>
      <c r="U660" s="476"/>
      <c r="V660" s="51"/>
      <c r="AM660" s="476"/>
      <c r="AN660" s="51"/>
      <c r="AO660" s="217"/>
      <c r="AP660" s="217"/>
      <c r="AQ660" s="217"/>
    </row>
    <row r="661" spans="1:43" x14ac:dyDescent="0.2">
      <c r="A661" s="217"/>
      <c r="B661" s="477"/>
      <c r="C661" s="476"/>
      <c r="D661" s="51"/>
      <c r="E661" s="217"/>
      <c r="F661" s="217"/>
      <c r="G661" s="217"/>
      <c r="H661" s="217"/>
      <c r="I661" s="217"/>
      <c r="J661" s="217"/>
      <c r="K661" s="217"/>
      <c r="L661" s="217"/>
      <c r="M661" s="217"/>
      <c r="N661" s="217"/>
      <c r="O661" s="217"/>
      <c r="P661" s="217"/>
      <c r="Q661" s="217"/>
      <c r="R661" s="217"/>
      <c r="S661" s="217"/>
      <c r="T661" s="217"/>
      <c r="U661" s="476"/>
      <c r="V661" s="51"/>
      <c r="W661" s="217" t="s">
        <v>106</v>
      </c>
      <c r="X661" s="217"/>
      <c r="Y661" s="217"/>
      <c r="Z661" s="77"/>
      <c r="AA661" s="77"/>
      <c r="AB661" s="77"/>
      <c r="AC661" s="77"/>
      <c r="AD661" s="77"/>
      <c r="AE661" s="77"/>
      <c r="AF661" s="77"/>
      <c r="AG661" s="77"/>
      <c r="AH661" s="77"/>
      <c r="AI661" s="77"/>
      <c r="AJ661" s="77"/>
      <c r="AK661" s="77"/>
      <c r="AL661" s="75" t="s">
        <v>76</v>
      </c>
      <c r="AM661" s="476"/>
      <c r="AN661" s="51"/>
      <c r="AO661" s="217"/>
      <c r="AP661" s="217"/>
      <c r="AQ661" s="217"/>
    </row>
    <row r="662" spans="1:43" x14ac:dyDescent="0.2">
      <c r="A662" s="217"/>
      <c r="B662" s="477"/>
      <c r="C662" s="476"/>
      <c r="D662" s="51"/>
      <c r="E662" s="217"/>
      <c r="F662" s="217"/>
      <c r="G662" s="217"/>
      <c r="H662" s="217"/>
      <c r="I662" s="217"/>
      <c r="J662" s="217"/>
      <c r="K662" s="217"/>
      <c r="L662" s="217"/>
      <c r="M662" s="217"/>
      <c r="N662" s="217"/>
      <c r="O662" s="217"/>
      <c r="P662" s="217"/>
      <c r="Q662" s="217"/>
      <c r="R662" s="217"/>
      <c r="S662" s="217"/>
      <c r="T662" s="217"/>
      <c r="U662" s="476"/>
      <c r="V662" s="51"/>
      <c r="W662" s="217"/>
      <c r="X662" s="217"/>
      <c r="Y662" s="217"/>
      <c r="Z662" s="300" t="s">
        <v>107</v>
      </c>
      <c r="AA662" s="300"/>
      <c r="AB662" s="300"/>
      <c r="AC662" s="300"/>
      <c r="AD662" s="300"/>
      <c r="AE662" s="300"/>
      <c r="AF662" s="300"/>
      <c r="AG662" s="300"/>
      <c r="AH662" s="300"/>
      <c r="AI662" s="300"/>
      <c r="AJ662" s="300"/>
      <c r="AK662" s="300"/>
      <c r="AL662" s="74"/>
      <c r="AM662" s="476"/>
      <c r="AN662" s="51"/>
      <c r="AO662" s="217"/>
      <c r="AP662" s="217"/>
      <c r="AQ662" s="217"/>
    </row>
    <row r="663" spans="1:43" ht="6" customHeight="1" x14ac:dyDescent="0.2">
      <c r="A663" s="77"/>
      <c r="B663" s="76"/>
      <c r="C663" s="48"/>
      <c r="D663" s="26"/>
      <c r="E663" s="77"/>
      <c r="F663" s="77"/>
      <c r="G663" s="77"/>
      <c r="H663" s="77"/>
      <c r="I663" s="77"/>
      <c r="J663" s="77"/>
      <c r="K663" s="77"/>
      <c r="L663" s="77"/>
      <c r="M663" s="77"/>
      <c r="N663" s="77"/>
      <c r="O663" s="77"/>
      <c r="P663" s="77"/>
      <c r="Q663" s="77"/>
      <c r="R663" s="77"/>
      <c r="S663" s="77"/>
      <c r="T663" s="77"/>
      <c r="U663" s="48"/>
      <c r="V663" s="26"/>
      <c r="W663" s="77"/>
      <c r="X663" s="77"/>
      <c r="Y663" s="77"/>
      <c r="Z663" s="77"/>
      <c r="AA663" s="77"/>
      <c r="AB663" s="77"/>
      <c r="AC663" s="77"/>
      <c r="AD663" s="77"/>
      <c r="AE663" s="77"/>
      <c r="AF663" s="77"/>
      <c r="AG663" s="77"/>
      <c r="AH663" s="77"/>
      <c r="AI663" s="77"/>
      <c r="AJ663" s="77"/>
      <c r="AK663" s="77"/>
      <c r="AL663" s="78"/>
      <c r="AM663" s="48"/>
      <c r="AN663" s="26"/>
      <c r="AO663" s="77"/>
      <c r="AP663" s="77"/>
      <c r="AQ663" s="77"/>
    </row>
    <row r="664" spans="1:43" ht="6" customHeight="1" x14ac:dyDescent="0.2">
      <c r="A664" s="16"/>
      <c r="B664" s="475"/>
      <c r="C664" s="46"/>
      <c r="D664" s="27"/>
      <c r="E664" s="16"/>
      <c r="F664" s="16"/>
      <c r="G664" s="16"/>
      <c r="H664" s="16"/>
      <c r="I664" s="16"/>
      <c r="J664" s="16"/>
      <c r="K664" s="16"/>
      <c r="L664" s="16"/>
      <c r="M664" s="16"/>
      <c r="N664" s="16"/>
      <c r="O664" s="16"/>
      <c r="P664" s="16"/>
      <c r="Q664" s="16"/>
      <c r="R664" s="16"/>
      <c r="S664" s="16"/>
      <c r="T664" s="16"/>
      <c r="U664" s="46"/>
      <c r="V664" s="27"/>
      <c r="W664" s="16"/>
      <c r="X664" s="16"/>
      <c r="Y664" s="16"/>
      <c r="Z664" s="16"/>
      <c r="AA664" s="16"/>
      <c r="AB664" s="16"/>
      <c r="AC664" s="16"/>
      <c r="AD664" s="16"/>
      <c r="AE664" s="16"/>
      <c r="AF664" s="16"/>
      <c r="AG664" s="16"/>
      <c r="AH664" s="16"/>
      <c r="AI664" s="16"/>
      <c r="AJ664" s="16"/>
      <c r="AK664" s="16"/>
      <c r="AL664" s="24"/>
      <c r="AM664" s="46"/>
      <c r="AN664" s="27"/>
      <c r="AO664" s="16"/>
      <c r="AP664" s="16"/>
      <c r="AQ664" s="16"/>
    </row>
    <row r="665" spans="1:43" ht="11.15" customHeight="1" x14ac:dyDescent="0.2">
      <c r="A665" s="217"/>
      <c r="B665" s="133">
        <v>464</v>
      </c>
      <c r="C665" s="476"/>
      <c r="D665" s="51"/>
      <c r="E665" s="730" t="s">
        <v>517</v>
      </c>
      <c r="F665" s="730"/>
      <c r="G665" s="730"/>
      <c r="H665" s="730"/>
      <c r="I665" s="730"/>
      <c r="J665" s="730"/>
      <c r="K665" s="730"/>
      <c r="L665" s="730"/>
      <c r="M665" s="730"/>
      <c r="N665" s="730"/>
      <c r="O665" s="730"/>
      <c r="P665" s="730"/>
      <c r="Q665" s="730"/>
      <c r="R665" s="730"/>
      <c r="S665" s="730"/>
      <c r="T665" s="730"/>
      <c r="U665" s="476"/>
      <c r="V665" s="51"/>
      <c r="AM665" s="476"/>
      <c r="AN665" s="51"/>
      <c r="AO665" s="217"/>
      <c r="AP665" s="217"/>
      <c r="AQ665" s="217"/>
    </row>
    <row r="666" spans="1:43" x14ac:dyDescent="0.2">
      <c r="A666" s="217"/>
      <c r="B666" s="477"/>
      <c r="C666" s="476"/>
      <c r="D666" s="51"/>
      <c r="E666" s="542"/>
      <c r="F666" s="492"/>
      <c r="G666" s="492"/>
      <c r="H666" s="492"/>
      <c r="I666" s="492"/>
      <c r="J666" s="307" t="s">
        <v>452</v>
      </c>
      <c r="K666" s="492"/>
      <c r="L666" s="492"/>
      <c r="M666" s="494"/>
      <c r="N666" s="492"/>
      <c r="O666" s="492"/>
      <c r="P666" s="492"/>
      <c r="Q666" s="492"/>
      <c r="R666" s="307" t="s">
        <v>452</v>
      </c>
      <c r="S666" s="542"/>
      <c r="T666" s="542"/>
      <c r="U666" s="476"/>
      <c r="V666" s="51"/>
      <c r="AL666"/>
      <c r="AM666" s="476"/>
      <c r="AN666" s="217"/>
      <c r="AO666" s="217"/>
      <c r="AQ666" s="217"/>
    </row>
    <row r="667" spans="1:43" x14ac:dyDescent="0.2">
      <c r="A667" s="217"/>
      <c r="B667" s="477"/>
      <c r="C667" s="476"/>
      <c r="D667" s="51"/>
      <c r="E667" s="542"/>
      <c r="F667" s="492"/>
      <c r="G667" s="492"/>
      <c r="H667" s="492"/>
      <c r="I667" s="492"/>
      <c r="J667" s="493">
        <v>1</v>
      </c>
      <c r="K667" s="492"/>
      <c r="L667" s="492"/>
      <c r="M667" s="494"/>
      <c r="N667" s="492"/>
      <c r="O667" s="492"/>
      <c r="P667" s="492"/>
      <c r="Q667" s="492"/>
      <c r="R667" s="493">
        <v>3</v>
      </c>
      <c r="S667" s="542"/>
      <c r="T667" s="542"/>
      <c r="U667" s="476"/>
      <c r="V667" s="51"/>
      <c r="W667" s="217"/>
      <c r="X667" s="217"/>
      <c r="Y667" s="47"/>
      <c r="Z667" s="47"/>
      <c r="AA667" s="47"/>
      <c r="AB667" s="47"/>
      <c r="AC667" s="47"/>
      <c r="AD667" s="47"/>
      <c r="AE667" s="47"/>
      <c r="AF667" s="47"/>
      <c r="AG667" s="47"/>
      <c r="AH667" s="47"/>
      <c r="AI667" s="47"/>
      <c r="AJ667" s="47"/>
      <c r="AK667" s="47"/>
      <c r="AL667" s="75"/>
      <c r="AM667" s="476"/>
      <c r="AN667" s="217"/>
      <c r="AO667" s="217"/>
      <c r="AP667" s="127"/>
      <c r="AQ667" s="217"/>
    </row>
    <row r="668" spans="1:43" ht="6" customHeight="1" x14ac:dyDescent="0.2">
      <c r="A668" s="217"/>
      <c r="B668" s="477"/>
      <c r="C668" s="476"/>
      <c r="D668" s="51"/>
      <c r="E668" s="542"/>
      <c r="F668" s="542"/>
      <c r="G668" s="542"/>
      <c r="H668" s="542"/>
      <c r="I668" s="542"/>
      <c r="J668" s="542"/>
      <c r="K668" s="542"/>
      <c r="L668" s="542"/>
      <c r="M668" s="495"/>
      <c r="N668" s="542"/>
      <c r="O668" s="542"/>
      <c r="P668" s="542"/>
      <c r="Q668" s="542"/>
      <c r="R668" s="542"/>
      <c r="S668" s="542"/>
      <c r="T668" s="542"/>
      <c r="U668" s="476"/>
      <c r="V668" s="51"/>
      <c r="W668" s="217"/>
      <c r="X668" s="217"/>
      <c r="Y668" s="47"/>
      <c r="Z668" s="47"/>
      <c r="AA668" s="47"/>
      <c r="AB668" s="47"/>
      <c r="AC668" s="47"/>
      <c r="AD668" s="47"/>
      <c r="AE668" s="47"/>
      <c r="AF668" s="47"/>
      <c r="AG668" s="47"/>
      <c r="AH668" s="47"/>
      <c r="AI668" s="47"/>
      <c r="AJ668" s="47"/>
      <c r="AK668" s="47"/>
      <c r="AL668" s="75"/>
      <c r="AM668" s="476"/>
      <c r="AN668" s="217"/>
      <c r="AO668" s="217"/>
      <c r="AP668" s="127"/>
      <c r="AQ668" s="217"/>
    </row>
    <row r="669" spans="1:43" x14ac:dyDescent="0.2">
      <c r="A669" s="217"/>
      <c r="B669" s="477"/>
      <c r="C669" s="476"/>
      <c r="D669" s="51"/>
      <c r="E669" t="s">
        <v>155</v>
      </c>
      <c r="F669" s="732" t="str">
        <f ca="1">VLOOKUP(CONCATENATE(B665&amp;INDIRECT(ADDRESS(ROW(),COLUMN()-1))),Language_Translations,MATCH(Language_Selected,Language_Options,0),FALSE)</f>
        <v>Je voudrais vous parler de contrôle de votre santé après l’accouchement, par exemple quelqu’un qui vous a posé des questions sur votre santé ou vous a examinée. Est-ce que quelqu’un a vérifié votre état de santé après la naissance de (NOM) ?</v>
      </c>
      <c r="G669" s="732"/>
      <c r="H669" s="732"/>
      <c r="I669" s="732"/>
      <c r="J669" s="732"/>
      <c r="K669" s="732"/>
      <c r="L669" s="732"/>
      <c r="M669" s="304" t="s">
        <v>157</v>
      </c>
      <c r="N669" s="732" t="str">
        <f ca="1">VLOOKUP(CONCATENATE(B665&amp;INDIRECT(ADDRESS(ROW(),COLUMN()-1))),Language_Translations,MATCH(Language_Selected,Language_Options,0),FALSE)</f>
        <v xml:space="preserve">Je voudrais vous parler des vérifications de votre état de santé après l'accouchement, par exemple, quelqu'un qui vous a posé des questions sur votre santé ou qui vous a examinée. Est-ce que quelqu'un vous a examinée après avoir accouché de l'enfant mort-né que vous avez eu en (DATE DE 406) ? </v>
      </c>
      <c r="O669" s="732"/>
      <c r="P669" s="732"/>
      <c r="Q669" s="732"/>
      <c r="R669" s="732"/>
      <c r="S669" s="732"/>
      <c r="T669" s="732"/>
      <c r="U669" s="476"/>
      <c r="V669" s="51"/>
      <c r="W669" s="217" t="s">
        <v>117</v>
      </c>
      <c r="X669" s="217"/>
      <c r="Y669" s="47" t="s">
        <v>9</v>
      </c>
      <c r="Z669" s="47"/>
      <c r="AA669" s="47"/>
      <c r="AB669" s="47"/>
      <c r="AC669" s="47"/>
      <c r="AD669" s="47"/>
      <c r="AE669" s="47"/>
      <c r="AF669" s="47"/>
      <c r="AG669" s="47"/>
      <c r="AH669" s="47"/>
      <c r="AI669" s="47"/>
      <c r="AJ669" s="47"/>
      <c r="AK669" s="47"/>
      <c r="AL669" s="75" t="s">
        <v>93</v>
      </c>
      <c r="AM669" s="476"/>
      <c r="AN669" s="217"/>
      <c r="AO669" s="217"/>
      <c r="AP669" s="127"/>
      <c r="AQ669" s="217"/>
    </row>
    <row r="670" spans="1:43" x14ac:dyDescent="0.2">
      <c r="A670" s="217"/>
      <c r="B670" s="477"/>
      <c r="C670" s="476"/>
      <c r="D670" s="51"/>
      <c r="F670" s="732"/>
      <c r="G670" s="732"/>
      <c r="H670" s="732"/>
      <c r="I670" s="732"/>
      <c r="J670" s="732"/>
      <c r="K670" s="732"/>
      <c r="L670" s="732"/>
      <c r="M670" s="304"/>
      <c r="N670" s="732"/>
      <c r="O670" s="732"/>
      <c r="P670" s="732"/>
      <c r="Q670" s="732"/>
      <c r="R670" s="732"/>
      <c r="S670" s="732"/>
      <c r="T670" s="732"/>
      <c r="U670" s="476"/>
      <c r="V670" s="51"/>
      <c r="W670" s="217" t="s">
        <v>118</v>
      </c>
      <c r="X670" s="217"/>
      <c r="Y670" s="47" t="s">
        <v>9</v>
      </c>
      <c r="Z670" s="47"/>
      <c r="AA670" s="47"/>
      <c r="AB670" s="47"/>
      <c r="AC670" s="47"/>
      <c r="AD670" s="47"/>
      <c r="AE670" s="47"/>
      <c r="AF670" s="47"/>
      <c r="AG670" s="47"/>
      <c r="AH670" s="47"/>
      <c r="AI670" s="47"/>
      <c r="AJ670" s="47"/>
      <c r="AK670" s="47"/>
      <c r="AL670" s="75" t="s">
        <v>95</v>
      </c>
      <c r="AM670" s="476"/>
      <c r="AN670" s="217"/>
      <c r="AO670" s="217"/>
      <c r="AP670" s="127">
        <v>468</v>
      </c>
      <c r="AQ670" s="217"/>
    </row>
    <row r="671" spans="1:43" x14ac:dyDescent="0.2">
      <c r="A671" s="217"/>
      <c r="B671" s="477"/>
      <c r="C671" s="476"/>
      <c r="D671" s="51"/>
      <c r="F671" s="732"/>
      <c r="G671" s="732"/>
      <c r="H671" s="732"/>
      <c r="I671" s="732"/>
      <c r="J671" s="732"/>
      <c r="K671" s="732"/>
      <c r="L671" s="732"/>
      <c r="M671" s="304"/>
      <c r="N671" s="732"/>
      <c r="O671" s="732"/>
      <c r="P671" s="732"/>
      <c r="Q671" s="732"/>
      <c r="R671" s="732"/>
      <c r="S671" s="732"/>
      <c r="T671" s="732"/>
      <c r="U671" s="476"/>
      <c r="V671" s="51"/>
      <c r="W671" s="217"/>
      <c r="X671" s="217"/>
      <c r="Y671" s="47"/>
      <c r="Z671" s="47"/>
      <c r="AA671" s="47"/>
      <c r="AB671" s="47"/>
      <c r="AC671" s="47"/>
      <c r="AD671" s="47"/>
      <c r="AE671" s="47"/>
      <c r="AF671" s="47"/>
      <c r="AG671" s="47"/>
      <c r="AH671" s="47"/>
      <c r="AI671" s="47"/>
      <c r="AJ671" s="47"/>
      <c r="AK671" s="47"/>
      <c r="AL671" s="75"/>
      <c r="AM671" s="476"/>
      <c r="AN671" s="217"/>
      <c r="AO671" s="217"/>
      <c r="AP671" s="127"/>
      <c r="AQ671" s="217"/>
    </row>
    <row r="672" spans="1:43" x14ac:dyDescent="0.2">
      <c r="A672" s="217"/>
      <c r="B672" s="477"/>
      <c r="C672" s="476"/>
      <c r="D672" s="51"/>
      <c r="E672" s="542"/>
      <c r="F672" s="732"/>
      <c r="G672" s="732"/>
      <c r="H672" s="732"/>
      <c r="I672" s="732"/>
      <c r="J672" s="732"/>
      <c r="K672" s="732"/>
      <c r="L672" s="732"/>
      <c r="M672" s="495"/>
      <c r="N672" s="732"/>
      <c r="O672" s="732"/>
      <c r="P672" s="732"/>
      <c r="Q672" s="732"/>
      <c r="R672" s="732"/>
      <c r="S672" s="732"/>
      <c r="T672" s="732"/>
      <c r="U672" s="476"/>
      <c r="V672" s="51"/>
      <c r="W672" s="217"/>
      <c r="X672" s="217"/>
      <c r="Y672" s="47"/>
      <c r="Z672" s="47"/>
      <c r="AA672" s="47"/>
      <c r="AB672" s="47"/>
      <c r="AC672" s="47"/>
      <c r="AD672" s="47"/>
      <c r="AE672" s="47"/>
      <c r="AF672" s="47"/>
      <c r="AG672" s="47"/>
      <c r="AH672" s="47"/>
      <c r="AI672" s="47"/>
      <c r="AJ672" s="47"/>
      <c r="AK672" s="47"/>
      <c r="AL672" s="75"/>
      <c r="AM672" s="476"/>
      <c r="AN672" s="217"/>
      <c r="AO672" s="217"/>
      <c r="AP672" s="127"/>
      <c r="AQ672" s="217"/>
    </row>
    <row r="673" spans="1:43" x14ac:dyDescent="0.2">
      <c r="A673" s="217"/>
      <c r="B673" s="477"/>
      <c r="C673" s="476"/>
      <c r="D673" s="51"/>
      <c r="E673" s="542"/>
      <c r="F673" s="732"/>
      <c r="G673" s="732"/>
      <c r="H673" s="732"/>
      <c r="I673" s="732"/>
      <c r="J673" s="732"/>
      <c r="K673" s="732"/>
      <c r="L673" s="732"/>
      <c r="M673" s="495"/>
      <c r="N673" s="732"/>
      <c r="O673" s="732"/>
      <c r="P673" s="732"/>
      <c r="Q673" s="732"/>
      <c r="R673" s="732"/>
      <c r="S673" s="732"/>
      <c r="T673" s="732"/>
      <c r="U673" s="476"/>
      <c r="V673" s="51"/>
      <c r="W673" s="217"/>
      <c r="X673" s="217"/>
      <c r="Y673" s="47"/>
      <c r="Z673" s="47"/>
      <c r="AA673" s="47"/>
      <c r="AB673" s="47"/>
      <c r="AC673" s="47"/>
      <c r="AD673" s="47"/>
      <c r="AE673" s="47"/>
      <c r="AF673" s="47"/>
      <c r="AG673" s="47"/>
      <c r="AH673" s="47"/>
      <c r="AI673" s="47"/>
      <c r="AJ673" s="47"/>
      <c r="AK673" s="47"/>
      <c r="AL673" s="75"/>
      <c r="AM673" s="476"/>
      <c r="AN673" s="217"/>
      <c r="AO673" s="217"/>
      <c r="AP673" s="127"/>
      <c r="AQ673" s="217"/>
    </row>
    <row r="674" spans="1:43" x14ac:dyDescent="0.2">
      <c r="A674" s="217"/>
      <c r="B674" s="477"/>
      <c r="C674" s="476"/>
      <c r="D674" s="51"/>
      <c r="E674" s="542"/>
      <c r="F674" s="732"/>
      <c r="G674" s="732"/>
      <c r="H674" s="732"/>
      <c r="I674" s="732"/>
      <c r="J674" s="732"/>
      <c r="K674" s="732"/>
      <c r="L674" s="732"/>
      <c r="M674" s="495"/>
      <c r="N674" s="732"/>
      <c r="O674" s="732"/>
      <c r="P674" s="732"/>
      <c r="Q674" s="732"/>
      <c r="R674" s="732"/>
      <c r="S674" s="732"/>
      <c r="T674" s="732"/>
      <c r="U674" s="476"/>
      <c r="V674" s="51"/>
      <c r="W674" s="217"/>
      <c r="X674" s="217"/>
      <c r="Y674" s="47"/>
      <c r="Z674" s="47"/>
      <c r="AA674" s="47"/>
      <c r="AB674" s="47"/>
      <c r="AC674" s="47"/>
      <c r="AD674" s="47"/>
      <c r="AE674" s="47"/>
      <c r="AF674" s="47"/>
      <c r="AG674" s="47"/>
      <c r="AH674" s="47"/>
      <c r="AI674" s="47"/>
      <c r="AJ674" s="47"/>
      <c r="AK674" s="47"/>
      <c r="AL674" s="75"/>
      <c r="AM674" s="476"/>
      <c r="AN674" s="217"/>
      <c r="AO674" s="217"/>
      <c r="AP674" s="127"/>
      <c r="AQ674" s="217"/>
    </row>
    <row r="675" spans="1:43" x14ac:dyDescent="0.2">
      <c r="A675" s="217"/>
      <c r="B675" s="477"/>
      <c r="C675" s="476"/>
      <c r="D675" s="51"/>
      <c r="E675" s="542"/>
      <c r="F675" s="732"/>
      <c r="G675" s="732"/>
      <c r="H675" s="732"/>
      <c r="I675" s="732"/>
      <c r="J675" s="732"/>
      <c r="K675" s="732"/>
      <c r="L675" s="732"/>
      <c r="M675" s="495"/>
      <c r="N675" s="732"/>
      <c r="O675" s="732"/>
      <c r="P675" s="732"/>
      <c r="Q675" s="732"/>
      <c r="R675" s="732"/>
      <c r="S675" s="732"/>
      <c r="T675" s="732"/>
      <c r="U675" s="476"/>
      <c r="V675" s="51"/>
      <c r="W675" s="217"/>
      <c r="X675" s="217"/>
      <c r="Y675" s="47"/>
      <c r="Z675" s="47"/>
      <c r="AA675" s="47"/>
      <c r="AB675" s="47"/>
      <c r="AC675" s="47"/>
      <c r="AD675" s="47"/>
      <c r="AE675" s="47"/>
      <c r="AF675" s="47"/>
      <c r="AG675" s="47"/>
      <c r="AH675" s="47"/>
      <c r="AI675" s="47"/>
      <c r="AJ675" s="47"/>
      <c r="AK675" s="47"/>
      <c r="AL675" s="75"/>
      <c r="AM675" s="476"/>
      <c r="AN675" s="217"/>
      <c r="AO675" s="217"/>
      <c r="AP675" s="127"/>
      <c r="AQ675" s="217"/>
    </row>
    <row r="676" spans="1:43" x14ac:dyDescent="0.2">
      <c r="A676" s="217"/>
      <c r="B676" s="477"/>
      <c r="C676" s="476"/>
      <c r="D676" s="51"/>
      <c r="E676" s="542"/>
      <c r="F676" s="732"/>
      <c r="G676" s="732"/>
      <c r="H676" s="732"/>
      <c r="I676" s="732"/>
      <c r="J676" s="732"/>
      <c r="K676" s="732"/>
      <c r="L676" s="732"/>
      <c r="M676" s="495"/>
      <c r="N676" s="732"/>
      <c r="O676" s="732"/>
      <c r="P676" s="732"/>
      <c r="Q676" s="732"/>
      <c r="R676" s="732"/>
      <c r="S676" s="732"/>
      <c r="T676" s="732"/>
      <c r="U676" s="476"/>
      <c r="V676" s="51"/>
      <c r="W676" s="217"/>
      <c r="X676" s="217"/>
      <c r="Y676" s="47"/>
      <c r="Z676" s="47"/>
      <c r="AA676" s="47"/>
      <c r="AB676" s="47"/>
      <c r="AC676" s="47"/>
      <c r="AD676" s="47"/>
      <c r="AE676" s="47"/>
      <c r="AF676" s="47"/>
      <c r="AG676" s="47"/>
      <c r="AH676" s="47"/>
      <c r="AI676" s="47"/>
      <c r="AJ676" s="47"/>
      <c r="AK676" s="47"/>
      <c r="AL676" s="75"/>
      <c r="AM676" s="476"/>
      <c r="AN676" s="217"/>
      <c r="AO676" s="217"/>
      <c r="AP676" s="127"/>
      <c r="AQ676" s="217"/>
    </row>
    <row r="677" spans="1:43" x14ac:dyDescent="0.2">
      <c r="A677" s="217"/>
      <c r="B677" s="477"/>
      <c r="C677" s="476"/>
      <c r="D677" s="51"/>
      <c r="E677" s="542"/>
      <c r="F677" s="732"/>
      <c r="G677" s="732"/>
      <c r="H677" s="732"/>
      <c r="I677" s="732"/>
      <c r="J677" s="732"/>
      <c r="K677" s="732"/>
      <c r="L677" s="732"/>
      <c r="M677" s="495"/>
      <c r="N677" s="732"/>
      <c r="O677" s="732"/>
      <c r="P677" s="732"/>
      <c r="Q677" s="732"/>
      <c r="R677" s="732"/>
      <c r="S677" s="732"/>
      <c r="T677" s="732"/>
      <c r="U677" s="476"/>
      <c r="V677" s="51"/>
      <c r="W677" s="217"/>
      <c r="X677" s="217"/>
      <c r="Y677" s="47"/>
      <c r="Z677" s="47"/>
      <c r="AA677" s="47"/>
      <c r="AB677" s="47"/>
      <c r="AC677" s="47"/>
      <c r="AD677" s="47"/>
      <c r="AE677" s="47"/>
      <c r="AF677" s="47"/>
      <c r="AG677" s="47"/>
      <c r="AH677" s="47"/>
      <c r="AI677" s="47"/>
      <c r="AJ677" s="47"/>
      <c r="AK677" s="47"/>
      <c r="AL677" s="75"/>
      <c r="AM677" s="476"/>
      <c r="AN677" s="217"/>
      <c r="AO677" s="217"/>
      <c r="AP677" s="127"/>
      <c r="AQ677" s="217"/>
    </row>
    <row r="678" spans="1:43" x14ac:dyDescent="0.2">
      <c r="A678" s="217"/>
      <c r="B678" s="477"/>
      <c r="C678" s="476"/>
      <c r="D678" s="51"/>
      <c r="E678" s="542"/>
      <c r="F678" s="732"/>
      <c r="G678" s="732"/>
      <c r="H678" s="732"/>
      <c r="I678" s="732"/>
      <c r="J678" s="732"/>
      <c r="K678" s="732"/>
      <c r="L678" s="732"/>
      <c r="M678" s="495"/>
      <c r="N678" s="732"/>
      <c r="O678" s="732"/>
      <c r="P678" s="732"/>
      <c r="Q678" s="732"/>
      <c r="R678" s="732"/>
      <c r="S678" s="732"/>
      <c r="T678" s="732"/>
      <c r="U678" s="476"/>
      <c r="V678" s="51"/>
      <c r="W678" s="217"/>
      <c r="X678" s="217"/>
      <c r="Y678" s="47"/>
      <c r="Z678" s="47"/>
      <c r="AA678" s="47"/>
      <c r="AB678" s="47"/>
      <c r="AC678" s="47"/>
      <c r="AD678" s="47"/>
      <c r="AE678" s="47"/>
      <c r="AF678" s="47"/>
      <c r="AG678" s="47"/>
      <c r="AH678" s="47"/>
      <c r="AI678" s="47"/>
      <c r="AJ678" s="47"/>
      <c r="AK678" s="47"/>
      <c r="AL678" s="75"/>
      <c r="AM678" s="476"/>
      <c r="AN678" s="217"/>
      <c r="AO678" s="217"/>
      <c r="AP678" s="127"/>
      <c r="AQ678" s="217"/>
    </row>
    <row r="679" spans="1:43" x14ac:dyDescent="0.2">
      <c r="A679" s="217"/>
      <c r="B679" s="477"/>
      <c r="C679" s="476"/>
      <c r="D679" s="51"/>
      <c r="E679" s="542"/>
      <c r="F679" s="732"/>
      <c r="G679" s="732"/>
      <c r="H679" s="732"/>
      <c r="I679" s="732"/>
      <c r="J679" s="732"/>
      <c r="K679" s="732"/>
      <c r="L679" s="732"/>
      <c r="M679" s="495"/>
      <c r="N679" s="732"/>
      <c r="O679" s="732"/>
      <c r="P679" s="732"/>
      <c r="Q679" s="732"/>
      <c r="R679" s="732"/>
      <c r="S679" s="732"/>
      <c r="T679" s="732"/>
      <c r="U679" s="476"/>
      <c r="V679" s="51"/>
      <c r="W679" s="217"/>
      <c r="X679" s="217"/>
      <c r="Y679" s="47"/>
      <c r="Z679" s="47"/>
      <c r="AA679" s="47"/>
      <c r="AB679" s="47"/>
      <c r="AC679" s="47"/>
      <c r="AD679" s="47"/>
      <c r="AE679" s="47"/>
      <c r="AF679" s="47"/>
      <c r="AG679" s="47"/>
      <c r="AH679" s="47"/>
      <c r="AI679" s="47"/>
      <c r="AJ679" s="47"/>
      <c r="AK679" s="47"/>
      <c r="AL679" s="75"/>
      <c r="AM679" s="476"/>
      <c r="AN679" s="217"/>
      <c r="AO679" s="217"/>
      <c r="AP679" s="127"/>
      <c r="AQ679" s="217"/>
    </row>
    <row r="680" spans="1:43" x14ac:dyDescent="0.2">
      <c r="A680" s="217"/>
      <c r="B680" s="477"/>
      <c r="C680" s="476"/>
      <c r="D680" s="51"/>
      <c r="E680" s="542"/>
      <c r="F680" s="732"/>
      <c r="G680" s="732"/>
      <c r="H680" s="732"/>
      <c r="I680" s="732"/>
      <c r="J680" s="732"/>
      <c r="K680" s="732"/>
      <c r="L680" s="732"/>
      <c r="M680" s="495"/>
      <c r="N680" s="732"/>
      <c r="O680" s="732"/>
      <c r="P680" s="732"/>
      <c r="Q680" s="732"/>
      <c r="R680" s="732"/>
      <c r="S680" s="732"/>
      <c r="T680" s="732"/>
      <c r="U680" s="476"/>
      <c r="V680" s="51"/>
      <c r="W680" s="217"/>
      <c r="X680" s="217"/>
      <c r="Y680" s="47"/>
      <c r="Z680" s="47"/>
      <c r="AA680" s="47"/>
      <c r="AB680" s="47"/>
      <c r="AC680" s="47"/>
      <c r="AD680" s="47"/>
      <c r="AE680" s="47"/>
      <c r="AF680" s="47"/>
      <c r="AG680" s="47"/>
      <c r="AH680" s="47"/>
      <c r="AI680" s="47"/>
      <c r="AJ680" s="47"/>
      <c r="AK680" s="47"/>
      <c r="AL680" s="75"/>
      <c r="AM680" s="476"/>
      <c r="AN680" s="217"/>
      <c r="AO680" s="217"/>
      <c r="AP680" s="127"/>
      <c r="AQ680" s="217"/>
    </row>
    <row r="681" spans="1:43" x14ac:dyDescent="0.2">
      <c r="A681" s="217"/>
      <c r="B681" s="477"/>
      <c r="C681" s="476"/>
      <c r="D681" s="51"/>
      <c r="E681" s="542"/>
      <c r="F681" s="732"/>
      <c r="G681" s="732"/>
      <c r="H681" s="732"/>
      <c r="I681" s="732"/>
      <c r="J681" s="732"/>
      <c r="K681" s="732"/>
      <c r="L681" s="732"/>
      <c r="M681" s="495"/>
      <c r="N681" s="732"/>
      <c r="O681" s="732"/>
      <c r="P681" s="732"/>
      <c r="Q681" s="732"/>
      <c r="R681" s="732"/>
      <c r="S681" s="732"/>
      <c r="T681" s="732"/>
      <c r="U681" s="476"/>
      <c r="V681" s="51"/>
      <c r="W681" s="217"/>
      <c r="X681" s="217"/>
      <c r="Y681" s="47"/>
      <c r="Z681" s="47"/>
      <c r="AA681" s="47"/>
      <c r="AB681" s="47"/>
      <c r="AC681" s="47"/>
      <c r="AD681" s="47"/>
      <c r="AE681" s="47"/>
      <c r="AF681" s="47"/>
      <c r="AG681" s="47"/>
      <c r="AH681" s="47"/>
      <c r="AI681" s="47"/>
      <c r="AJ681" s="47"/>
      <c r="AK681" s="47"/>
      <c r="AL681" s="75"/>
      <c r="AM681" s="476"/>
      <c r="AN681" s="217"/>
      <c r="AO681" s="217"/>
      <c r="AP681" s="127"/>
      <c r="AQ681" s="217"/>
    </row>
    <row r="682" spans="1:43" x14ac:dyDescent="0.2">
      <c r="A682" s="217"/>
      <c r="B682" s="477"/>
      <c r="C682" s="476"/>
      <c r="D682" s="51"/>
      <c r="E682" s="542"/>
      <c r="F682" s="732"/>
      <c r="G682" s="732"/>
      <c r="H682" s="732"/>
      <c r="I682" s="732"/>
      <c r="J682" s="732"/>
      <c r="K682" s="732"/>
      <c r="L682" s="732"/>
      <c r="M682" s="495"/>
      <c r="N682" s="732"/>
      <c r="O682" s="732"/>
      <c r="P682" s="732"/>
      <c r="Q682" s="732"/>
      <c r="R682" s="732"/>
      <c r="S682" s="732"/>
      <c r="T682" s="732"/>
      <c r="U682" s="476"/>
      <c r="V682" s="51"/>
      <c r="W682" s="217"/>
      <c r="X682" s="217"/>
      <c r="Y682" s="47"/>
      <c r="Z682" s="47"/>
      <c r="AA682" s="47"/>
      <c r="AB682" s="47"/>
      <c r="AC682" s="47"/>
      <c r="AD682" s="47"/>
      <c r="AE682" s="47"/>
      <c r="AF682" s="47"/>
      <c r="AG682" s="47"/>
      <c r="AH682" s="47"/>
      <c r="AI682" s="47"/>
      <c r="AJ682" s="47"/>
      <c r="AK682" s="47"/>
      <c r="AL682" s="75"/>
      <c r="AM682" s="476"/>
      <c r="AN682" s="217"/>
      <c r="AO682" s="217"/>
      <c r="AP682" s="127"/>
      <c r="AQ682" s="217"/>
    </row>
    <row r="683" spans="1:43" x14ac:dyDescent="0.2">
      <c r="A683" s="217"/>
      <c r="B683" s="477"/>
      <c r="C683" s="476"/>
      <c r="D683" s="51"/>
      <c r="E683" s="542"/>
      <c r="F683" s="732"/>
      <c r="G683" s="732"/>
      <c r="H683" s="732"/>
      <c r="I683" s="732"/>
      <c r="J683" s="732"/>
      <c r="K683" s="732"/>
      <c r="L683" s="732"/>
      <c r="M683" s="495"/>
      <c r="N683" s="732"/>
      <c r="O683" s="732"/>
      <c r="P683" s="732"/>
      <c r="Q683" s="732"/>
      <c r="R683" s="732"/>
      <c r="S683" s="732"/>
      <c r="T683" s="732"/>
      <c r="U683" s="476"/>
      <c r="V683" s="51"/>
      <c r="AL683"/>
      <c r="AM683" s="109"/>
      <c r="AQ683" s="217"/>
    </row>
    <row r="684" spans="1:43" x14ac:dyDescent="0.2">
      <c r="A684" s="217"/>
      <c r="B684" s="477"/>
      <c r="C684" s="476"/>
      <c r="D684" s="51"/>
      <c r="E684" s="542"/>
      <c r="F684" s="732"/>
      <c r="G684" s="732"/>
      <c r="H684" s="732"/>
      <c r="I684" s="732"/>
      <c r="J684" s="732"/>
      <c r="K684" s="732"/>
      <c r="L684" s="732"/>
      <c r="M684" s="495"/>
      <c r="N684" s="732"/>
      <c r="O684" s="732"/>
      <c r="P684" s="732"/>
      <c r="Q684" s="732"/>
      <c r="R684" s="732"/>
      <c r="S684" s="732"/>
      <c r="T684" s="732"/>
      <c r="U684" s="476"/>
      <c r="V684" s="51"/>
      <c r="AL684"/>
      <c r="AM684" s="109"/>
      <c r="AQ684" s="217"/>
    </row>
    <row r="685" spans="1:43" ht="6" customHeight="1" x14ac:dyDescent="0.2">
      <c r="A685" s="77"/>
      <c r="B685" s="76"/>
      <c r="C685" s="48"/>
      <c r="D685" s="26"/>
      <c r="E685" s="77"/>
      <c r="F685" s="77"/>
      <c r="G685" s="77"/>
      <c r="H685" s="77"/>
      <c r="I685" s="77"/>
      <c r="J685" s="77"/>
      <c r="K685" s="77"/>
      <c r="L685" s="77"/>
      <c r="M685" s="77"/>
      <c r="N685" s="77"/>
      <c r="O685" s="77"/>
      <c r="P685" s="77"/>
      <c r="Q685" s="77"/>
      <c r="R685" s="77"/>
      <c r="S685" s="77"/>
      <c r="T685" s="77"/>
      <c r="U685" s="48"/>
      <c r="V685" s="26"/>
      <c r="W685" s="77"/>
      <c r="X685" s="77"/>
      <c r="Y685" s="77"/>
      <c r="Z685" s="77"/>
      <c r="AA685" s="77"/>
      <c r="AB685" s="77"/>
      <c r="AC685" s="77"/>
      <c r="AD685" s="77"/>
      <c r="AE685" s="77"/>
      <c r="AF685" s="77"/>
      <c r="AG685" s="77"/>
      <c r="AH685" s="77"/>
      <c r="AI685" s="77"/>
      <c r="AJ685" s="77"/>
      <c r="AK685" s="77"/>
      <c r="AL685" s="78"/>
      <c r="AM685" s="48"/>
      <c r="AN685" s="26"/>
      <c r="AO685" s="77"/>
      <c r="AP685" s="77"/>
      <c r="AQ685" s="77"/>
    </row>
    <row r="686" spans="1:43" ht="6" customHeight="1" x14ac:dyDescent="0.2">
      <c r="A686" s="16"/>
      <c r="B686" s="475"/>
      <c r="C686" s="46"/>
      <c r="D686" s="27"/>
      <c r="E686" s="16"/>
      <c r="F686" s="16"/>
      <c r="G686" s="16"/>
      <c r="H686" s="16"/>
      <c r="I686" s="16"/>
      <c r="J686" s="16"/>
      <c r="K686" s="16"/>
      <c r="L686" s="16"/>
      <c r="M686" s="16"/>
      <c r="N686" s="16"/>
      <c r="O686" s="16"/>
      <c r="P686" s="16"/>
      <c r="Q686" s="16"/>
      <c r="R686" s="16"/>
      <c r="S686" s="16"/>
      <c r="T686" s="16"/>
      <c r="U686" s="46"/>
      <c r="V686" s="27"/>
      <c r="W686" s="16"/>
      <c r="X686" s="16"/>
      <c r="Y686" s="16"/>
      <c r="Z686" s="16"/>
      <c r="AA686" s="16"/>
      <c r="AB686" s="16"/>
      <c r="AC686" s="16"/>
      <c r="AD686" s="16"/>
      <c r="AE686" s="16"/>
      <c r="AF686" s="16"/>
      <c r="AG686" s="16"/>
      <c r="AH686" s="16"/>
      <c r="AI686" s="16"/>
      <c r="AJ686" s="16"/>
      <c r="AK686" s="16"/>
      <c r="AL686" s="24"/>
      <c r="AM686" s="46"/>
      <c r="AN686" s="51"/>
      <c r="AO686" s="217"/>
      <c r="AP686" s="217"/>
      <c r="AQ686" s="217"/>
    </row>
    <row r="687" spans="1:43" ht="11.25" customHeight="1" x14ac:dyDescent="0.2">
      <c r="A687" s="217"/>
      <c r="B687" s="133">
        <v>465</v>
      </c>
      <c r="C687" s="476"/>
      <c r="D687" s="51"/>
      <c r="E687" s="730" t="str">
        <f ca="1">VLOOKUP(INDIRECT(ADDRESS(ROW(),COLUMN()-3)),Language_Translations,MATCH(Language_Selected,Language_Options,0),FALSE)</f>
        <v>Combien de temps après l'accouchement cet examen a-t-il eu lieu ?</v>
      </c>
      <c r="F687" s="730"/>
      <c r="G687" s="730"/>
      <c r="H687" s="730"/>
      <c r="I687" s="730"/>
      <c r="J687" s="730"/>
      <c r="K687" s="730"/>
      <c r="L687" s="730"/>
      <c r="M687" s="730"/>
      <c r="N687" s="730"/>
      <c r="O687" s="730"/>
      <c r="P687" s="730"/>
      <c r="Q687" s="730"/>
      <c r="R687" s="730"/>
      <c r="S687" s="730"/>
      <c r="T687" s="730"/>
      <c r="U687" s="476"/>
      <c r="V687" s="51"/>
      <c r="W687" s="217"/>
      <c r="X687" s="217"/>
      <c r="Y687" s="217"/>
      <c r="Z687" s="217"/>
      <c r="AA687" s="217"/>
      <c r="AB687" s="217"/>
      <c r="AC687" s="217"/>
      <c r="AD687" s="217"/>
      <c r="AE687" s="217"/>
      <c r="AF687" s="217"/>
      <c r="AG687" s="217"/>
      <c r="AH687" s="217"/>
      <c r="AI687" s="27"/>
      <c r="AJ687" s="16"/>
      <c r="AK687" s="27"/>
      <c r="AL687" s="21"/>
      <c r="AM687" s="476"/>
      <c r="AN687" s="51"/>
      <c r="AO687" s="217"/>
      <c r="AP687" s="217"/>
      <c r="AQ687" s="217"/>
    </row>
    <row r="688" spans="1:43" x14ac:dyDescent="0.2">
      <c r="A688" s="217"/>
      <c r="B688" s="244"/>
      <c r="C688" s="476"/>
      <c r="D688" s="51"/>
      <c r="E688" s="730"/>
      <c r="F688" s="730"/>
      <c r="G688" s="730"/>
      <c r="H688" s="730"/>
      <c r="I688" s="730"/>
      <c r="J688" s="730"/>
      <c r="K688" s="730"/>
      <c r="L688" s="730"/>
      <c r="M688" s="730"/>
      <c r="N688" s="730"/>
      <c r="O688" s="730"/>
      <c r="P688" s="730"/>
      <c r="Q688" s="730"/>
      <c r="R688" s="730"/>
      <c r="S688" s="730"/>
      <c r="T688" s="730"/>
      <c r="U688" s="476"/>
      <c r="V688" s="51"/>
      <c r="W688" s="217" t="s">
        <v>69</v>
      </c>
      <c r="X688" s="217"/>
      <c r="Y688" s="217"/>
      <c r="Z688" s="47" t="s">
        <v>9</v>
      </c>
      <c r="AA688" s="47"/>
      <c r="AB688" s="47"/>
      <c r="AC688" s="47"/>
      <c r="AD688" s="47"/>
      <c r="AE688" s="47"/>
      <c r="AF688" s="47"/>
      <c r="AG688" s="47"/>
      <c r="AH688" s="318" t="s">
        <v>93</v>
      </c>
      <c r="AI688" s="26"/>
      <c r="AJ688" s="77"/>
      <c r="AK688" s="26"/>
      <c r="AL688" s="22"/>
      <c r="AM688" s="476"/>
      <c r="AN688" s="51"/>
      <c r="AO688" s="217"/>
      <c r="AP688" s="217"/>
      <c r="AQ688" s="217"/>
    </row>
    <row r="689" spans="1:43" x14ac:dyDescent="0.2">
      <c r="A689" s="217"/>
      <c r="B689" s="477"/>
      <c r="C689" s="476"/>
      <c r="D689" s="51"/>
      <c r="E689" s="730"/>
      <c r="F689" s="730"/>
      <c r="G689" s="730"/>
      <c r="H689" s="730"/>
      <c r="I689" s="730"/>
      <c r="J689" s="730"/>
      <c r="K689" s="730"/>
      <c r="L689" s="730"/>
      <c r="M689" s="730"/>
      <c r="N689" s="730"/>
      <c r="O689" s="730"/>
      <c r="P689" s="730"/>
      <c r="Q689" s="730"/>
      <c r="R689" s="730"/>
      <c r="S689" s="730"/>
      <c r="T689" s="730"/>
      <c r="U689" s="476"/>
      <c r="V689" s="51"/>
      <c r="W689" s="217"/>
      <c r="X689" s="217"/>
      <c r="Y689" s="217"/>
      <c r="Z689" s="217"/>
      <c r="AA689" s="217"/>
      <c r="AB689" s="217"/>
      <c r="AC689" s="217"/>
      <c r="AD689" s="217"/>
      <c r="AE689" s="217"/>
      <c r="AG689" s="217"/>
      <c r="AH689" s="217"/>
      <c r="AI689" s="51"/>
      <c r="AJ689" s="217"/>
      <c r="AK689" s="51"/>
      <c r="AL689" s="216"/>
      <c r="AM689" s="476"/>
      <c r="AN689" s="51"/>
      <c r="AO689" s="217"/>
      <c r="AP689" s="217"/>
      <c r="AQ689" s="217"/>
    </row>
    <row r="690" spans="1:43" ht="11.25" customHeight="1" x14ac:dyDescent="0.2">
      <c r="A690" s="217"/>
      <c r="B690" s="477"/>
      <c r="C690" s="476"/>
      <c r="D690" s="51"/>
      <c r="E690" s="704" t="s">
        <v>544</v>
      </c>
      <c r="F690" s="704"/>
      <c r="G690" s="704"/>
      <c r="H690" s="704"/>
      <c r="I690" s="704"/>
      <c r="J690" s="704"/>
      <c r="K690" s="704"/>
      <c r="L690" s="704"/>
      <c r="M690" s="704"/>
      <c r="N690" s="704"/>
      <c r="O690" s="704"/>
      <c r="P690" s="704"/>
      <c r="Q690" s="704"/>
      <c r="R690" s="704"/>
      <c r="S690" s="704"/>
      <c r="T690" s="704"/>
      <c r="U690" s="476"/>
      <c r="V690" s="51"/>
      <c r="W690" s="217" t="s">
        <v>509</v>
      </c>
      <c r="X690" s="217"/>
      <c r="Y690" s="47"/>
      <c r="Z690" s="47" t="s">
        <v>9</v>
      </c>
      <c r="AA690" s="47"/>
      <c r="AB690" s="47"/>
      <c r="AC690" s="47"/>
      <c r="AD690" s="47"/>
      <c r="AE690" s="47"/>
      <c r="AF690" s="47"/>
      <c r="AG690" s="47"/>
      <c r="AH690" s="318" t="s">
        <v>95</v>
      </c>
      <c r="AI690" s="26"/>
      <c r="AJ690" s="77"/>
      <c r="AK690" s="26"/>
      <c r="AL690" s="22"/>
      <c r="AM690" s="476"/>
      <c r="AN690" s="51"/>
      <c r="AO690" s="217"/>
      <c r="AP690" s="217"/>
      <c r="AQ690" s="217"/>
    </row>
    <row r="691" spans="1:43" ht="11.25" customHeight="1" x14ac:dyDescent="0.2">
      <c r="A691" s="217"/>
      <c r="B691" s="477"/>
      <c r="C691" s="476"/>
      <c r="D691" s="51"/>
      <c r="E691" s="704"/>
      <c r="F691" s="704"/>
      <c r="G691" s="704"/>
      <c r="H691" s="704"/>
      <c r="I691" s="704"/>
      <c r="J691" s="704"/>
      <c r="K691" s="704"/>
      <c r="L691" s="704"/>
      <c r="M691" s="704"/>
      <c r="N691" s="704"/>
      <c r="O691" s="704"/>
      <c r="P691" s="704"/>
      <c r="Q691" s="704"/>
      <c r="R691" s="704"/>
      <c r="S691" s="704"/>
      <c r="T691" s="704"/>
      <c r="U691" s="476"/>
      <c r="V691" s="51"/>
      <c r="W691" s="217"/>
      <c r="X691" s="217"/>
      <c r="Y691" s="217"/>
      <c r="Z691" s="217"/>
      <c r="AA691" s="217"/>
      <c r="AB691" s="217"/>
      <c r="AC691" s="217"/>
      <c r="AD691" s="217"/>
      <c r="AE691" s="217"/>
      <c r="AG691" s="217"/>
      <c r="AH691" s="217"/>
      <c r="AI691" s="27"/>
      <c r="AJ691" s="46"/>
      <c r="AK691" s="27"/>
      <c r="AL691" s="21"/>
      <c r="AM691" s="476"/>
      <c r="AN691" s="51"/>
      <c r="AO691" s="217"/>
      <c r="AP691" s="217"/>
      <c r="AQ691" s="217"/>
    </row>
    <row r="692" spans="1:43" x14ac:dyDescent="0.2">
      <c r="A692" s="217"/>
      <c r="B692" s="477"/>
      <c r="C692" s="476"/>
      <c r="D692" s="51"/>
      <c r="E692" s="704"/>
      <c r="F692" s="704"/>
      <c r="G692" s="704"/>
      <c r="H692" s="704"/>
      <c r="I692" s="704"/>
      <c r="J692" s="704"/>
      <c r="K692" s="704"/>
      <c r="L692" s="704"/>
      <c r="M692" s="704"/>
      <c r="N692" s="704"/>
      <c r="O692" s="704"/>
      <c r="P692" s="704"/>
      <c r="Q692" s="704"/>
      <c r="R692" s="704"/>
      <c r="S692" s="704"/>
      <c r="T692" s="704"/>
      <c r="U692" s="476"/>
      <c r="V692" s="51"/>
      <c r="W692" s="217" t="s">
        <v>213</v>
      </c>
      <c r="X692" s="217"/>
      <c r="Y692" s="217"/>
      <c r="Z692" s="47"/>
      <c r="AA692" s="47" t="s">
        <v>9</v>
      </c>
      <c r="AB692" s="47"/>
      <c r="AC692" s="47"/>
      <c r="AD692" s="47"/>
      <c r="AE692" s="47"/>
      <c r="AF692" s="47"/>
      <c r="AG692" s="47"/>
      <c r="AH692" s="318" t="s">
        <v>97</v>
      </c>
      <c r="AI692" s="26"/>
      <c r="AJ692" s="48"/>
      <c r="AK692" s="26"/>
      <c r="AL692" s="22"/>
      <c r="AM692" s="476"/>
      <c r="AN692" s="51"/>
      <c r="AO692" s="217"/>
      <c r="AP692" s="217"/>
      <c r="AQ692" s="217"/>
    </row>
    <row r="693" spans="1:43" x14ac:dyDescent="0.2">
      <c r="A693" s="217"/>
      <c r="B693" s="477"/>
      <c r="C693" s="476"/>
      <c r="D693" s="51"/>
      <c r="E693" s="704"/>
      <c r="F693" s="704"/>
      <c r="G693" s="704"/>
      <c r="H693" s="704"/>
      <c r="I693" s="704"/>
      <c r="J693" s="704"/>
      <c r="K693" s="704"/>
      <c r="L693" s="704"/>
      <c r="M693" s="704"/>
      <c r="N693" s="704"/>
      <c r="O693" s="704"/>
      <c r="P693" s="704"/>
      <c r="Q693" s="704"/>
      <c r="R693" s="704"/>
      <c r="S693" s="704"/>
      <c r="T693" s="704"/>
      <c r="U693" s="476"/>
      <c r="V693" s="51"/>
      <c r="W693" s="217"/>
      <c r="X693" s="217"/>
      <c r="Y693" s="217"/>
      <c r="Z693" s="217"/>
      <c r="AA693" s="217"/>
      <c r="AB693" s="217"/>
      <c r="AC693" s="217"/>
      <c r="AD693" s="217"/>
      <c r="AE693" s="217"/>
      <c r="AF693" s="217"/>
      <c r="AG693" s="217"/>
      <c r="AH693" s="217"/>
      <c r="AI693" s="217"/>
      <c r="AJ693" s="217"/>
      <c r="AK693" s="217"/>
      <c r="AL693" s="74"/>
      <c r="AM693" s="476"/>
      <c r="AN693" s="51"/>
      <c r="AO693" s="217"/>
      <c r="AP693" s="217"/>
      <c r="AQ693" s="217"/>
    </row>
    <row r="694" spans="1:43" x14ac:dyDescent="0.2">
      <c r="A694" s="217"/>
      <c r="B694" s="477"/>
      <c r="C694" s="476"/>
      <c r="D694" s="51"/>
      <c r="E694" s="482"/>
      <c r="F694" s="482"/>
      <c r="G694" s="482"/>
      <c r="H694" s="482"/>
      <c r="I694" s="482"/>
      <c r="J694" s="482"/>
      <c r="K694" s="482"/>
      <c r="L694" s="482"/>
      <c r="M694" s="482"/>
      <c r="N694" s="482"/>
      <c r="O694" s="482"/>
      <c r="P694" s="482"/>
      <c r="Q694" s="482"/>
      <c r="R694" s="482"/>
      <c r="S694" s="482"/>
      <c r="T694" s="482"/>
      <c r="U694" s="476"/>
      <c r="V694" s="51"/>
      <c r="W694" s="217" t="s">
        <v>259</v>
      </c>
      <c r="X694" s="217"/>
      <c r="Y694" s="217"/>
      <c r="Z694" s="217"/>
      <c r="AA694" s="217"/>
      <c r="AB694" s="47" t="s">
        <v>9</v>
      </c>
      <c r="AC694" s="47"/>
      <c r="AD694" s="47"/>
      <c r="AE694" s="47"/>
      <c r="AF694" s="47"/>
      <c r="AG694" s="47"/>
      <c r="AH694" s="47"/>
      <c r="AI694" s="47"/>
      <c r="AJ694" s="47"/>
      <c r="AK694" s="47"/>
      <c r="AL694" s="75" t="s">
        <v>458</v>
      </c>
      <c r="AM694" s="476"/>
      <c r="AN694" s="51"/>
      <c r="AO694" s="217"/>
      <c r="AP694" s="217"/>
      <c r="AQ694" s="217"/>
    </row>
    <row r="695" spans="1:43" ht="6" customHeight="1" x14ac:dyDescent="0.2">
      <c r="A695" s="77"/>
      <c r="B695" s="76"/>
      <c r="C695" s="48"/>
      <c r="D695" s="26"/>
      <c r="E695" s="77"/>
      <c r="F695" s="77"/>
      <c r="G695" s="77"/>
      <c r="H695" s="77"/>
      <c r="I695" s="77"/>
      <c r="J695" s="77"/>
      <c r="K695" s="77"/>
      <c r="L695" s="77"/>
      <c r="M695" s="77"/>
      <c r="N695" s="77"/>
      <c r="O695" s="77"/>
      <c r="P695" s="77"/>
      <c r="Q695" s="77"/>
      <c r="R695" s="77"/>
      <c r="S695" s="77"/>
      <c r="T695" s="77"/>
      <c r="U695" s="48"/>
      <c r="V695" s="26"/>
      <c r="W695" s="77"/>
      <c r="X695" s="77"/>
      <c r="Y695" s="77"/>
      <c r="Z695" s="77"/>
      <c r="AA695" s="77"/>
      <c r="AB695" s="77"/>
      <c r="AC695" s="77"/>
      <c r="AD695" s="77"/>
      <c r="AE695" s="77"/>
      <c r="AF695" s="77"/>
      <c r="AG695" s="77"/>
      <c r="AH695" s="77"/>
      <c r="AI695" s="77"/>
      <c r="AJ695" s="77"/>
      <c r="AK695" s="77"/>
      <c r="AL695" s="78"/>
      <c r="AM695" s="48"/>
      <c r="AN695" s="26"/>
      <c r="AO695" s="77"/>
      <c r="AP695" s="77"/>
      <c r="AQ695" s="77"/>
    </row>
    <row r="696" spans="1:43" ht="6" customHeight="1" x14ac:dyDescent="0.2">
      <c r="A696" s="16"/>
      <c r="B696" s="475"/>
      <c r="C696" s="46"/>
      <c r="D696" s="27"/>
      <c r="E696" s="16"/>
      <c r="F696" s="16"/>
      <c r="G696" s="16"/>
      <c r="H696" s="16"/>
      <c r="I696" s="16"/>
      <c r="J696" s="16"/>
      <c r="K696" s="16"/>
      <c r="L696" s="16"/>
      <c r="M696" s="16"/>
      <c r="N696" s="16"/>
      <c r="O696" s="16"/>
      <c r="P696" s="16"/>
      <c r="Q696" s="16"/>
      <c r="R696" s="16"/>
      <c r="S696" s="16"/>
      <c r="T696" s="16"/>
      <c r="U696" s="46"/>
      <c r="V696" s="27"/>
      <c r="W696" s="16"/>
      <c r="X696" s="16"/>
      <c r="Y696" s="16"/>
      <c r="Z696" s="16"/>
      <c r="AA696" s="16"/>
      <c r="AB696" s="16"/>
      <c r="AC696" s="16"/>
      <c r="AD696" s="16"/>
      <c r="AE696" s="16"/>
      <c r="AF696" s="16"/>
      <c r="AG696" s="16"/>
      <c r="AH696" s="16"/>
      <c r="AI696" s="16"/>
      <c r="AJ696" s="16"/>
      <c r="AK696" s="16"/>
      <c r="AL696" s="24"/>
      <c r="AM696" s="46"/>
      <c r="AN696" s="51"/>
      <c r="AO696" s="217"/>
      <c r="AP696" s="217"/>
      <c r="AQ696" s="217"/>
    </row>
    <row r="697" spans="1:43" ht="11.25" customHeight="1" x14ac:dyDescent="0.2">
      <c r="A697" s="217"/>
      <c r="B697" s="133">
        <v>466</v>
      </c>
      <c r="C697" s="476"/>
      <c r="D697" s="51"/>
      <c r="E697" s="730" t="str">
        <f ca="1">VLOOKUP(INDIRECT(ADDRESS(ROW(),COLUMN()-3)),Language_Translations,MATCH(Language_Selected,Language_Options,0),FALSE)</f>
        <v>Qui a examiné votre état de santé à ce moment-là ?</v>
      </c>
      <c r="F697" s="730"/>
      <c r="G697" s="730"/>
      <c r="H697" s="730"/>
      <c r="I697" s="730"/>
      <c r="J697" s="730"/>
      <c r="K697" s="730"/>
      <c r="L697" s="730"/>
      <c r="M697" s="730"/>
      <c r="N697" s="730"/>
      <c r="O697" s="730"/>
      <c r="P697" s="730"/>
      <c r="Q697" s="730"/>
      <c r="R697" s="730"/>
      <c r="S697" s="730"/>
      <c r="T697" s="730"/>
      <c r="U697" s="476"/>
      <c r="V697" s="51"/>
      <c r="W697" s="96" t="s">
        <v>463</v>
      </c>
      <c r="X697" s="217"/>
      <c r="Y697" s="217"/>
      <c r="Z697" s="217"/>
      <c r="AA697" s="217"/>
      <c r="AB697" s="217"/>
      <c r="AC697" s="217"/>
      <c r="AD697" s="217"/>
      <c r="AE697" s="217"/>
      <c r="AF697" s="217"/>
      <c r="AG697" s="217"/>
      <c r="AH697" s="217"/>
      <c r="AI697" s="217"/>
      <c r="AJ697" s="217"/>
      <c r="AK697" s="217"/>
      <c r="AL697" s="74"/>
      <c r="AM697" s="476"/>
      <c r="AN697" s="51"/>
      <c r="AO697" s="217"/>
      <c r="AP697" s="217"/>
      <c r="AQ697" s="217"/>
    </row>
    <row r="698" spans="1:43" x14ac:dyDescent="0.2">
      <c r="A698" s="217"/>
      <c r="B698" s="81" t="s">
        <v>57</v>
      </c>
      <c r="C698" s="476"/>
      <c r="D698" s="51"/>
      <c r="E698" s="730"/>
      <c r="F698" s="730"/>
      <c r="G698" s="730"/>
      <c r="H698" s="730"/>
      <c r="I698" s="730"/>
      <c r="J698" s="730"/>
      <c r="K698" s="730"/>
      <c r="L698" s="730"/>
      <c r="M698" s="730"/>
      <c r="N698" s="730"/>
      <c r="O698" s="730"/>
      <c r="P698" s="730"/>
      <c r="Q698" s="730"/>
      <c r="R698" s="730"/>
      <c r="S698" s="730"/>
      <c r="T698" s="730"/>
      <c r="U698" s="476"/>
      <c r="V698" s="51"/>
      <c r="W698" s="217"/>
      <c r="X698" s="217" t="s">
        <v>464</v>
      </c>
      <c r="Y698" s="217"/>
      <c r="Z698" s="217"/>
      <c r="AA698" s="47"/>
      <c r="AB698" s="47" t="s">
        <v>9</v>
      </c>
      <c r="AC698" s="47"/>
      <c r="AD698" s="47"/>
      <c r="AE698" s="47"/>
      <c r="AF698" s="47"/>
      <c r="AG698" s="47"/>
      <c r="AH698" s="97"/>
      <c r="AI698" s="47"/>
      <c r="AJ698" s="47"/>
      <c r="AK698" s="47"/>
      <c r="AL698" s="75" t="s">
        <v>274</v>
      </c>
      <c r="AM698" s="476"/>
      <c r="AN698" s="51"/>
      <c r="AO698" s="217"/>
      <c r="AP698" s="217"/>
      <c r="AQ698" s="217"/>
    </row>
    <row r="699" spans="1:43" x14ac:dyDescent="0.2">
      <c r="A699" s="217"/>
      <c r="B699" s="244"/>
      <c r="C699" s="476"/>
      <c r="D699" s="51"/>
      <c r="E699" s="730"/>
      <c r="F699" s="730"/>
      <c r="G699" s="730"/>
      <c r="H699" s="730"/>
      <c r="I699" s="730"/>
      <c r="J699" s="730"/>
      <c r="K699" s="730"/>
      <c r="L699" s="730"/>
      <c r="M699" s="730"/>
      <c r="N699" s="730"/>
      <c r="O699" s="730"/>
      <c r="P699" s="730"/>
      <c r="Q699" s="730"/>
      <c r="R699" s="730"/>
      <c r="S699" s="730"/>
      <c r="T699" s="730"/>
      <c r="U699" s="476"/>
      <c r="V699" s="51"/>
      <c r="W699" s="217"/>
      <c r="X699" s="217" t="s">
        <v>465</v>
      </c>
      <c r="Y699" s="217"/>
      <c r="Z699" s="217"/>
      <c r="AA699" s="217"/>
      <c r="AB699" s="217"/>
      <c r="AC699" s="217"/>
      <c r="AD699" s="47"/>
      <c r="AE699" s="47"/>
      <c r="AF699" s="217"/>
      <c r="AG699" s="47" t="s">
        <v>9</v>
      </c>
      <c r="AH699" s="47"/>
      <c r="AI699" s="47"/>
      <c r="AJ699" s="47"/>
      <c r="AK699" s="47"/>
      <c r="AL699" s="75" t="s">
        <v>275</v>
      </c>
      <c r="AM699" s="476"/>
      <c r="AN699" s="51"/>
      <c r="AO699" s="217"/>
      <c r="AP699" s="217"/>
      <c r="AQ699" s="217"/>
    </row>
    <row r="700" spans="1:43" x14ac:dyDescent="0.2">
      <c r="A700" s="217"/>
      <c r="B700" s="477"/>
      <c r="C700" s="476"/>
      <c r="D700" s="51"/>
      <c r="F700" s="217"/>
      <c r="G700" s="217"/>
      <c r="H700" s="217"/>
      <c r="I700" s="217"/>
      <c r="J700" s="217"/>
      <c r="K700" s="217"/>
      <c r="L700" s="217"/>
      <c r="M700" s="217"/>
      <c r="N700" s="217"/>
      <c r="O700" s="217"/>
      <c r="P700" s="217"/>
      <c r="Q700" s="217"/>
      <c r="R700" s="217"/>
      <c r="S700" s="217"/>
      <c r="T700" s="217"/>
      <c r="U700" s="476"/>
      <c r="V700" s="51"/>
      <c r="W700" s="217"/>
      <c r="X700" s="217" t="s">
        <v>466</v>
      </c>
      <c r="Y700" s="217"/>
      <c r="Z700" s="217"/>
      <c r="AA700" s="217"/>
      <c r="AB700" s="217"/>
      <c r="AC700" s="217"/>
      <c r="AD700" s="47"/>
      <c r="AE700" s="47"/>
      <c r="AF700" s="217"/>
      <c r="AG700" s="47" t="s">
        <v>9</v>
      </c>
      <c r="AH700" s="47"/>
      <c r="AI700" s="47"/>
      <c r="AJ700" s="47"/>
      <c r="AK700" s="47"/>
      <c r="AL700" s="75" t="s">
        <v>276</v>
      </c>
      <c r="AM700" s="476"/>
      <c r="AN700" s="51"/>
      <c r="AO700" s="217"/>
      <c r="AP700" s="217"/>
      <c r="AQ700" s="217"/>
    </row>
    <row r="701" spans="1:43" ht="11.25" customHeight="1" x14ac:dyDescent="0.2">
      <c r="A701" s="217"/>
      <c r="B701" s="477"/>
      <c r="C701" s="476"/>
      <c r="D701" s="51"/>
      <c r="E701" s="704" t="s">
        <v>546</v>
      </c>
      <c r="F701" s="704"/>
      <c r="G701" s="704"/>
      <c r="H701" s="704"/>
      <c r="I701" s="704"/>
      <c r="J701" s="704"/>
      <c r="K701" s="704"/>
      <c r="L701" s="704"/>
      <c r="M701" s="704"/>
      <c r="N701" s="704"/>
      <c r="O701" s="704"/>
      <c r="P701" s="704"/>
      <c r="Q701" s="704"/>
      <c r="R701" s="704"/>
      <c r="S701" s="704"/>
      <c r="T701" s="704"/>
      <c r="U701" s="476"/>
      <c r="V701" s="51"/>
      <c r="W701" s="96" t="s">
        <v>468</v>
      </c>
      <c r="X701" s="217"/>
      <c r="Y701" s="217"/>
      <c r="Z701" s="217"/>
      <c r="AA701" s="217"/>
      <c r="AB701" s="217"/>
      <c r="AC701" s="217"/>
      <c r="AD701" s="217"/>
      <c r="AE701" s="217"/>
      <c r="AF701" s="217"/>
      <c r="AG701" s="217"/>
      <c r="AH701" s="217"/>
      <c r="AI701" s="217"/>
      <c r="AJ701" s="217"/>
      <c r="AK701" s="217"/>
      <c r="AL701"/>
      <c r="AM701" s="476"/>
      <c r="AN701" s="51"/>
      <c r="AO701" s="217"/>
      <c r="AP701" s="217"/>
      <c r="AQ701" s="217"/>
    </row>
    <row r="702" spans="1:43" x14ac:dyDescent="0.2">
      <c r="A702" s="217"/>
      <c r="B702" s="477"/>
      <c r="C702" s="476"/>
      <c r="D702" s="51"/>
      <c r="E702" s="704"/>
      <c r="F702" s="704"/>
      <c r="G702" s="704"/>
      <c r="H702" s="704"/>
      <c r="I702" s="704"/>
      <c r="J702" s="704"/>
      <c r="K702" s="704"/>
      <c r="L702" s="704"/>
      <c r="M702" s="704"/>
      <c r="N702" s="704"/>
      <c r="O702" s="704"/>
      <c r="P702" s="704"/>
      <c r="Q702" s="704"/>
      <c r="R702" s="704"/>
      <c r="S702" s="704"/>
      <c r="T702" s="704"/>
      <c r="U702" s="476"/>
      <c r="V702" s="51"/>
      <c r="W702" s="217"/>
      <c r="X702" s="217" t="s">
        <v>469</v>
      </c>
      <c r="Y702" s="217"/>
      <c r="Z702" s="217"/>
      <c r="AA702" s="217"/>
      <c r="AB702" s="217"/>
      <c r="AC702" s="217"/>
      <c r="AD702" s="217"/>
      <c r="AE702" s="217"/>
      <c r="AF702" s="217"/>
      <c r="AG702" s="217"/>
      <c r="AI702" s="217"/>
      <c r="AJ702" s="47" t="s">
        <v>9</v>
      </c>
      <c r="AK702" s="47"/>
      <c r="AL702" s="75" t="s">
        <v>343</v>
      </c>
      <c r="AM702" s="476"/>
      <c r="AN702" s="51"/>
      <c r="AO702" s="217"/>
      <c r="AP702" s="217"/>
      <c r="AQ702" s="217"/>
    </row>
    <row r="703" spans="1:43" x14ac:dyDescent="0.2">
      <c r="A703" s="217"/>
      <c r="B703" s="477"/>
      <c r="C703" s="476"/>
      <c r="D703" s="51"/>
      <c r="E703" s="217"/>
      <c r="F703" s="217"/>
      <c r="G703" s="217"/>
      <c r="H703" s="217"/>
      <c r="I703" s="217"/>
      <c r="J703" s="217"/>
      <c r="K703" s="217"/>
      <c r="L703" s="217"/>
      <c r="M703" s="217"/>
      <c r="N703" s="217"/>
      <c r="O703" s="217"/>
      <c r="P703" s="217"/>
      <c r="Q703" s="217"/>
      <c r="R703" s="217"/>
      <c r="S703" s="217"/>
      <c r="T703" s="217"/>
      <c r="U703" s="476"/>
      <c r="V703" s="51"/>
      <c r="W703" s="217"/>
      <c r="X703" s="217" t="s">
        <v>402</v>
      </c>
      <c r="Y703" s="217"/>
      <c r="Z703" s="217"/>
      <c r="AA703" s="217"/>
      <c r="AB703" s="217"/>
      <c r="AC703" s="217"/>
      <c r="AD703" s="217"/>
      <c r="AE703" s="217"/>
      <c r="AF703" s="217"/>
      <c r="AG703" s="217"/>
      <c r="AH703" s="217"/>
      <c r="AI703" s="217"/>
      <c r="AJ703" s="217"/>
      <c r="AK703" s="217"/>
      <c r="AL703" s="74"/>
      <c r="AM703" s="476"/>
      <c r="AN703" s="51"/>
      <c r="AO703" s="217"/>
      <c r="AP703" s="217"/>
      <c r="AQ703" s="217"/>
    </row>
    <row r="704" spans="1:43" x14ac:dyDescent="0.2">
      <c r="A704" s="217"/>
      <c r="B704" s="477"/>
      <c r="C704" s="476"/>
      <c r="D704" s="51"/>
      <c r="E704" s="217"/>
      <c r="F704" s="217"/>
      <c r="G704" s="217"/>
      <c r="H704" s="217"/>
      <c r="I704" s="217"/>
      <c r="J704" s="217"/>
      <c r="K704" s="217"/>
      <c r="L704" s="217"/>
      <c r="M704" s="217"/>
      <c r="N704" s="217"/>
      <c r="O704" s="217"/>
      <c r="P704" s="217"/>
      <c r="Q704" s="217"/>
      <c r="R704" s="217"/>
      <c r="S704" s="217"/>
      <c r="T704" s="217"/>
      <c r="U704" s="476"/>
      <c r="V704" s="51"/>
      <c r="W704" s="217"/>
      <c r="X704" s="217"/>
      <c r="Y704" s="217" t="s">
        <v>403</v>
      </c>
      <c r="Z704" s="217"/>
      <c r="AA704" s="217"/>
      <c r="AB704" s="217"/>
      <c r="AC704" s="217"/>
      <c r="AD704" s="47"/>
      <c r="AE704" s="47"/>
      <c r="AF704" s="47" t="s">
        <v>9</v>
      </c>
      <c r="AG704" s="47"/>
      <c r="AH704" s="47"/>
      <c r="AI704" s="47"/>
      <c r="AJ704" s="47"/>
      <c r="AK704" s="47"/>
      <c r="AL704" s="75" t="s">
        <v>345</v>
      </c>
      <c r="AM704" s="476"/>
      <c r="AN704" s="51"/>
      <c r="AO704" s="217"/>
      <c r="AP704" s="217"/>
      <c r="AQ704" s="217"/>
    </row>
    <row r="705" spans="1:43" x14ac:dyDescent="0.2">
      <c r="A705" s="217"/>
      <c r="B705" s="477"/>
      <c r="C705" s="476"/>
      <c r="D705" s="51"/>
      <c r="E705" s="217"/>
      <c r="F705" s="217"/>
      <c r="G705" s="217"/>
      <c r="H705" s="217"/>
      <c r="I705" s="217"/>
      <c r="J705" s="217"/>
      <c r="K705" s="217"/>
      <c r="L705" s="217"/>
      <c r="M705" s="217"/>
      <c r="N705" s="217"/>
      <c r="O705" s="217"/>
      <c r="P705" s="217"/>
      <c r="Q705" s="217"/>
      <c r="R705" s="217"/>
      <c r="S705" s="217"/>
      <c r="T705" s="217"/>
      <c r="U705" s="476"/>
      <c r="V705" s="51"/>
      <c r="W705" s="217"/>
      <c r="X705" s="217"/>
      <c r="Y705" s="217"/>
      <c r="Z705" s="217"/>
      <c r="AA705" s="217"/>
      <c r="AB705" s="217"/>
      <c r="AC705" s="217"/>
      <c r="AD705" s="47"/>
      <c r="AE705" s="47"/>
      <c r="AF705" s="47"/>
      <c r="AG705" s="47"/>
      <c r="AH705" s="47"/>
      <c r="AI705" s="47"/>
      <c r="AJ705" s="47"/>
      <c r="AK705" s="47"/>
      <c r="AL705" s="75"/>
      <c r="AM705" s="476"/>
      <c r="AN705" s="51"/>
      <c r="AO705" s="217"/>
      <c r="AP705" s="217"/>
      <c r="AQ705" s="217"/>
    </row>
    <row r="706" spans="1:43" x14ac:dyDescent="0.2">
      <c r="A706" s="217"/>
      <c r="B706" s="477"/>
      <c r="C706" s="476"/>
      <c r="D706" s="51"/>
      <c r="E706" s="217"/>
      <c r="F706" s="217"/>
      <c r="G706" s="217"/>
      <c r="H706" s="217"/>
      <c r="I706" s="217"/>
      <c r="J706" s="217"/>
      <c r="K706" s="217"/>
      <c r="L706" s="217"/>
      <c r="M706" s="217"/>
      <c r="N706" s="217"/>
      <c r="O706" s="217"/>
      <c r="P706" s="217"/>
      <c r="Q706" s="217"/>
      <c r="R706" s="217"/>
      <c r="S706" s="217"/>
      <c r="T706" s="217"/>
      <c r="U706" s="476"/>
      <c r="V706" s="51"/>
      <c r="W706" s="217" t="s">
        <v>106</v>
      </c>
      <c r="Z706" s="79"/>
      <c r="AA706" s="79"/>
      <c r="AB706" s="79"/>
      <c r="AC706" s="79"/>
      <c r="AD706" s="77"/>
      <c r="AE706" s="77"/>
      <c r="AF706" s="217"/>
      <c r="AG706" s="217"/>
      <c r="AH706" s="217"/>
      <c r="AI706" s="217"/>
      <c r="AJ706" s="217"/>
      <c r="AK706" s="217"/>
      <c r="AL706" s="75" t="s">
        <v>76</v>
      </c>
      <c r="AM706" s="476"/>
      <c r="AN706" s="51"/>
      <c r="AO706" s="217"/>
      <c r="AP706" s="217"/>
      <c r="AQ706" s="217"/>
    </row>
    <row r="707" spans="1:43" x14ac:dyDescent="0.2">
      <c r="A707" s="217"/>
      <c r="B707" s="477"/>
      <c r="C707" s="476"/>
      <c r="D707" s="51"/>
      <c r="E707" s="217"/>
      <c r="F707" s="217"/>
      <c r="G707" s="217"/>
      <c r="H707" s="217"/>
      <c r="I707" s="217"/>
      <c r="J707" s="217"/>
      <c r="K707" s="217"/>
      <c r="L707" s="217"/>
      <c r="M707" s="217"/>
      <c r="N707" s="217"/>
      <c r="O707" s="217"/>
      <c r="P707" s="217"/>
      <c r="Q707" s="217"/>
      <c r="R707" s="217"/>
      <c r="S707" s="217"/>
      <c r="T707" s="217"/>
      <c r="U707" s="476"/>
      <c r="V707" s="51"/>
      <c r="W707" s="217"/>
      <c r="X707" s="217"/>
      <c r="Y707" s="217"/>
      <c r="Z707" s="300" t="s">
        <v>107</v>
      </c>
      <c r="AA707" s="300"/>
      <c r="AB707" s="300"/>
      <c r="AC707" s="300"/>
      <c r="AD707" s="300"/>
      <c r="AE707" s="300"/>
      <c r="AF707" s="300"/>
      <c r="AG707" s="300"/>
      <c r="AH707" s="300"/>
      <c r="AI707" s="300"/>
      <c r="AJ707" s="300"/>
      <c r="AK707" s="300"/>
      <c r="AL707" s="74"/>
      <c r="AM707" s="476"/>
      <c r="AN707" s="51"/>
      <c r="AO707" s="217"/>
      <c r="AP707" s="217"/>
      <c r="AQ707" s="217"/>
    </row>
    <row r="708" spans="1:43" ht="6" customHeight="1" x14ac:dyDescent="0.2">
      <c r="A708" s="77"/>
      <c r="B708" s="76"/>
      <c r="C708" s="48"/>
      <c r="D708" s="26"/>
      <c r="E708" s="77"/>
      <c r="F708" s="77"/>
      <c r="G708" s="77"/>
      <c r="H708" s="77"/>
      <c r="I708" s="77"/>
      <c r="J708" s="77"/>
      <c r="K708" s="77"/>
      <c r="L708" s="77"/>
      <c r="M708" s="77"/>
      <c r="N708" s="77"/>
      <c r="O708" s="77"/>
      <c r="P708" s="77"/>
      <c r="Q708" s="77"/>
      <c r="R708" s="77"/>
      <c r="S708" s="77"/>
      <c r="T708" s="77"/>
      <c r="U708" s="48"/>
      <c r="V708" s="26"/>
      <c r="W708" s="77"/>
      <c r="X708" s="77"/>
      <c r="Y708" s="77"/>
      <c r="Z708" s="77"/>
      <c r="AA708" s="77"/>
      <c r="AB708" s="77"/>
      <c r="AC708" s="77"/>
      <c r="AD708" s="77"/>
      <c r="AE708" s="77"/>
      <c r="AF708" s="77"/>
      <c r="AG708" s="77"/>
      <c r="AH708" s="77"/>
      <c r="AI708" s="77"/>
      <c r="AJ708" s="77"/>
      <c r="AK708" s="77"/>
      <c r="AL708" s="78"/>
      <c r="AM708" s="48"/>
      <c r="AN708" s="26"/>
      <c r="AO708" s="77"/>
      <c r="AP708" s="77"/>
      <c r="AQ708" s="77"/>
    </row>
    <row r="709" spans="1:43" ht="6" customHeight="1" x14ac:dyDescent="0.2">
      <c r="A709" s="16"/>
      <c r="B709" s="475"/>
      <c r="C709" s="46"/>
      <c r="D709" s="27"/>
      <c r="E709" s="16"/>
      <c r="F709" s="16"/>
      <c r="G709" s="16"/>
      <c r="H709" s="16"/>
      <c r="I709" s="16"/>
      <c r="J709" s="16"/>
      <c r="K709" s="16"/>
      <c r="L709" s="16"/>
      <c r="M709" s="16"/>
      <c r="N709" s="16"/>
      <c r="O709" s="16"/>
      <c r="P709" s="16"/>
      <c r="Q709" s="16"/>
      <c r="R709" s="16"/>
      <c r="S709" s="16"/>
      <c r="T709" s="16"/>
      <c r="U709" s="46"/>
      <c r="V709" s="27"/>
      <c r="W709" s="16"/>
      <c r="X709" s="16"/>
      <c r="Y709" s="16"/>
      <c r="Z709" s="16"/>
      <c r="AA709" s="16"/>
      <c r="AB709" s="16"/>
      <c r="AC709" s="16"/>
      <c r="AD709" s="16"/>
      <c r="AE709" s="16"/>
      <c r="AF709" s="16"/>
      <c r="AG709" s="16"/>
      <c r="AH709" s="16"/>
      <c r="AI709" s="16"/>
      <c r="AJ709" s="16"/>
      <c r="AK709" s="16"/>
      <c r="AL709" s="24"/>
      <c r="AM709" s="46"/>
      <c r="AN709" s="51"/>
      <c r="AO709" s="217"/>
      <c r="AP709" s="217"/>
      <c r="AQ709" s="217"/>
    </row>
    <row r="710" spans="1:43" ht="11.25" customHeight="1" x14ac:dyDescent="0.2">
      <c r="A710" s="217"/>
      <c r="B710" s="133">
        <v>467</v>
      </c>
      <c r="C710" s="476"/>
      <c r="D710" s="51"/>
      <c r="E710" s="730" t="str">
        <f ca="1">VLOOKUP(INDIRECT(ADDRESS(ROW(),COLUMN()-3)),Language_Translations,MATCH(Language_Selected,Language_Options,0),FALSE)</f>
        <v>Où a eu lieu ce premier examen ?</v>
      </c>
      <c r="F710" s="730"/>
      <c r="G710" s="730"/>
      <c r="H710" s="730"/>
      <c r="I710" s="730"/>
      <c r="J710" s="730"/>
      <c r="K710" s="730"/>
      <c r="L710" s="730"/>
      <c r="M710" s="730"/>
      <c r="N710" s="730"/>
      <c r="O710" s="730"/>
      <c r="P710" s="730"/>
      <c r="Q710" s="730"/>
      <c r="R710" s="730"/>
      <c r="S710" s="730"/>
      <c r="T710" s="730"/>
      <c r="U710" s="476"/>
      <c r="V710" s="51"/>
      <c r="W710" s="96" t="s">
        <v>470</v>
      </c>
      <c r="X710" s="217"/>
      <c r="Y710" s="217"/>
      <c r="Z710" s="217"/>
      <c r="AA710" s="217"/>
      <c r="AB710" s="217"/>
      <c r="AC710" s="217"/>
      <c r="AD710" s="217"/>
      <c r="AE710" s="217"/>
      <c r="AF710" s="217"/>
      <c r="AG710" s="217"/>
      <c r="AH710" s="217"/>
      <c r="AI710" s="217"/>
      <c r="AJ710" s="217"/>
      <c r="AK710" s="217"/>
      <c r="AL710" s="74"/>
      <c r="AM710" s="476"/>
      <c r="AN710" s="51"/>
      <c r="AO710" s="217"/>
      <c r="AP710" s="217"/>
      <c r="AQ710" s="217"/>
    </row>
    <row r="711" spans="1:43" x14ac:dyDescent="0.2">
      <c r="A711" s="217"/>
      <c r="B711" s="81" t="s">
        <v>57</v>
      </c>
      <c r="C711" s="476"/>
      <c r="D711" s="51"/>
      <c r="E711" s="730"/>
      <c r="F711" s="730"/>
      <c r="G711" s="730"/>
      <c r="H711" s="730"/>
      <c r="I711" s="730"/>
      <c r="J711" s="730"/>
      <c r="K711" s="730"/>
      <c r="L711" s="730"/>
      <c r="M711" s="730"/>
      <c r="N711" s="730"/>
      <c r="O711" s="730"/>
      <c r="P711" s="730"/>
      <c r="Q711" s="730"/>
      <c r="R711" s="730"/>
      <c r="S711" s="730"/>
      <c r="T711" s="730"/>
      <c r="U711" s="476"/>
      <c r="V711" s="51"/>
      <c r="W711" s="217"/>
      <c r="X711" s="217" t="s">
        <v>471</v>
      </c>
      <c r="Y711" s="217"/>
      <c r="Z711" s="217"/>
      <c r="AA711" s="217"/>
      <c r="AB711" s="47" t="s">
        <v>9</v>
      </c>
      <c r="AC711" s="97"/>
      <c r="AD711" s="97"/>
      <c r="AE711" s="97"/>
      <c r="AF711" s="97"/>
      <c r="AG711" s="97"/>
      <c r="AH711" s="97"/>
      <c r="AI711" s="97"/>
      <c r="AJ711" s="97"/>
      <c r="AK711" s="97"/>
      <c r="AL711" s="74" t="s">
        <v>274</v>
      </c>
      <c r="AM711" s="476"/>
      <c r="AN711" s="51"/>
      <c r="AO711" s="217"/>
      <c r="AP711" s="217"/>
      <c r="AQ711" s="217"/>
    </row>
    <row r="712" spans="1:43" x14ac:dyDescent="0.2">
      <c r="A712" s="217"/>
      <c r="B712" s="244"/>
      <c r="C712" s="476"/>
      <c r="D712" s="51"/>
      <c r="E712" s="730"/>
      <c r="F712" s="730"/>
      <c r="G712" s="730"/>
      <c r="H712" s="730"/>
      <c r="I712" s="730"/>
      <c r="J712" s="730"/>
      <c r="K712" s="730"/>
      <c r="L712" s="730"/>
      <c r="M712" s="730"/>
      <c r="N712" s="730"/>
      <c r="O712" s="730"/>
      <c r="P712" s="730"/>
      <c r="Q712" s="730"/>
      <c r="R712" s="730"/>
      <c r="S712" s="730"/>
      <c r="T712" s="730"/>
      <c r="U712" s="476"/>
      <c r="V712" s="51"/>
      <c r="W712" s="217"/>
      <c r="X712" s="217" t="s">
        <v>472</v>
      </c>
      <c r="Y712" s="217"/>
      <c r="Z712" s="217"/>
      <c r="AA712" s="217"/>
      <c r="AB712" s="217"/>
      <c r="AC712" s="47"/>
      <c r="AD712" s="47" t="s">
        <v>9</v>
      </c>
      <c r="AE712" s="47"/>
      <c r="AF712" s="47"/>
      <c r="AG712" s="47"/>
      <c r="AH712" s="47"/>
      <c r="AI712" s="47"/>
      <c r="AJ712" s="47"/>
      <c r="AK712" s="47"/>
      <c r="AL712" s="74" t="s">
        <v>275</v>
      </c>
      <c r="AM712" s="476"/>
      <c r="AN712" s="51"/>
      <c r="AO712" s="217"/>
      <c r="AP712" s="217"/>
      <c r="AQ712" s="217"/>
    </row>
    <row r="713" spans="1:43" x14ac:dyDescent="0.2">
      <c r="A713" s="217"/>
      <c r="B713" s="477"/>
      <c r="C713" s="476"/>
      <c r="D713" s="51"/>
      <c r="E713" s="217"/>
      <c r="F713" s="217"/>
      <c r="G713" s="217"/>
      <c r="H713" s="217"/>
      <c r="I713" s="217"/>
      <c r="J713" s="217"/>
      <c r="K713" s="217"/>
      <c r="L713" s="217"/>
      <c r="M713" s="217"/>
      <c r="N713" s="217"/>
      <c r="O713" s="217"/>
      <c r="P713" s="217"/>
      <c r="Q713" s="217"/>
      <c r="R713" s="217"/>
      <c r="S713" s="217"/>
      <c r="T713" s="217"/>
      <c r="U713" s="476"/>
      <c r="V713" s="51"/>
      <c r="W713" s="217"/>
      <c r="X713" s="217"/>
      <c r="Y713" s="217"/>
      <c r="Z713" s="217"/>
      <c r="AA713" s="217"/>
      <c r="AB713" s="217"/>
      <c r="AC713" s="217"/>
      <c r="AD713" s="217"/>
      <c r="AE713" s="217"/>
      <c r="AF713" s="217"/>
      <c r="AG713" s="217"/>
      <c r="AH713" s="217"/>
      <c r="AI713" s="217"/>
      <c r="AJ713" s="217"/>
      <c r="AK713" s="217"/>
      <c r="AL713" s="74"/>
      <c r="AM713" s="476"/>
      <c r="AN713" s="51"/>
      <c r="AO713" s="217"/>
      <c r="AP713" s="217"/>
      <c r="AQ713" s="217"/>
    </row>
    <row r="714" spans="1:43" ht="11.25" customHeight="1" x14ac:dyDescent="0.2">
      <c r="A714" s="217"/>
      <c r="B714" s="477"/>
      <c r="C714" s="476"/>
      <c r="D714" s="51"/>
      <c r="E714" s="704" t="s">
        <v>473</v>
      </c>
      <c r="F714" s="704"/>
      <c r="G714" s="704"/>
      <c r="H714" s="704"/>
      <c r="I714" s="704"/>
      <c r="J714" s="704"/>
      <c r="K714" s="704"/>
      <c r="L714" s="704"/>
      <c r="M714" s="704"/>
      <c r="N714" s="704"/>
      <c r="O714" s="704"/>
      <c r="P714" s="704"/>
      <c r="Q714" s="704"/>
      <c r="R714" s="704"/>
      <c r="S714" s="704"/>
      <c r="T714" s="704"/>
      <c r="U714" s="476"/>
      <c r="V714" s="51"/>
      <c r="W714" s="96" t="s">
        <v>331</v>
      </c>
      <c r="X714" s="217"/>
      <c r="Y714" s="217"/>
      <c r="Z714" s="217"/>
      <c r="AA714" s="217"/>
      <c r="AB714" s="217"/>
      <c r="AC714" s="217"/>
      <c r="AD714" s="217"/>
      <c r="AE714" s="217"/>
      <c r="AF714" s="217"/>
      <c r="AG714" s="217"/>
      <c r="AH714" s="217"/>
      <c r="AI714" s="217"/>
      <c r="AJ714" s="217"/>
      <c r="AK714" s="217"/>
      <c r="AL714" s="74"/>
      <c r="AM714" s="476"/>
      <c r="AN714" s="51"/>
      <c r="AO714" s="217"/>
      <c r="AP714" s="217"/>
      <c r="AQ714" s="217"/>
    </row>
    <row r="715" spans="1:43" x14ac:dyDescent="0.2">
      <c r="A715" s="217"/>
      <c r="B715" s="477"/>
      <c r="C715" s="476"/>
      <c r="D715" s="51"/>
      <c r="E715" s="704"/>
      <c r="F715" s="704"/>
      <c r="G715" s="704"/>
      <c r="H715" s="704"/>
      <c r="I715" s="704"/>
      <c r="J715" s="704"/>
      <c r="K715" s="704"/>
      <c r="L715" s="704"/>
      <c r="M715" s="704"/>
      <c r="N715" s="704"/>
      <c r="O715" s="704"/>
      <c r="P715" s="704"/>
      <c r="Q715" s="704"/>
      <c r="R715" s="704"/>
      <c r="S715" s="704"/>
      <c r="T715" s="704"/>
      <c r="U715" s="476"/>
      <c r="V715" s="51"/>
      <c r="W715" s="217"/>
      <c r="X715" s="217" t="s">
        <v>333</v>
      </c>
      <c r="Y715" s="217"/>
      <c r="Z715" s="217"/>
      <c r="AA715" s="217"/>
      <c r="AB715" s="217"/>
      <c r="AC715" s="217"/>
      <c r="AD715" s="217"/>
      <c r="AE715" s="217"/>
      <c r="AG715" s="47"/>
      <c r="AH715" s="47"/>
      <c r="AI715" s="47" t="s">
        <v>9</v>
      </c>
      <c r="AJ715" s="47"/>
      <c r="AK715" s="47"/>
      <c r="AL715" s="74" t="s">
        <v>343</v>
      </c>
      <c r="AM715" s="476"/>
      <c r="AN715" s="51"/>
      <c r="AO715" s="217"/>
      <c r="AP715" s="217"/>
      <c r="AQ715" s="217"/>
    </row>
    <row r="716" spans="1:43" ht="10" customHeight="1" x14ac:dyDescent="0.2">
      <c r="A716" s="217"/>
      <c r="B716" s="477"/>
      <c r="C716" s="476"/>
      <c r="D716" s="51"/>
      <c r="E716" s="217"/>
      <c r="F716" s="217"/>
      <c r="G716" s="217"/>
      <c r="H716" s="217"/>
      <c r="I716" s="217"/>
      <c r="J716" s="217"/>
      <c r="K716" s="217"/>
      <c r="L716" s="217"/>
      <c r="M716" s="217"/>
      <c r="N716" s="217"/>
      <c r="O716" s="217"/>
      <c r="P716" s="217"/>
      <c r="Q716" s="217"/>
      <c r="R716" s="217"/>
      <c r="S716" s="217"/>
      <c r="T716" s="217"/>
      <c r="U716" s="476"/>
      <c r="V716" s="51"/>
      <c r="W716" s="299"/>
      <c r="X716" s="217" t="s">
        <v>334</v>
      </c>
      <c r="Y716" s="217"/>
      <c r="Z716" s="217"/>
      <c r="AA716" s="217"/>
      <c r="AB716" s="217"/>
      <c r="AC716" s="217"/>
      <c r="AD716" s="217"/>
      <c r="AE716" s="217"/>
      <c r="AF716" s="298"/>
      <c r="AG716" s="47"/>
      <c r="AI716" s="47"/>
      <c r="AJ716" s="47"/>
      <c r="AK716" s="47"/>
      <c r="AL716" s="74" t="s">
        <v>345</v>
      </c>
      <c r="AM716" s="476"/>
      <c r="AN716" s="51"/>
      <c r="AO716" s="217"/>
      <c r="AP716" s="217"/>
      <c r="AQ716" s="217"/>
    </row>
    <row r="717" spans="1:43" ht="11.25" customHeight="1" x14ac:dyDescent="0.2">
      <c r="A717" s="217"/>
      <c r="B717" s="477"/>
      <c r="C717" s="476"/>
      <c r="D717" s="51"/>
      <c r="E717" s="704" t="s">
        <v>549</v>
      </c>
      <c r="F717" s="704"/>
      <c r="G717" s="704"/>
      <c r="H717" s="704"/>
      <c r="I717" s="704"/>
      <c r="J717" s="704"/>
      <c r="K717" s="704"/>
      <c r="L717" s="704"/>
      <c r="M717" s="704"/>
      <c r="N717" s="704"/>
      <c r="O717" s="704"/>
      <c r="P717" s="704"/>
      <c r="Q717" s="704"/>
      <c r="R717" s="704"/>
      <c r="S717" s="704"/>
      <c r="T717" s="704"/>
      <c r="U717" s="476"/>
      <c r="V717" s="51"/>
      <c r="W717" s="217"/>
      <c r="X717" s="217" t="s">
        <v>474</v>
      </c>
      <c r="Y717" s="217"/>
      <c r="Z717" s="217"/>
      <c r="AA717" s="217"/>
      <c r="AB717" s="217"/>
      <c r="AC717" s="217"/>
      <c r="AD717" s="217"/>
      <c r="AE717" s="217"/>
      <c r="AF717" s="217"/>
      <c r="AH717" s="47"/>
      <c r="AI717" s="47"/>
      <c r="AJ717" s="47"/>
      <c r="AK717" s="47"/>
      <c r="AL717" s="74" t="s">
        <v>347</v>
      </c>
      <c r="AM717" s="476"/>
      <c r="AN717" s="51"/>
      <c r="AO717" s="217"/>
      <c r="AP717" s="217"/>
      <c r="AQ717" s="217"/>
    </row>
    <row r="718" spans="1:43" ht="11.25" customHeight="1" x14ac:dyDescent="0.2">
      <c r="A718" s="217"/>
      <c r="B718" s="477"/>
      <c r="C718" s="476"/>
      <c r="D718" s="51"/>
      <c r="E718" s="704"/>
      <c r="F718" s="704"/>
      <c r="G718" s="704"/>
      <c r="H718" s="704"/>
      <c r="I718" s="704"/>
      <c r="J718" s="704"/>
      <c r="K718" s="704"/>
      <c r="L718" s="704"/>
      <c r="M718" s="704"/>
      <c r="N718" s="704"/>
      <c r="O718" s="704"/>
      <c r="P718" s="704"/>
      <c r="Q718" s="704"/>
      <c r="R718" s="704"/>
      <c r="S718" s="704"/>
      <c r="T718" s="704"/>
      <c r="U718" s="476"/>
      <c r="V718" s="51"/>
      <c r="W718" s="217"/>
      <c r="X718" s="217" t="s">
        <v>338</v>
      </c>
      <c r="Y718" s="217"/>
      <c r="Z718" s="217"/>
      <c r="AA718" s="217"/>
      <c r="AB718" s="47"/>
      <c r="AC718" s="297"/>
      <c r="AD718" s="47"/>
      <c r="AE718" s="47"/>
      <c r="AF718" s="47"/>
      <c r="AG718" s="47"/>
      <c r="AH718" s="47"/>
      <c r="AI718" s="47"/>
      <c r="AJ718" s="47"/>
      <c r="AK718" s="47"/>
      <c r="AL718" s="74"/>
      <c r="AM718" s="476"/>
      <c r="AN718" s="51"/>
      <c r="AO718" s="217"/>
      <c r="AP718" s="217"/>
      <c r="AQ718" s="217"/>
    </row>
    <row r="719" spans="1:43" x14ac:dyDescent="0.2">
      <c r="A719" s="217"/>
      <c r="B719" s="477"/>
      <c r="C719" s="476"/>
      <c r="D719" s="51"/>
      <c r="E719" s="704"/>
      <c r="F719" s="704"/>
      <c r="G719" s="704"/>
      <c r="H719" s="704"/>
      <c r="I719" s="704"/>
      <c r="J719" s="704"/>
      <c r="K719" s="704"/>
      <c r="L719" s="704"/>
      <c r="M719" s="704"/>
      <c r="N719" s="704"/>
      <c r="O719" s="704"/>
      <c r="P719" s="704"/>
      <c r="Q719" s="704"/>
      <c r="R719" s="704"/>
      <c r="S719" s="704"/>
      <c r="T719" s="704"/>
      <c r="U719" s="476"/>
      <c r="V719" s="51"/>
      <c r="W719" s="217"/>
      <c r="Y719" s="217" t="s">
        <v>339</v>
      </c>
      <c r="Z719" s="217"/>
      <c r="AA719" s="217"/>
      <c r="AB719" s="77"/>
      <c r="AC719" s="77"/>
      <c r="AD719" s="77"/>
      <c r="AE719" s="77"/>
      <c r="AF719" s="77"/>
      <c r="AG719" s="77"/>
      <c r="AH719" s="77"/>
      <c r="AI719" s="79"/>
      <c r="AJ719" s="79"/>
      <c r="AK719" s="79"/>
      <c r="AL719" s="98" t="s">
        <v>351</v>
      </c>
      <c r="AM719" s="476"/>
      <c r="AN719" s="51"/>
      <c r="AO719" s="217"/>
      <c r="AP719" s="217"/>
      <c r="AQ719" s="217"/>
    </row>
    <row r="720" spans="1:43" x14ac:dyDescent="0.2">
      <c r="A720" s="217"/>
      <c r="B720" s="477"/>
      <c r="C720" s="476"/>
      <c r="D720" s="51"/>
      <c r="E720" s="704"/>
      <c r="F720" s="704"/>
      <c r="G720" s="704"/>
      <c r="H720" s="704"/>
      <c r="I720" s="704"/>
      <c r="J720" s="704"/>
      <c r="K720" s="704"/>
      <c r="L720" s="704"/>
      <c r="M720" s="704"/>
      <c r="N720" s="704"/>
      <c r="O720" s="704"/>
      <c r="P720" s="704"/>
      <c r="Q720" s="704"/>
      <c r="R720" s="704"/>
      <c r="S720" s="704"/>
      <c r="T720" s="704"/>
      <c r="U720" s="476"/>
      <c r="V720" s="51"/>
      <c r="W720" s="217"/>
      <c r="X720" s="217"/>
      <c r="Y720" s="217"/>
      <c r="Z720" s="217"/>
      <c r="AA720" s="217"/>
      <c r="AB720" s="300" t="s">
        <v>107</v>
      </c>
      <c r="AC720" s="300"/>
      <c r="AD720" s="300"/>
      <c r="AE720" s="300"/>
      <c r="AF720" s="300"/>
      <c r="AG720" s="300"/>
      <c r="AH720" s="300"/>
      <c r="AI720" s="303"/>
      <c r="AJ720" s="303"/>
      <c r="AK720" s="303"/>
      <c r="AM720" s="476"/>
      <c r="AN720" s="51"/>
      <c r="AO720" s="217"/>
      <c r="AP720" s="217"/>
      <c r="AQ720" s="217"/>
    </row>
    <row r="721" spans="1:59" ht="10" customHeight="1" x14ac:dyDescent="0.2">
      <c r="A721" s="217"/>
      <c r="B721" s="477"/>
      <c r="C721" s="476"/>
      <c r="D721" s="51"/>
      <c r="E721" s="704"/>
      <c r="F721" s="704"/>
      <c r="G721" s="704"/>
      <c r="H721" s="704"/>
      <c r="I721" s="704"/>
      <c r="J721" s="704"/>
      <c r="K721" s="704"/>
      <c r="L721" s="704"/>
      <c r="M721" s="704"/>
      <c r="N721" s="704"/>
      <c r="O721" s="704"/>
      <c r="P721" s="704"/>
      <c r="Q721" s="704"/>
      <c r="R721" s="704"/>
      <c r="S721" s="704"/>
      <c r="T721" s="704"/>
      <c r="U721" s="476"/>
      <c r="V721" s="51"/>
      <c r="W721" s="217"/>
      <c r="X721" s="217"/>
      <c r="Y721" s="217"/>
      <c r="Z721" s="217"/>
      <c r="AA721" s="217"/>
      <c r="AB721" s="47"/>
      <c r="AC721" s="297"/>
      <c r="AD721" s="47"/>
      <c r="AE721" s="47"/>
      <c r="AF721" s="47"/>
      <c r="AG721" s="47"/>
      <c r="AH721" s="47"/>
      <c r="AI721" s="47"/>
      <c r="AJ721" s="47"/>
      <c r="AK721" s="47"/>
      <c r="AL721" s="74"/>
      <c r="AM721" s="476"/>
      <c r="AN721" s="51"/>
      <c r="AO721" s="217"/>
      <c r="AP721" s="217"/>
      <c r="AQ721" s="217"/>
    </row>
    <row r="722" spans="1:59" ht="10.5" x14ac:dyDescent="0.2">
      <c r="A722" s="217"/>
      <c r="B722" s="477"/>
      <c r="C722" s="476"/>
      <c r="D722" s="51"/>
      <c r="E722" s="217"/>
      <c r="F722" s="217"/>
      <c r="G722" s="217"/>
      <c r="H722" s="217"/>
      <c r="I722" s="217"/>
      <c r="J722" s="217"/>
      <c r="K722" s="217"/>
      <c r="L722" s="217"/>
      <c r="M722" s="217"/>
      <c r="N722" s="217"/>
      <c r="O722" s="217"/>
      <c r="P722" s="217"/>
      <c r="Q722" s="217"/>
      <c r="R722" s="217"/>
      <c r="S722" s="217"/>
      <c r="T722" s="217"/>
      <c r="U722" s="476"/>
      <c r="V722" s="51"/>
      <c r="W722" s="96" t="s">
        <v>341</v>
      </c>
      <c r="X722" s="217"/>
      <c r="Y722" s="217"/>
      <c r="Z722" s="217"/>
      <c r="AA722" s="217"/>
      <c r="AB722" s="217"/>
      <c r="AC722" s="217"/>
      <c r="AD722" s="217"/>
      <c r="AE722" s="217"/>
      <c r="AF722" s="217"/>
      <c r="AG722" s="217"/>
      <c r="AH722" s="217"/>
      <c r="AI722" s="217"/>
      <c r="AJ722" s="217"/>
      <c r="AK722" s="217"/>
      <c r="AL722" s="74"/>
      <c r="AM722" s="476"/>
      <c r="AN722" s="51"/>
      <c r="AO722" s="217"/>
      <c r="AP722" s="217"/>
      <c r="AQ722" s="217"/>
    </row>
    <row r="723" spans="1:59" x14ac:dyDescent="0.2">
      <c r="A723" s="217"/>
      <c r="B723" s="477"/>
      <c r="C723" s="476"/>
      <c r="D723" s="51"/>
      <c r="E723" s="2"/>
      <c r="F723" s="2"/>
      <c r="G723" s="2"/>
      <c r="H723" s="2"/>
      <c r="I723" s="2"/>
      <c r="J723" s="2"/>
      <c r="K723" s="2"/>
      <c r="L723" s="2"/>
      <c r="M723" s="2"/>
      <c r="N723" s="2"/>
      <c r="O723" s="2"/>
      <c r="P723" s="2"/>
      <c r="Q723" s="477"/>
      <c r="R723" s="477"/>
      <c r="S723" s="477"/>
      <c r="T723" s="477"/>
      <c r="U723" s="476"/>
      <c r="V723" s="51"/>
      <c r="W723" s="217"/>
      <c r="X723" s="217" t="s">
        <v>342</v>
      </c>
      <c r="Y723" s="217"/>
      <c r="Z723" s="217"/>
      <c r="AA723" s="217"/>
      <c r="AB723" s="217"/>
      <c r="AC723" s="47"/>
      <c r="AD723" s="47" t="s">
        <v>9</v>
      </c>
      <c r="AE723" s="47"/>
      <c r="AF723" s="47"/>
      <c r="AG723" s="47"/>
      <c r="AH723" s="47"/>
      <c r="AI723" s="47"/>
      <c r="AJ723" s="47"/>
      <c r="AK723" s="47"/>
      <c r="AL723" s="74" t="s">
        <v>354</v>
      </c>
      <c r="AM723" s="476"/>
      <c r="AN723" s="51"/>
      <c r="AO723" s="217"/>
      <c r="AP723" s="217"/>
      <c r="AQ723" s="217"/>
    </row>
    <row r="724" spans="1:59" x14ac:dyDescent="0.2">
      <c r="A724" s="217"/>
      <c r="B724" s="477"/>
      <c r="C724" s="476"/>
      <c r="D724" s="51"/>
      <c r="U724" s="476"/>
      <c r="V724" s="51"/>
      <c r="W724" s="217"/>
      <c r="X724" s="299" t="s">
        <v>344</v>
      </c>
      <c r="Y724" s="299"/>
      <c r="Z724" s="299"/>
      <c r="AA724" s="299"/>
      <c r="AB724" s="299"/>
      <c r="AD724" s="47" t="s">
        <v>9</v>
      </c>
      <c r="AE724" s="47"/>
      <c r="AF724" s="47"/>
      <c r="AG724" s="47"/>
      <c r="AH724" s="47"/>
      <c r="AI724" s="47"/>
      <c r="AJ724" s="47"/>
      <c r="AK724" s="47"/>
      <c r="AL724" s="75" t="s">
        <v>356</v>
      </c>
      <c r="AM724" s="476"/>
      <c r="AN724" s="51"/>
      <c r="AO724" s="217"/>
      <c r="AP724" s="217"/>
      <c r="AQ724" s="217"/>
    </row>
    <row r="725" spans="1:59" x14ac:dyDescent="0.2">
      <c r="A725" s="217"/>
      <c r="B725" s="477"/>
      <c r="C725" s="476"/>
      <c r="D725" s="51"/>
      <c r="U725" s="476"/>
      <c r="V725" s="51"/>
      <c r="W725" s="217"/>
      <c r="X725" s="217" t="s">
        <v>349</v>
      </c>
      <c r="Y725" s="217"/>
      <c r="Z725" s="217"/>
      <c r="AA725" s="217"/>
      <c r="AB725" s="217"/>
      <c r="AC725" s="217"/>
      <c r="AD725" s="217"/>
      <c r="AE725" s="217"/>
      <c r="AF725" s="217"/>
      <c r="AL725" s="74"/>
      <c r="AM725" s="476"/>
      <c r="AN725" s="51"/>
      <c r="AO725" s="217"/>
      <c r="AP725" s="217"/>
      <c r="AQ725" s="217"/>
    </row>
    <row r="726" spans="1:59" x14ac:dyDescent="0.2">
      <c r="A726" s="217"/>
      <c r="B726" s="477"/>
      <c r="C726" s="476"/>
      <c r="D726" s="51"/>
      <c r="U726" s="476"/>
      <c r="V726" s="51"/>
      <c r="W726" s="47"/>
      <c r="X726" s="217"/>
      <c r="Y726" s="217" t="s">
        <v>350</v>
      </c>
      <c r="Z726" s="217"/>
      <c r="AA726" s="217"/>
      <c r="AB726" s="77"/>
      <c r="AC726" s="77"/>
      <c r="AD726" s="77"/>
      <c r="AE726" s="77"/>
      <c r="AF726" s="77"/>
      <c r="AG726" s="77"/>
      <c r="AH726" s="77"/>
      <c r="AI726" s="79"/>
      <c r="AJ726" s="79"/>
      <c r="AK726" s="79"/>
      <c r="AL726" s="74" t="s">
        <v>358</v>
      </c>
      <c r="AM726" s="476"/>
      <c r="AN726" s="51"/>
      <c r="AO726" s="217"/>
      <c r="AP726" s="217"/>
      <c r="AQ726" s="217"/>
    </row>
    <row r="727" spans="1:59" x14ac:dyDescent="0.2">
      <c r="A727" s="217"/>
      <c r="B727" s="477"/>
      <c r="C727" s="476"/>
      <c r="D727" s="51"/>
      <c r="E727" s="217"/>
      <c r="F727" s="217"/>
      <c r="G727" s="217"/>
      <c r="H727" s="217"/>
      <c r="I727" s="217"/>
      <c r="J727" s="217"/>
      <c r="K727" s="217"/>
      <c r="L727" s="217"/>
      <c r="M727" s="217"/>
      <c r="N727" s="217"/>
      <c r="O727" s="217"/>
      <c r="P727" s="217"/>
      <c r="Q727" s="217"/>
      <c r="R727" s="217"/>
      <c r="S727" s="217"/>
      <c r="T727" s="217"/>
      <c r="U727" s="476"/>
      <c r="V727" s="51"/>
      <c r="W727" s="47"/>
      <c r="X727" s="217"/>
      <c r="Y727" s="217"/>
      <c r="Z727" s="217"/>
      <c r="AA727" s="217"/>
      <c r="AB727" s="300" t="s">
        <v>107</v>
      </c>
      <c r="AC727" s="300"/>
      <c r="AD727" s="300"/>
      <c r="AE727" s="300"/>
      <c r="AF727" s="300"/>
      <c r="AG727" s="300"/>
      <c r="AH727" s="300"/>
      <c r="AI727" s="303"/>
      <c r="AJ727" s="303"/>
      <c r="AK727" s="303"/>
      <c r="AL727" s="74"/>
      <c r="AM727" s="476"/>
      <c r="AN727" s="51"/>
      <c r="AO727" s="217"/>
      <c r="AP727" s="217"/>
      <c r="AQ727" s="217"/>
    </row>
    <row r="728" spans="1:59" x14ac:dyDescent="0.2">
      <c r="A728" s="217"/>
      <c r="B728" s="477"/>
      <c r="C728" s="476"/>
      <c r="D728" s="51"/>
      <c r="E728" s="217"/>
      <c r="F728" s="217"/>
      <c r="G728" s="217"/>
      <c r="H728" s="217"/>
      <c r="I728" s="217"/>
      <c r="J728" s="217"/>
      <c r="K728" s="217"/>
      <c r="L728" s="217"/>
      <c r="M728" s="217"/>
      <c r="N728" s="217"/>
      <c r="O728" s="217"/>
      <c r="P728" s="217"/>
      <c r="Q728" s="217"/>
      <c r="R728" s="217"/>
      <c r="S728" s="217"/>
      <c r="T728" s="217"/>
      <c r="U728" s="476"/>
      <c r="V728" s="51"/>
      <c r="W728" s="47"/>
      <c r="X728" s="217"/>
      <c r="Y728" s="217"/>
      <c r="AL728" s="74"/>
      <c r="AM728" s="476"/>
      <c r="AN728" s="51"/>
      <c r="AO728" s="217"/>
      <c r="AP728" s="217"/>
      <c r="AQ728" s="217"/>
    </row>
    <row r="729" spans="1:59" ht="10.5" x14ac:dyDescent="0.2">
      <c r="A729" s="217"/>
      <c r="B729" s="477"/>
      <c r="C729" s="476"/>
      <c r="D729" s="51"/>
      <c r="E729" s="217"/>
      <c r="F729" s="217"/>
      <c r="G729" s="217"/>
      <c r="H729" s="217"/>
      <c r="I729" s="217"/>
      <c r="J729" s="217"/>
      <c r="K729" s="217"/>
      <c r="L729" s="217"/>
      <c r="M729" s="217"/>
      <c r="N729" s="217"/>
      <c r="O729" s="217"/>
      <c r="P729" s="217"/>
      <c r="Q729" s="217"/>
      <c r="R729" s="217"/>
      <c r="S729" s="217"/>
      <c r="T729" s="217"/>
      <c r="U729" s="476"/>
      <c r="V729" s="51"/>
      <c r="W729" s="96" t="s">
        <v>476</v>
      </c>
      <c r="X729" s="217"/>
      <c r="Y729" s="217"/>
      <c r="Z729" s="217"/>
      <c r="AA729" s="217"/>
      <c r="AB729" s="217"/>
      <c r="AC729" s="217"/>
      <c r="AD729" s="217"/>
      <c r="AE729" s="217"/>
      <c r="AF729" s="217"/>
      <c r="AL729" s="74"/>
      <c r="AM729" s="476"/>
      <c r="AN729" s="51"/>
      <c r="AO729" s="217"/>
      <c r="AP729" s="217"/>
      <c r="AQ729" s="217"/>
    </row>
    <row r="730" spans="1:59" x14ac:dyDescent="0.2">
      <c r="A730" s="217"/>
      <c r="B730" s="477"/>
      <c r="C730" s="476"/>
      <c r="D730" s="51"/>
      <c r="E730" s="217"/>
      <c r="F730" s="217"/>
      <c r="G730" s="217"/>
      <c r="H730" s="217"/>
      <c r="I730" s="217"/>
      <c r="J730" s="217"/>
      <c r="K730" s="217"/>
      <c r="L730" s="217"/>
      <c r="M730" s="217"/>
      <c r="N730" s="217"/>
      <c r="O730" s="217"/>
      <c r="P730" s="217"/>
      <c r="Q730" s="217"/>
      <c r="R730" s="217"/>
      <c r="S730" s="217"/>
      <c r="T730" s="217"/>
      <c r="U730" s="476"/>
      <c r="V730" s="51"/>
      <c r="W730" s="217"/>
      <c r="X730" s="217" t="s">
        <v>353</v>
      </c>
      <c r="Y730" s="217"/>
      <c r="Z730" s="217"/>
      <c r="AA730" s="217"/>
      <c r="AB730" s="217"/>
      <c r="AC730" s="47" t="s">
        <v>9</v>
      </c>
      <c r="AD730" s="47"/>
      <c r="AE730" s="47"/>
      <c r="AF730" s="47"/>
      <c r="AG730" s="47"/>
      <c r="AH730" s="47"/>
      <c r="AI730" s="47"/>
      <c r="AJ730" s="47"/>
      <c r="AK730" s="47"/>
      <c r="AL730" s="75" t="s">
        <v>413</v>
      </c>
      <c r="AM730" s="476"/>
      <c r="AN730" s="51"/>
      <c r="AO730" s="217"/>
      <c r="AP730" s="217"/>
      <c r="AQ730" s="217"/>
    </row>
    <row r="731" spans="1:59" x14ac:dyDescent="0.2">
      <c r="A731" s="217"/>
      <c r="B731" s="477"/>
      <c r="C731" s="476"/>
      <c r="D731" s="51"/>
      <c r="E731" s="217"/>
      <c r="F731" s="217"/>
      <c r="G731" s="217"/>
      <c r="H731" s="217"/>
      <c r="I731" s="217"/>
      <c r="J731" s="217"/>
      <c r="K731" s="217"/>
      <c r="L731" s="217"/>
      <c r="M731" s="217"/>
      <c r="N731" s="217"/>
      <c r="O731" s="217"/>
      <c r="P731" s="217"/>
      <c r="Q731" s="217"/>
      <c r="R731" s="217"/>
      <c r="S731" s="217"/>
      <c r="T731" s="217"/>
      <c r="U731" s="476"/>
      <c r="V731" s="51"/>
      <c r="W731" s="217"/>
      <c r="X731" s="217" t="s">
        <v>355</v>
      </c>
      <c r="Y731" s="217"/>
      <c r="Z731" s="217"/>
      <c r="AA731" s="217"/>
      <c r="AB731" s="47"/>
      <c r="AC731" s="47"/>
      <c r="AD731" s="47" t="s">
        <v>9</v>
      </c>
      <c r="AE731" s="47"/>
      <c r="AF731" s="47"/>
      <c r="AG731" s="47"/>
      <c r="AH731" s="47"/>
      <c r="AI731" s="47"/>
      <c r="AJ731" s="47"/>
      <c r="AK731" s="47"/>
      <c r="AL731" s="75" t="s">
        <v>415</v>
      </c>
      <c r="AM731" s="476"/>
      <c r="AN731" s="51"/>
      <c r="AO731" s="217"/>
      <c r="AP731" s="217"/>
      <c r="AQ731" s="217"/>
    </row>
    <row r="732" spans="1:59" x14ac:dyDescent="0.2">
      <c r="A732" s="217"/>
      <c r="B732" s="477"/>
      <c r="C732" s="476"/>
      <c r="D732" s="51"/>
      <c r="E732" s="217"/>
      <c r="F732" s="217"/>
      <c r="G732" s="217"/>
      <c r="H732" s="217"/>
      <c r="I732" s="217"/>
      <c r="J732" s="217"/>
      <c r="K732" s="217"/>
      <c r="L732" s="217"/>
      <c r="M732" s="217"/>
      <c r="N732" s="217"/>
      <c r="O732" s="217"/>
      <c r="P732" s="217"/>
      <c r="Q732" s="217"/>
      <c r="R732" s="217"/>
      <c r="S732" s="217"/>
      <c r="T732" s="217"/>
      <c r="U732" s="476"/>
      <c r="V732" s="51"/>
      <c r="W732" s="217"/>
      <c r="X732" s="217" t="s">
        <v>349</v>
      </c>
      <c r="Y732" s="217"/>
      <c r="Z732" s="217"/>
      <c r="AA732" s="217"/>
      <c r="AB732" s="217"/>
      <c r="AC732" s="217"/>
      <c r="AD732" s="217"/>
      <c r="AE732" s="217"/>
      <c r="AF732" s="217"/>
      <c r="AM732" s="476"/>
      <c r="AN732" s="51"/>
      <c r="AO732" s="217"/>
      <c r="AP732" s="217"/>
      <c r="AQ732" s="217"/>
    </row>
    <row r="733" spans="1:59" x14ac:dyDescent="0.2">
      <c r="A733" s="217"/>
      <c r="B733" s="477"/>
      <c r="C733" s="476"/>
      <c r="D733" s="51"/>
      <c r="E733" s="217"/>
      <c r="F733" s="217"/>
      <c r="G733" s="217"/>
      <c r="H733" s="217"/>
      <c r="I733" s="217"/>
      <c r="J733" s="217"/>
      <c r="K733" s="217"/>
      <c r="L733" s="217"/>
      <c r="M733" s="217"/>
      <c r="N733" s="217"/>
      <c r="O733" s="217"/>
      <c r="P733" s="217"/>
      <c r="Q733" s="217"/>
      <c r="R733" s="217"/>
      <c r="S733" s="217"/>
      <c r="T733" s="217"/>
      <c r="U733" s="476"/>
      <c r="V733" s="51"/>
      <c r="W733" s="217"/>
      <c r="X733" s="217"/>
      <c r="Y733" s="217" t="s">
        <v>357</v>
      </c>
      <c r="Z733" s="217"/>
      <c r="AA733" s="217"/>
      <c r="AB733" s="77"/>
      <c r="AC733" s="77"/>
      <c r="AD733" s="77"/>
      <c r="AE733" s="77"/>
      <c r="AF733" s="77"/>
      <c r="AG733" s="77"/>
      <c r="AH733" s="77"/>
      <c r="AI733" s="79"/>
      <c r="AJ733" s="79"/>
      <c r="AK733" s="79"/>
      <c r="AL733" s="75" t="s">
        <v>523</v>
      </c>
      <c r="AM733" s="476"/>
      <c r="AN733" s="51"/>
      <c r="AO733" s="217"/>
      <c r="AP733" s="217"/>
      <c r="AQ733" s="217"/>
    </row>
    <row r="734" spans="1:59" x14ac:dyDescent="0.2">
      <c r="A734" s="217"/>
      <c r="B734" s="477"/>
      <c r="C734" s="476"/>
      <c r="D734" s="51"/>
      <c r="E734" s="217"/>
      <c r="F734" s="217"/>
      <c r="G734" s="217"/>
      <c r="H734" s="217"/>
      <c r="I734" s="217"/>
      <c r="J734" s="217"/>
      <c r="K734" s="217"/>
      <c r="L734" s="217"/>
      <c r="M734" s="217"/>
      <c r="N734" s="217"/>
      <c r="O734" s="217"/>
      <c r="P734" s="217"/>
      <c r="Q734" s="217"/>
      <c r="R734" s="217"/>
      <c r="S734" s="217"/>
      <c r="T734" s="217"/>
      <c r="U734" s="476"/>
      <c r="V734" s="51"/>
      <c r="W734" s="217"/>
      <c r="X734" s="217"/>
      <c r="Y734" s="217"/>
      <c r="Z734" s="217"/>
      <c r="AA734" s="217"/>
      <c r="AB734" s="300" t="s">
        <v>107</v>
      </c>
      <c r="AC734" s="300"/>
      <c r="AD734" s="300"/>
      <c r="AE734" s="300"/>
      <c r="AF734" s="300"/>
      <c r="AG734" s="300"/>
      <c r="AH734" s="300"/>
      <c r="AI734" s="303"/>
      <c r="AJ734" s="303"/>
      <c r="AK734" s="303"/>
      <c r="AL734" s="74"/>
      <c r="AM734" s="476"/>
      <c r="AN734" s="51"/>
      <c r="AO734" s="217"/>
      <c r="AP734" s="217"/>
      <c r="AQ734" s="217"/>
      <c r="AS734" s="217"/>
      <c r="AT734" s="217"/>
      <c r="AU734" s="302"/>
      <c r="AV734" s="302"/>
      <c r="AW734" s="302"/>
      <c r="AX734" s="302"/>
      <c r="AY734" s="302"/>
      <c r="AZ734" s="302"/>
      <c r="BA734" s="302"/>
      <c r="BB734" s="302"/>
      <c r="BC734" s="302"/>
      <c r="BD734" s="302"/>
      <c r="BE734" s="302"/>
      <c r="BF734" s="302"/>
      <c r="BG734" s="74"/>
    </row>
    <row r="735" spans="1:59" x14ac:dyDescent="0.2">
      <c r="A735" s="217"/>
      <c r="B735" s="477"/>
      <c r="C735" s="476"/>
      <c r="D735" s="51"/>
      <c r="E735" s="217"/>
      <c r="F735" s="217"/>
      <c r="G735" s="217"/>
      <c r="H735" s="217"/>
      <c r="I735" s="217"/>
      <c r="J735" s="217"/>
      <c r="K735" s="217"/>
      <c r="L735" s="217"/>
      <c r="M735" s="217"/>
      <c r="N735" s="217"/>
      <c r="O735" s="217"/>
      <c r="P735" s="217"/>
      <c r="Q735" s="217"/>
      <c r="R735" s="217"/>
      <c r="S735" s="217"/>
      <c r="T735" s="217"/>
      <c r="U735" s="476"/>
      <c r="V735" s="51"/>
      <c r="AM735" s="476"/>
      <c r="AN735" s="51"/>
      <c r="AO735" s="217"/>
      <c r="AP735" s="217"/>
      <c r="AQ735" s="217"/>
    </row>
    <row r="736" spans="1:59" x14ac:dyDescent="0.2">
      <c r="A736" s="217"/>
      <c r="B736" s="477"/>
      <c r="C736" s="476"/>
      <c r="D736" s="51"/>
      <c r="E736" s="217"/>
      <c r="F736" s="217"/>
      <c r="G736" s="217"/>
      <c r="H736" s="217"/>
      <c r="I736" s="217"/>
      <c r="J736" s="217"/>
      <c r="K736" s="217"/>
      <c r="L736" s="217"/>
      <c r="M736" s="217"/>
      <c r="N736" s="217"/>
      <c r="O736" s="217"/>
      <c r="P736" s="217"/>
      <c r="Q736" s="217"/>
      <c r="R736" s="217"/>
      <c r="S736" s="217"/>
      <c r="T736" s="217"/>
      <c r="U736" s="476"/>
      <c r="V736" s="51"/>
      <c r="W736" s="217" t="s">
        <v>106</v>
      </c>
      <c r="X736" s="217"/>
      <c r="Y736" s="217"/>
      <c r="Z736" s="77"/>
      <c r="AA736" s="77"/>
      <c r="AB736" s="77"/>
      <c r="AC736" s="77"/>
      <c r="AD736" s="77"/>
      <c r="AE736" s="77"/>
      <c r="AF736" s="77"/>
      <c r="AG736" s="77"/>
      <c r="AH736" s="77"/>
      <c r="AI736" s="77"/>
      <c r="AJ736" s="77"/>
      <c r="AK736" s="77"/>
      <c r="AL736" s="75" t="s">
        <v>76</v>
      </c>
      <c r="AM736" s="476"/>
      <c r="AN736" s="51"/>
      <c r="AO736" s="217"/>
      <c r="AP736" s="217"/>
      <c r="AQ736" s="217"/>
    </row>
    <row r="737" spans="1:43" x14ac:dyDescent="0.2">
      <c r="A737" s="217"/>
      <c r="B737" s="477"/>
      <c r="C737" s="476"/>
      <c r="D737" s="51"/>
      <c r="E737" s="217"/>
      <c r="F737" s="217"/>
      <c r="G737" s="217"/>
      <c r="H737" s="217"/>
      <c r="I737" s="217"/>
      <c r="J737" s="217"/>
      <c r="K737" s="217"/>
      <c r="L737" s="217"/>
      <c r="M737" s="217"/>
      <c r="N737" s="217"/>
      <c r="O737" s="217"/>
      <c r="P737" s="217"/>
      <c r="Q737" s="217"/>
      <c r="R737" s="217"/>
      <c r="S737" s="217"/>
      <c r="T737" s="217"/>
      <c r="U737" s="476"/>
      <c r="V737" s="51"/>
      <c r="W737" s="217"/>
      <c r="X737" s="217"/>
      <c r="Y737" s="217"/>
      <c r="Z737" s="300" t="s">
        <v>107</v>
      </c>
      <c r="AA737" s="300"/>
      <c r="AB737" s="300"/>
      <c r="AC737" s="300"/>
      <c r="AD737" s="300"/>
      <c r="AE737" s="300"/>
      <c r="AF737" s="300"/>
      <c r="AG737" s="300"/>
      <c r="AH737" s="300"/>
      <c r="AI737" s="300"/>
      <c r="AJ737" s="300"/>
      <c r="AK737" s="300"/>
      <c r="AL737" s="74"/>
      <c r="AM737" s="476"/>
      <c r="AN737" s="51"/>
      <c r="AO737" s="217"/>
      <c r="AP737" s="217"/>
      <c r="AQ737" s="217"/>
    </row>
    <row r="738" spans="1:43" ht="6" customHeight="1" thickBot="1" x14ac:dyDescent="0.25">
      <c r="A738" s="217"/>
      <c r="B738" s="477"/>
      <c r="C738" s="476"/>
      <c r="D738" s="51"/>
      <c r="E738" s="217"/>
      <c r="F738" s="217"/>
      <c r="G738" s="217"/>
      <c r="H738" s="217"/>
      <c r="I738" s="217"/>
      <c r="J738" s="217"/>
      <c r="K738" s="217"/>
      <c r="L738" s="217"/>
      <c r="M738" s="217"/>
      <c r="N738" s="217"/>
      <c r="O738" s="217"/>
      <c r="P738" s="217"/>
      <c r="Q738" s="217"/>
      <c r="R738" s="217"/>
      <c r="S738" s="217"/>
      <c r="T738" s="217"/>
      <c r="U738" s="476"/>
      <c r="V738" s="51"/>
      <c r="W738" s="217"/>
      <c r="X738" s="217"/>
      <c r="Y738" s="217"/>
      <c r="Z738" s="217"/>
      <c r="AA738" s="217"/>
      <c r="AB738" s="217"/>
      <c r="AC738" s="217"/>
      <c r="AD738" s="217"/>
      <c r="AE738" s="217"/>
      <c r="AF738" s="217"/>
      <c r="AG738" s="217"/>
      <c r="AH738" s="217"/>
      <c r="AI738" s="217"/>
      <c r="AJ738" s="217"/>
      <c r="AK738" s="217"/>
      <c r="AL738" s="74"/>
      <c r="AM738" s="476"/>
      <c r="AN738" s="51"/>
      <c r="AO738" s="217"/>
      <c r="AP738" s="217"/>
      <c r="AQ738" s="217"/>
    </row>
    <row r="739" spans="1:43" ht="6" customHeight="1" x14ac:dyDescent="0.2">
      <c r="A739" s="82"/>
      <c r="B739" s="83"/>
      <c r="C739" s="84"/>
      <c r="D739" s="85"/>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86"/>
      <c r="AM739" s="84"/>
      <c r="AN739" s="85"/>
      <c r="AO739" s="1"/>
      <c r="AP739" s="1"/>
      <c r="AQ739" s="87"/>
    </row>
    <row r="740" spans="1:43" ht="11.25" customHeight="1" x14ac:dyDescent="0.2">
      <c r="A740" s="88"/>
      <c r="B740" s="133">
        <v>468</v>
      </c>
      <c r="C740" s="476"/>
      <c r="D740" s="51"/>
      <c r="E740" s="704" t="s">
        <v>536</v>
      </c>
      <c r="F740" s="704"/>
      <c r="G740" s="704"/>
      <c r="H740" s="704"/>
      <c r="I740" s="704"/>
      <c r="J740" s="704"/>
      <c r="K740" s="704"/>
      <c r="L740" s="704"/>
      <c r="M740" s="704"/>
      <c r="N740" s="704"/>
      <c r="O740" s="704"/>
      <c r="P740" s="704"/>
      <c r="Q740" s="704"/>
      <c r="R740" s="704"/>
      <c r="S740" s="704"/>
      <c r="T740" s="704"/>
      <c r="U740" s="704"/>
      <c r="V740" s="482"/>
      <c r="W740" s="482"/>
      <c r="X740" s="482"/>
      <c r="Y740" s="482"/>
      <c r="Z740" s="482"/>
      <c r="AA740" s="482"/>
      <c r="AB740" s="482"/>
      <c r="AC740" s="482"/>
      <c r="AD740" s="482"/>
      <c r="AE740" s="482"/>
      <c r="AF740" s="482"/>
      <c r="AG740" s="482"/>
      <c r="AH740" s="482"/>
      <c r="AI740" s="482"/>
      <c r="AJ740" s="482"/>
      <c r="AK740" s="482"/>
      <c r="AL740" s="482"/>
      <c r="AM740" s="476"/>
      <c r="AN740" s="51"/>
      <c r="AO740" s="217"/>
      <c r="AP740" s="217"/>
      <c r="AQ740" s="89"/>
    </row>
    <row r="741" spans="1:43" ht="6" customHeight="1" x14ac:dyDescent="0.2">
      <c r="A741" s="88"/>
      <c r="B741" s="477"/>
      <c r="C741" s="476"/>
      <c r="D741" s="51"/>
      <c r="E741" s="217"/>
      <c r="F741" s="217"/>
      <c r="G741" s="217"/>
      <c r="H741" s="217"/>
      <c r="I741" s="217"/>
      <c r="J741" s="217"/>
      <c r="K741" s="217"/>
      <c r="L741" s="217"/>
      <c r="M741" s="217"/>
      <c r="N741" s="217"/>
      <c r="O741" s="217"/>
      <c r="P741" s="217"/>
      <c r="Q741" s="217"/>
      <c r="R741" s="217"/>
      <c r="S741" s="217"/>
      <c r="T741" s="217"/>
      <c r="U741" s="217"/>
      <c r="V741" s="217"/>
      <c r="W741" s="217"/>
      <c r="X741" s="217"/>
      <c r="Y741" s="217"/>
      <c r="Z741" s="217"/>
      <c r="AA741" s="217"/>
      <c r="AB741" s="217"/>
      <c r="AC741" s="217"/>
      <c r="AD741" s="217"/>
      <c r="AE741" s="217"/>
      <c r="AF741" s="217"/>
      <c r="AG741" s="217"/>
      <c r="AH741" s="217"/>
      <c r="AI741" s="217"/>
      <c r="AJ741" s="217"/>
      <c r="AK741" s="217"/>
      <c r="AL741" s="74"/>
      <c r="AM741" s="476"/>
      <c r="AN741" s="51"/>
      <c r="AO741" s="217"/>
      <c r="AP741" s="217"/>
      <c r="AQ741" s="89"/>
    </row>
    <row r="742" spans="1:43" x14ac:dyDescent="0.2">
      <c r="A742" s="88"/>
      <c r="B742" s="477"/>
      <c r="C742" s="476"/>
      <c r="D742" s="51"/>
      <c r="F742" s="217"/>
      <c r="G742" s="217"/>
      <c r="H742" s="217"/>
      <c r="I742" s="217"/>
      <c r="J742" s="217"/>
      <c r="K742" s="217"/>
      <c r="L742" s="217"/>
      <c r="N742" s="217"/>
      <c r="O742" s="217"/>
      <c r="P742" s="74" t="s">
        <v>488</v>
      </c>
      <c r="Q742" s="217"/>
      <c r="R742" s="217"/>
      <c r="S742" s="217"/>
      <c r="T742" s="217"/>
      <c r="U742" s="217"/>
      <c r="V742" s="217"/>
      <c r="X742" s="217"/>
      <c r="Y742" s="217"/>
      <c r="Z742" s="217"/>
      <c r="AB742" s="217"/>
      <c r="AC742" s="74" t="s">
        <v>196</v>
      </c>
      <c r="AD742" s="217"/>
      <c r="AE742" s="217"/>
      <c r="AF742" s="217"/>
      <c r="AG742" s="217"/>
      <c r="AH742" s="217"/>
      <c r="AI742" s="217"/>
      <c r="AJ742" s="217"/>
      <c r="AK742" s="217"/>
      <c r="AL742" s="74"/>
      <c r="AM742" s="476"/>
      <c r="AN742" s="51"/>
      <c r="AO742" s="217"/>
      <c r="AP742" s="729">
        <v>474</v>
      </c>
      <c r="AQ742" s="89"/>
    </row>
    <row r="743" spans="1:43" x14ac:dyDescent="0.2">
      <c r="A743" s="88"/>
      <c r="B743" s="477"/>
      <c r="C743" s="476"/>
      <c r="D743" s="51"/>
      <c r="E743" s="217"/>
      <c r="F743" s="217"/>
      <c r="G743" s="217"/>
      <c r="H743" s="217"/>
      <c r="I743" s="217"/>
      <c r="J743" s="217"/>
      <c r="K743" s="217"/>
      <c r="L743" s="217"/>
      <c r="M743" s="217"/>
      <c r="N743" s="217"/>
      <c r="O743" s="217"/>
      <c r="P743" s="74" t="s">
        <v>489</v>
      </c>
      <c r="Q743" s="217"/>
      <c r="R743" s="217"/>
      <c r="S743" s="217"/>
      <c r="T743" s="217"/>
      <c r="U743" s="217"/>
      <c r="V743" s="217"/>
      <c r="W743" s="217"/>
      <c r="X743" s="217"/>
      <c r="Y743" s="217"/>
      <c r="Z743" s="217"/>
      <c r="AA743" s="217"/>
      <c r="AB743" s="217"/>
      <c r="AC743" s="74" t="s">
        <v>462</v>
      </c>
      <c r="AD743" s="217"/>
      <c r="AE743" s="217"/>
      <c r="AF743" s="217"/>
      <c r="AG743" s="217"/>
      <c r="AH743" s="217"/>
      <c r="AI743" s="217"/>
      <c r="AJ743" s="217"/>
      <c r="AK743" s="217"/>
      <c r="AL743" s="74"/>
      <c r="AM743" s="476"/>
      <c r="AN743" s="51"/>
      <c r="AO743" s="217"/>
      <c r="AP743" s="729"/>
      <c r="AQ743" s="89"/>
    </row>
    <row r="744" spans="1:43" ht="6" customHeight="1" thickBot="1" x14ac:dyDescent="0.25">
      <c r="A744" s="90"/>
      <c r="B744" s="319"/>
      <c r="C744" s="72"/>
      <c r="D744" s="73"/>
      <c r="E744" s="71"/>
      <c r="F744" s="71"/>
      <c r="G744" s="71"/>
      <c r="H744" s="71"/>
      <c r="I744" s="71"/>
      <c r="J744" s="71"/>
      <c r="K744" s="71"/>
      <c r="L744" s="71"/>
      <c r="M744" s="71"/>
      <c r="N744" s="71"/>
      <c r="O744" s="71"/>
      <c r="P744" s="71"/>
      <c r="Q744" s="71"/>
      <c r="R744" s="71"/>
      <c r="S744" s="71"/>
      <c r="T744" s="71"/>
      <c r="U744" s="71"/>
      <c r="V744" s="71"/>
      <c r="W744" s="71"/>
      <c r="X744" s="71"/>
      <c r="Y744" s="71"/>
      <c r="Z744" s="71"/>
      <c r="AA744" s="71"/>
      <c r="AB744" s="71"/>
      <c r="AC744" s="71"/>
      <c r="AD744" s="71"/>
      <c r="AE744" s="71"/>
      <c r="AF744" s="71"/>
      <c r="AG744" s="71"/>
      <c r="AH744" s="71"/>
      <c r="AI744" s="71"/>
      <c r="AJ744" s="71"/>
      <c r="AK744" s="71"/>
      <c r="AL744" s="91"/>
      <c r="AM744" s="72"/>
      <c r="AN744" s="73"/>
      <c r="AO744" s="71"/>
      <c r="AP744" s="71"/>
      <c r="AQ744" s="92"/>
    </row>
    <row r="745" spans="1:43" ht="6" customHeight="1" x14ac:dyDescent="0.2">
      <c r="A745" s="16"/>
      <c r="B745" s="475"/>
      <c r="C745" s="46"/>
      <c r="D745" s="27"/>
      <c r="E745" s="16"/>
      <c r="F745" s="16"/>
      <c r="G745" s="16"/>
      <c r="H745" s="16"/>
      <c r="I745" s="16"/>
      <c r="J745" s="16"/>
      <c r="K745" s="16"/>
      <c r="L745" s="16"/>
      <c r="M745" s="16"/>
      <c r="N745" s="16"/>
      <c r="O745" s="16"/>
      <c r="P745" s="16"/>
      <c r="Q745" s="16"/>
      <c r="R745" s="16"/>
      <c r="S745" s="16"/>
      <c r="T745" s="16"/>
      <c r="U745" s="46"/>
      <c r="V745" s="27"/>
      <c r="W745" s="16"/>
      <c r="X745" s="16"/>
      <c r="Y745" s="16"/>
      <c r="Z745" s="16"/>
      <c r="AA745" s="16"/>
      <c r="AB745" s="16"/>
      <c r="AC745" s="16"/>
      <c r="AD745" s="16"/>
      <c r="AE745" s="16"/>
      <c r="AF745" s="16"/>
      <c r="AG745" s="16"/>
      <c r="AH745" s="16"/>
      <c r="AI745" s="16"/>
      <c r="AJ745" s="16"/>
      <c r="AK745" s="16"/>
      <c r="AL745" s="24"/>
      <c r="AM745" s="46"/>
      <c r="AN745" s="51"/>
      <c r="AO745" s="217"/>
      <c r="AP745" s="217"/>
      <c r="AQ745" s="217"/>
    </row>
    <row r="746" spans="1:43" ht="11.25" customHeight="1" x14ac:dyDescent="0.2">
      <c r="A746" s="217"/>
      <c r="B746" s="133">
        <v>469</v>
      </c>
      <c r="C746" s="476"/>
      <c r="D746" s="51"/>
      <c r="E746" s="730" t="str">
        <f ca="1">VLOOKUP(INDIRECT(ADDRESS(ROW(),COLUMN()-3)),Language_Translations,MATCH(Language_Selected,Language_Options,0),FALSE)</f>
        <v>Je voudrais vous parler du contrôle de la santé de (NOM) -- par exemple, quelqu'un qui a examiné (NOM), vérifié le cordon ou qui vous a parlé des soins à donner à (NOM).
Après que (NOM) est né, est-ce qu'un prestataire de santé ou une accoucheuse traditionnelle a examiné l'état de santé de (NOM) ?</v>
      </c>
      <c r="F746" s="730"/>
      <c r="G746" s="730"/>
      <c r="H746" s="730"/>
      <c r="I746" s="730"/>
      <c r="J746" s="730"/>
      <c r="K746" s="730"/>
      <c r="L746" s="730"/>
      <c r="M746" s="730"/>
      <c r="N746" s="730"/>
      <c r="O746" s="730"/>
      <c r="P746" s="730"/>
      <c r="Q746" s="730"/>
      <c r="R746" s="730"/>
      <c r="S746" s="730"/>
      <c r="T746" s="730"/>
      <c r="U746" s="476"/>
      <c r="V746" s="51"/>
      <c r="W746" s="217"/>
      <c r="X746" s="217"/>
      <c r="Y746" s="217"/>
      <c r="Z746" s="217"/>
      <c r="AA746" s="217"/>
      <c r="AB746" s="217"/>
      <c r="AC746" s="217"/>
      <c r="AD746" s="217"/>
      <c r="AE746" s="217"/>
      <c r="AF746" s="217"/>
      <c r="AG746" s="217"/>
      <c r="AH746" s="217"/>
      <c r="AI746" s="217"/>
      <c r="AJ746" s="217"/>
      <c r="AK746" s="217"/>
      <c r="AL746" s="74"/>
      <c r="AM746" s="476"/>
      <c r="AN746" s="51"/>
      <c r="AO746" s="217"/>
      <c r="AP746" s="217"/>
      <c r="AQ746" s="217"/>
    </row>
    <row r="747" spans="1:43" x14ac:dyDescent="0.2">
      <c r="A747" s="217"/>
      <c r="B747" s="244"/>
      <c r="C747" s="476"/>
      <c r="D747" s="51"/>
      <c r="E747" s="730"/>
      <c r="F747" s="730"/>
      <c r="G747" s="730"/>
      <c r="H747" s="730"/>
      <c r="I747" s="730"/>
      <c r="J747" s="730"/>
      <c r="K747" s="730"/>
      <c r="L747" s="730"/>
      <c r="M747" s="730"/>
      <c r="N747" s="730"/>
      <c r="O747" s="730"/>
      <c r="P747" s="730"/>
      <c r="Q747" s="730"/>
      <c r="R747" s="730"/>
      <c r="S747" s="730"/>
      <c r="T747" s="730"/>
      <c r="U747" s="476"/>
      <c r="V747" s="51"/>
      <c r="AM747" s="476"/>
      <c r="AN747" s="51"/>
      <c r="AO747" s="217"/>
      <c r="AP747" s="217"/>
      <c r="AQ747" s="217"/>
    </row>
    <row r="748" spans="1:43" x14ac:dyDescent="0.2">
      <c r="A748" s="217"/>
      <c r="B748" s="477"/>
      <c r="C748" s="476"/>
      <c r="D748" s="51"/>
      <c r="E748" s="730"/>
      <c r="F748" s="730"/>
      <c r="G748" s="730"/>
      <c r="H748" s="730"/>
      <c r="I748" s="730"/>
      <c r="J748" s="730"/>
      <c r="K748" s="730"/>
      <c r="L748" s="730"/>
      <c r="M748" s="730"/>
      <c r="N748" s="730"/>
      <c r="O748" s="730"/>
      <c r="P748" s="730"/>
      <c r="Q748" s="730"/>
      <c r="R748" s="730"/>
      <c r="S748" s="730"/>
      <c r="T748" s="730"/>
      <c r="U748" s="476"/>
      <c r="V748" s="51"/>
      <c r="W748" s="217" t="s">
        <v>117</v>
      </c>
      <c r="X748" s="217"/>
      <c r="Y748" s="47" t="s">
        <v>9</v>
      </c>
      <c r="Z748" s="47"/>
      <c r="AA748" s="47"/>
      <c r="AB748" s="47"/>
      <c r="AC748" s="47"/>
      <c r="AD748" s="47"/>
      <c r="AE748" s="47"/>
      <c r="AF748" s="47"/>
      <c r="AG748" s="47"/>
      <c r="AH748" s="47"/>
      <c r="AI748" s="47"/>
      <c r="AJ748" s="47"/>
      <c r="AK748" s="47"/>
      <c r="AL748" s="75" t="s">
        <v>93</v>
      </c>
      <c r="AM748" s="476"/>
      <c r="AN748" s="51"/>
      <c r="AO748" s="217"/>
      <c r="AP748" s="217"/>
      <c r="AQ748" s="217"/>
    </row>
    <row r="749" spans="1:43" x14ac:dyDescent="0.2">
      <c r="A749" s="217"/>
      <c r="B749" s="477"/>
      <c r="C749" s="476"/>
      <c r="D749" s="51"/>
      <c r="E749" s="730"/>
      <c r="F749" s="730"/>
      <c r="G749" s="730"/>
      <c r="H749" s="730"/>
      <c r="I749" s="730"/>
      <c r="J749" s="730"/>
      <c r="K749" s="730"/>
      <c r="L749" s="730"/>
      <c r="M749" s="730"/>
      <c r="N749" s="730"/>
      <c r="O749" s="730"/>
      <c r="P749" s="730"/>
      <c r="Q749" s="730"/>
      <c r="R749" s="730"/>
      <c r="S749" s="730"/>
      <c r="T749" s="730"/>
      <c r="U749" s="476"/>
      <c r="V749" s="51"/>
      <c r="W749" s="217" t="s">
        <v>118</v>
      </c>
      <c r="X749" s="217"/>
      <c r="Y749" s="47" t="s">
        <v>9</v>
      </c>
      <c r="Z749" s="47"/>
      <c r="AA749" s="47"/>
      <c r="AB749" s="47"/>
      <c r="AC749" s="47"/>
      <c r="AD749" s="47"/>
      <c r="AE749" s="47"/>
      <c r="AF749" s="47"/>
      <c r="AG749" s="47"/>
      <c r="AH749" s="47"/>
      <c r="AI749" s="47"/>
      <c r="AJ749" s="47"/>
      <c r="AK749" s="47"/>
      <c r="AL749" s="75" t="s">
        <v>95</v>
      </c>
      <c r="AM749" s="476"/>
      <c r="AN749" s="51"/>
      <c r="AO749" s="217"/>
      <c r="AP749" s="743">
        <v>473</v>
      </c>
      <c r="AQ749" s="217"/>
    </row>
    <row r="750" spans="1:43" x14ac:dyDescent="0.2">
      <c r="A750" s="217"/>
      <c r="B750" s="477"/>
      <c r="C750" s="476"/>
      <c r="D750" s="51"/>
      <c r="E750" s="730"/>
      <c r="F750" s="730"/>
      <c r="G750" s="730"/>
      <c r="H750" s="730"/>
      <c r="I750" s="730"/>
      <c r="J750" s="730"/>
      <c r="K750" s="730"/>
      <c r="L750" s="730"/>
      <c r="M750" s="730"/>
      <c r="N750" s="730"/>
      <c r="O750" s="730"/>
      <c r="P750" s="730"/>
      <c r="Q750" s="730"/>
      <c r="R750" s="730"/>
      <c r="S750" s="730"/>
      <c r="T750" s="730"/>
      <c r="U750" s="476"/>
      <c r="V750" s="51"/>
      <c r="W750" s="217" t="s">
        <v>259</v>
      </c>
      <c r="X750" s="217"/>
      <c r="Y750" s="217"/>
      <c r="Z750" s="217"/>
      <c r="AA750" s="217"/>
      <c r="AB750" s="47" t="s">
        <v>9</v>
      </c>
      <c r="AC750" s="47"/>
      <c r="AD750" s="47"/>
      <c r="AE750" s="47"/>
      <c r="AF750" s="47"/>
      <c r="AG750" s="47"/>
      <c r="AH750" s="47"/>
      <c r="AI750" s="97"/>
      <c r="AJ750" s="47"/>
      <c r="AK750" s="47"/>
      <c r="AL750" s="98" t="s">
        <v>212</v>
      </c>
      <c r="AM750" s="476"/>
      <c r="AN750" s="51"/>
      <c r="AO750" s="217"/>
      <c r="AP750" s="743"/>
      <c r="AQ750" s="217"/>
    </row>
    <row r="751" spans="1:43" x14ac:dyDescent="0.2">
      <c r="A751" s="217"/>
      <c r="B751" s="477"/>
      <c r="C751" s="476"/>
      <c r="D751" s="51"/>
      <c r="E751" s="730"/>
      <c r="F751" s="730"/>
      <c r="G751" s="730"/>
      <c r="H751" s="730"/>
      <c r="I751" s="730"/>
      <c r="J751" s="730"/>
      <c r="K751" s="730"/>
      <c r="L751" s="730"/>
      <c r="M751" s="730"/>
      <c r="N751" s="730"/>
      <c r="O751" s="730"/>
      <c r="P751" s="730"/>
      <c r="Q751" s="730"/>
      <c r="R751" s="730"/>
      <c r="S751" s="730"/>
      <c r="T751" s="730"/>
      <c r="U751" s="476"/>
      <c r="V751" s="51"/>
      <c r="W751" s="217"/>
      <c r="X751" s="217"/>
      <c r="Y751" s="217"/>
      <c r="Z751" s="217"/>
      <c r="AA751" s="217"/>
      <c r="AB751" s="47"/>
      <c r="AC751" s="47"/>
      <c r="AD751" s="47"/>
      <c r="AE751" s="47"/>
      <c r="AF751" s="47"/>
      <c r="AG751" s="47"/>
      <c r="AH751" s="47"/>
      <c r="AI751" s="97"/>
      <c r="AJ751" s="47"/>
      <c r="AK751" s="47"/>
      <c r="AL751" s="98"/>
      <c r="AM751" s="476"/>
      <c r="AN751" s="51"/>
      <c r="AO751" s="217"/>
      <c r="AP751" s="217"/>
      <c r="AQ751" s="217"/>
    </row>
    <row r="752" spans="1:43" x14ac:dyDescent="0.2">
      <c r="A752" s="217"/>
      <c r="B752" s="477"/>
      <c r="C752" s="476"/>
      <c r="D752" s="51"/>
      <c r="E752" s="730"/>
      <c r="F752" s="730"/>
      <c r="G752" s="730"/>
      <c r="H752" s="730"/>
      <c r="I752" s="730"/>
      <c r="J752" s="730"/>
      <c r="K752" s="730"/>
      <c r="L752" s="730"/>
      <c r="M752" s="730"/>
      <c r="N752" s="730"/>
      <c r="O752" s="730"/>
      <c r="P752" s="730"/>
      <c r="Q752" s="730"/>
      <c r="R752" s="730"/>
      <c r="S752" s="730"/>
      <c r="T752" s="730"/>
      <c r="U752" s="476"/>
      <c r="V752" s="51"/>
      <c r="W752" s="217"/>
      <c r="X752" s="217"/>
      <c r="Y752" s="217"/>
      <c r="Z752" s="217"/>
      <c r="AA752" s="217"/>
      <c r="AB752" s="217"/>
      <c r="AC752" s="217"/>
      <c r="AD752" s="217"/>
      <c r="AE752" s="217"/>
      <c r="AF752" s="217"/>
      <c r="AG752" s="47"/>
      <c r="AH752" s="47"/>
      <c r="AI752" s="97"/>
      <c r="AJ752" s="47"/>
      <c r="AK752" s="47"/>
      <c r="AL752" s="75"/>
      <c r="AM752" s="476"/>
      <c r="AN752" s="51"/>
      <c r="AO752" s="217"/>
      <c r="AP752" s="217"/>
      <c r="AQ752" s="217"/>
    </row>
    <row r="753" spans="1:43" x14ac:dyDescent="0.2">
      <c r="A753" s="217"/>
      <c r="B753" s="477"/>
      <c r="C753" s="476"/>
      <c r="D753" s="51"/>
      <c r="E753" s="730"/>
      <c r="F753" s="730"/>
      <c r="G753" s="730"/>
      <c r="H753" s="730"/>
      <c r="I753" s="730"/>
      <c r="J753" s="730"/>
      <c r="K753" s="730"/>
      <c r="L753" s="730"/>
      <c r="M753" s="730"/>
      <c r="N753" s="730"/>
      <c r="O753" s="730"/>
      <c r="P753" s="730"/>
      <c r="Q753" s="730"/>
      <c r="R753" s="730"/>
      <c r="S753" s="730"/>
      <c r="T753" s="730"/>
      <c r="U753" s="476"/>
      <c r="V753" s="51"/>
      <c r="W753" s="217"/>
      <c r="X753" s="217"/>
      <c r="Y753" s="217"/>
      <c r="Z753" s="217"/>
      <c r="AA753" s="217"/>
      <c r="AB753" s="217"/>
      <c r="AC753" s="217"/>
      <c r="AD753" s="217"/>
      <c r="AE753" s="217"/>
      <c r="AF753" s="217"/>
      <c r="AG753" s="47"/>
      <c r="AH753" s="47"/>
      <c r="AI753" s="97"/>
      <c r="AJ753" s="47"/>
      <c r="AK753" s="47"/>
      <c r="AL753" s="75"/>
      <c r="AM753" s="476"/>
      <c r="AN753" s="51"/>
      <c r="AO753" s="217"/>
      <c r="AP753" s="217"/>
      <c r="AQ753" s="217"/>
    </row>
    <row r="754" spans="1:43" ht="6" customHeight="1" x14ac:dyDescent="0.2">
      <c r="A754" s="77"/>
      <c r="B754" s="76"/>
      <c r="C754" s="48"/>
      <c r="D754" s="26"/>
      <c r="E754" s="77"/>
      <c r="F754" s="77"/>
      <c r="G754" s="77"/>
      <c r="H754" s="77"/>
      <c r="I754" s="77"/>
      <c r="J754" s="77"/>
      <c r="K754" s="77"/>
      <c r="L754" s="77"/>
      <c r="M754" s="77"/>
      <c r="N754" s="77"/>
      <c r="O754" s="77"/>
      <c r="P754" s="77"/>
      <c r="Q754" s="77"/>
      <c r="R754" s="77"/>
      <c r="S754" s="77"/>
      <c r="T754" s="77"/>
      <c r="U754" s="48"/>
      <c r="V754" s="26"/>
      <c r="W754" s="77"/>
      <c r="X754" s="77"/>
      <c r="Y754" s="77"/>
      <c r="Z754" s="77"/>
      <c r="AA754" s="77"/>
      <c r="AB754" s="77"/>
      <c r="AC754" s="77"/>
      <c r="AD754" s="77"/>
      <c r="AE754" s="77"/>
      <c r="AF754" s="77"/>
      <c r="AG754" s="77"/>
      <c r="AH754" s="77"/>
      <c r="AI754" s="77"/>
      <c r="AJ754" s="77"/>
      <c r="AK754" s="77"/>
      <c r="AL754" s="78"/>
      <c r="AM754" s="48"/>
      <c r="AN754" s="26"/>
      <c r="AO754" s="77"/>
      <c r="AP754" s="77"/>
      <c r="AQ754" s="77"/>
    </row>
    <row r="755" spans="1:43" ht="6" customHeight="1" x14ac:dyDescent="0.2">
      <c r="A755" s="16"/>
      <c r="B755" s="475"/>
      <c r="C755" s="46"/>
      <c r="D755" s="27"/>
      <c r="E755" s="16"/>
      <c r="F755" s="16"/>
      <c r="G755" s="16"/>
      <c r="H755" s="16"/>
      <c r="I755" s="16"/>
      <c r="J755" s="16"/>
      <c r="K755" s="16"/>
      <c r="L755" s="16"/>
      <c r="M755" s="16"/>
      <c r="N755" s="16"/>
      <c r="O755" s="16"/>
      <c r="P755" s="16"/>
      <c r="Q755" s="16"/>
      <c r="R755" s="16"/>
      <c r="S755" s="16"/>
      <c r="T755" s="16"/>
      <c r="U755" s="46"/>
      <c r="V755" s="27"/>
      <c r="W755" s="16"/>
      <c r="X755" s="16"/>
      <c r="Y755" s="16"/>
      <c r="Z755" s="16"/>
      <c r="AA755" s="16"/>
      <c r="AB755" s="16"/>
      <c r="AC755" s="16"/>
      <c r="AD755" s="16"/>
      <c r="AE755" s="16"/>
      <c r="AF755" s="16"/>
      <c r="AG755" s="16"/>
      <c r="AH755" s="16"/>
      <c r="AI755" s="16"/>
      <c r="AJ755" s="16"/>
      <c r="AK755" s="16"/>
      <c r="AL755" s="24"/>
      <c r="AM755" s="46"/>
      <c r="AN755" s="51"/>
      <c r="AO755" s="217"/>
      <c r="AP755" s="217"/>
      <c r="AQ755" s="217"/>
    </row>
    <row r="756" spans="1:43" ht="11.25" customHeight="1" x14ac:dyDescent="0.2">
      <c r="A756" s="217"/>
      <c r="B756" s="133">
        <v>470</v>
      </c>
      <c r="C756" s="476"/>
      <c r="D756" s="51"/>
      <c r="E756" s="730" t="str">
        <f ca="1">VLOOKUP(INDIRECT(ADDRESS(ROW(),COLUMN()-3)),Language_Translations,MATCH(Language_Selected,Language_Options,0),FALSE)</f>
        <v>Combien de temps après la naissance de (NOM) cet examen a-t-il eu lieu ?</v>
      </c>
      <c r="F756" s="730"/>
      <c r="G756" s="730"/>
      <c r="H756" s="730"/>
      <c r="I756" s="730"/>
      <c r="J756" s="730"/>
      <c r="K756" s="730"/>
      <c r="L756" s="730"/>
      <c r="M756" s="730"/>
      <c r="N756" s="730"/>
      <c r="O756" s="730"/>
      <c r="P756" s="730"/>
      <c r="Q756" s="730"/>
      <c r="R756" s="730"/>
      <c r="S756" s="730"/>
      <c r="T756" s="730"/>
      <c r="U756" s="476"/>
      <c r="V756" s="51"/>
      <c r="X756" s="217"/>
      <c r="Y756" s="217"/>
      <c r="Z756" s="217"/>
      <c r="AA756" s="217"/>
      <c r="AB756" s="217"/>
      <c r="AC756" s="217"/>
      <c r="AD756" s="217"/>
      <c r="AE756" s="217"/>
      <c r="AF756" s="217"/>
      <c r="AG756" s="217"/>
      <c r="AH756" s="217"/>
      <c r="AI756" s="27"/>
      <c r="AJ756" s="16"/>
      <c r="AK756" s="27"/>
      <c r="AL756" s="21"/>
      <c r="AM756" s="476"/>
      <c r="AN756" s="51"/>
      <c r="AO756" s="217"/>
      <c r="AP756" s="217"/>
      <c r="AQ756" s="217"/>
    </row>
    <row r="757" spans="1:43" x14ac:dyDescent="0.2">
      <c r="A757" s="217"/>
      <c r="B757" s="244"/>
      <c r="C757" s="476"/>
      <c r="D757" s="51"/>
      <c r="E757" s="730"/>
      <c r="F757" s="730"/>
      <c r="G757" s="730"/>
      <c r="H757" s="730"/>
      <c r="I757" s="730"/>
      <c r="J757" s="730"/>
      <c r="K757" s="730"/>
      <c r="L757" s="730"/>
      <c r="M757" s="730"/>
      <c r="N757" s="730"/>
      <c r="O757" s="730"/>
      <c r="P757" s="730"/>
      <c r="Q757" s="730"/>
      <c r="R757" s="730"/>
      <c r="S757" s="730"/>
      <c r="T757" s="730"/>
      <c r="U757" s="476"/>
      <c r="V757" s="51"/>
      <c r="W757" t="s">
        <v>69</v>
      </c>
      <c r="X757" s="217"/>
      <c r="Y757" s="217"/>
      <c r="Z757" s="47" t="s">
        <v>9</v>
      </c>
      <c r="AA757" s="47"/>
      <c r="AB757" s="47"/>
      <c r="AC757" s="47"/>
      <c r="AD757" s="47"/>
      <c r="AE757" s="47"/>
      <c r="AF757" s="47"/>
      <c r="AG757" s="47"/>
      <c r="AH757" s="318" t="s">
        <v>93</v>
      </c>
      <c r="AI757" s="26"/>
      <c r="AJ757" s="77"/>
      <c r="AK757" s="26"/>
      <c r="AL757" s="22"/>
      <c r="AM757" s="476"/>
      <c r="AN757" s="51"/>
      <c r="AO757" s="217"/>
      <c r="AP757" s="217"/>
      <c r="AQ757" s="217"/>
    </row>
    <row r="758" spans="1:43" x14ac:dyDescent="0.2">
      <c r="A758" s="217"/>
      <c r="B758" s="477"/>
      <c r="C758" s="476"/>
      <c r="D758" s="51"/>
      <c r="E758" s="730"/>
      <c r="F758" s="730"/>
      <c r="G758" s="730"/>
      <c r="H758" s="730"/>
      <c r="I758" s="730"/>
      <c r="J758" s="730"/>
      <c r="K758" s="730"/>
      <c r="L758" s="730"/>
      <c r="M758" s="730"/>
      <c r="N758" s="730"/>
      <c r="O758" s="730"/>
      <c r="P758" s="730"/>
      <c r="Q758" s="730"/>
      <c r="R758" s="730"/>
      <c r="S758" s="730"/>
      <c r="T758" s="730"/>
      <c r="U758" s="476"/>
      <c r="V758" s="51"/>
      <c r="X758" s="217"/>
      <c r="Y758" s="217"/>
      <c r="Z758" s="217"/>
      <c r="AA758" s="217"/>
      <c r="AB758" s="217"/>
      <c r="AC758" s="217"/>
      <c r="AD758" s="217"/>
      <c r="AE758" s="217"/>
      <c r="AG758" s="217"/>
      <c r="AH758" s="217"/>
      <c r="AI758" s="51"/>
      <c r="AJ758" s="217"/>
      <c r="AK758" s="51"/>
      <c r="AL758" s="216"/>
      <c r="AM758" s="476"/>
      <c r="AN758" s="51"/>
      <c r="AO758" s="217"/>
      <c r="AP758" s="217"/>
      <c r="AQ758" s="217"/>
    </row>
    <row r="759" spans="1:43" ht="11.25" customHeight="1" x14ac:dyDescent="0.2">
      <c r="A759" s="217"/>
      <c r="B759" s="477"/>
      <c r="C759" s="476"/>
      <c r="D759" s="51"/>
      <c r="E759" s="704" t="s">
        <v>550</v>
      </c>
      <c r="F759" s="704"/>
      <c r="G759" s="704"/>
      <c r="H759" s="704"/>
      <c r="I759" s="704"/>
      <c r="J759" s="704"/>
      <c r="K759" s="704"/>
      <c r="L759" s="704"/>
      <c r="M759" s="704"/>
      <c r="N759" s="704"/>
      <c r="O759" s="704"/>
      <c r="P759" s="704"/>
      <c r="Q759" s="704"/>
      <c r="R759" s="704"/>
      <c r="S759" s="704"/>
      <c r="T759" s="704"/>
      <c r="U759" s="476"/>
      <c r="V759" s="51"/>
      <c r="W759" t="s">
        <v>509</v>
      </c>
      <c r="X759" s="217"/>
      <c r="Y759" s="217"/>
      <c r="Z759" s="47" t="s">
        <v>9</v>
      </c>
      <c r="AA759" s="47"/>
      <c r="AB759" s="47"/>
      <c r="AC759" s="47"/>
      <c r="AD759" s="47"/>
      <c r="AE759" s="47"/>
      <c r="AF759" s="47"/>
      <c r="AG759" s="47"/>
      <c r="AH759" s="318" t="s">
        <v>95</v>
      </c>
      <c r="AI759" s="26"/>
      <c r="AJ759" s="77"/>
      <c r="AK759" s="26"/>
      <c r="AL759" s="22"/>
      <c r="AM759" s="476"/>
      <c r="AN759" s="51"/>
      <c r="AO759" s="217"/>
      <c r="AP759" s="217"/>
      <c r="AQ759" s="217"/>
    </row>
    <row r="760" spans="1:43" ht="11.25" customHeight="1" x14ac:dyDescent="0.2">
      <c r="A760" s="217"/>
      <c r="B760" s="477"/>
      <c r="C760" s="476"/>
      <c r="D760" s="51"/>
      <c r="E760" s="704"/>
      <c r="F760" s="704"/>
      <c r="G760" s="704"/>
      <c r="H760" s="704"/>
      <c r="I760" s="704"/>
      <c r="J760" s="704"/>
      <c r="K760" s="704"/>
      <c r="L760" s="704"/>
      <c r="M760" s="704"/>
      <c r="N760" s="704"/>
      <c r="O760" s="704"/>
      <c r="P760" s="704"/>
      <c r="Q760" s="704"/>
      <c r="R760" s="704"/>
      <c r="S760" s="704"/>
      <c r="T760" s="704"/>
      <c r="U760" s="476"/>
      <c r="V760" s="51"/>
      <c r="X760" s="217"/>
      <c r="Y760" s="217"/>
      <c r="Z760" s="217"/>
      <c r="AA760" s="217"/>
      <c r="AB760" s="217"/>
      <c r="AC760" s="217"/>
      <c r="AD760" s="217"/>
      <c r="AE760" s="217"/>
      <c r="AG760" s="217"/>
      <c r="AH760" s="217"/>
      <c r="AI760" s="27"/>
      <c r="AJ760" s="46"/>
      <c r="AK760" s="27"/>
      <c r="AL760" s="21"/>
      <c r="AM760" s="476"/>
      <c r="AN760" s="51"/>
      <c r="AO760" s="217"/>
      <c r="AP760" s="217"/>
      <c r="AQ760" s="217"/>
    </row>
    <row r="761" spans="1:43" x14ac:dyDescent="0.2">
      <c r="A761" s="217"/>
      <c r="B761" s="477"/>
      <c r="C761" s="476"/>
      <c r="D761" s="51"/>
      <c r="E761" s="704"/>
      <c r="F761" s="704"/>
      <c r="G761" s="704"/>
      <c r="H761" s="704"/>
      <c r="I761" s="704"/>
      <c r="J761" s="704"/>
      <c r="K761" s="704"/>
      <c r="L761" s="704"/>
      <c r="M761" s="704"/>
      <c r="N761" s="704"/>
      <c r="O761" s="704"/>
      <c r="P761" s="704"/>
      <c r="Q761" s="704"/>
      <c r="R761" s="704"/>
      <c r="S761" s="704"/>
      <c r="T761" s="704"/>
      <c r="U761" s="476"/>
      <c r="V761" s="51"/>
      <c r="W761" t="s">
        <v>213</v>
      </c>
      <c r="X761" s="217"/>
      <c r="Y761" s="217"/>
      <c r="Z761" s="217"/>
      <c r="AA761" s="47" t="s">
        <v>9</v>
      </c>
      <c r="AB761" s="47"/>
      <c r="AC761" s="47"/>
      <c r="AD761" s="47"/>
      <c r="AE761" s="47"/>
      <c r="AF761" s="47"/>
      <c r="AG761" s="47"/>
      <c r="AH761" s="318" t="s">
        <v>97</v>
      </c>
      <c r="AI761" s="26"/>
      <c r="AJ761" s="48"/>
      <c r="AK761" s="26"/>
      <c r="AL761" s="22"/>
      <c r="AM761" s="476"/>
      <c r="AN761" s="51"/>
      <c r="AO761" s="217"/>
      <c r="AP761" s="217"/>
      <c r="AQ761" s="217"/>
    </row>
    <row r="762" spans="1:43" x14ac:dyDescent="0.2">
      <c r="A762" s="217"/>
      <c r="B762" s="477"/>
      <c r="C762" s="476"/>
      <c r="D762" s="51"/>
      <c r="E762" s="704"/>
      <c r="F762" s="704"/>
      <c r="G762" s="704"/>
      <c r="H762" s="704"/>
      <c r="I762" s="704"/>
      <c r="J762" s="704"/>
      <c r="K762" s="704"/>
      <c r="L762" s="704"/>
      <c r="M762" s="704"/>
      <c r="N762" s="704"/>
      <c r="O762" s="704"/>
      <c r="P762" s="704"/>
      <c r="Q762" s="704"/>
      <c r="R762" s="704"/>
      <c r="S762" s="704"/>
      <c r="T762" s="704"/>
      <c r="U762" s="476"/>
      <c r="V762" s="51"/>
      <c r="W762" s="217"/>
      <c r="X762" s="217"/>
      <c r="Y762" s="217"/>
      <c r="Z762" s="217"/>
      <c r="AA762" s="217"/>
      <c r="AB762" s="217"/>
      <c r="AC762" s="217"/>
      <c r="AD762" s="217"/>
      <c r="AE762" s="217"/>
      <c r="AF762" s="217"/>
      <c r="AG762" s="217"/>
      <c r="AH762" s="217"/>
      <c r="AI762" s="217"/>
      <c r="AJ762" s="217"/>
      <c r="AK762" s="217"/>
      <c r="AL762" s="74"/>
      <c r="AM762" s="476"/>
      <c r="AN762" s="51"/>
      <c r="AO762" s="217"/>
      <c r="AP762" s="217"/>
      <c r="AQ762" s="217"/>
    </row>
    <row r="763" spans="1:43" x14ac:dyDescent="0.2">
      <c r="A763" s="217"/>
      <c r="B763" s="477"/>
      <c r="C763" s="476"/>
      <c r="D763" s="51"/>
      <c r="E763" s="482"/>
      <c r="F763" s="482"/>
      <c r="G763" s="482"/>
      <c r="H763" s="482"/>
      <c r="I763" s="482"/>
      <c r="J763" s="482"/>
      <c r="K763" s="482"/>
      <c r="L763" s="482"/>
      <c r="M763" s="482"/>
      <c r="N763" s="482"/>
      <c r="O763" s="482"/>
      <c r="P763" s="482"/>
      <c r="Q763" s="482"/>
      <c r="R763" s="482"/>
      <c r="S763" s="482"/>
      <c r="T763" s="482"/>
      <c r="U763" s="476"/>
      <c r="V763" s="51"/>
      <c r="W763" s="217" t="s">
        <v>259</v>
      </c>
      <c r="X763" s="217"/>
      <c r="Y763" s="217"/>
      <c r="Z763" s="217"/>
      <c r="AA763" s="217"/>
      <c r="AB763" s="47" t="s">
        <v>9</v>
      </c>
      <c r="AC763" s="47"/>
      <c r="AD763" s="97"/>
      <c r="AE763" s="47"/>
      <c r="AF763" s="47"/>
      <c r="AG763" s="47"/>
      <c r="AH763" s="47"/>
      <c r="AI763" s="97"/>
      <c r="AJ763" s="47"/>
      <c r="AK763" s="47"/>
      <c r="AL763" s="75" t="s">
        <v>458</v>
      </c>
      <c r="AM763" s="476"/>
      <c r="AN763" s="51"/>
      <c r="AO763" s="217"/>
      <c r="AP763" s="217"/>
      <c r="AQ763" s="217"/>
    </row>
    <row r="764" spans="1:43" ht="6" customHeight="1" x14ac:dyDescent="0.2">
      <c r="A764" s="77"/>
      <c r="B764" s="76"/>
      <c r="C764" s="48"/>
      <c r="D764" s="26"/>
      <c r="E764" s="77"/>
      <c r="F764" s="77"/>
      <c r="G764" s="77"/>
      <c r="H764" s="77"/>
      <c r="I764" s="77"/>
      <c r="J764" s="77"/>
      <c r="K764" s="77"/>
      <c r="L764" s="77"/>
      <c r="M764" s="77"/>
      <c r="N764" s="77"/>
      <c r="O764" s="77"/>
      <c r="P764" s="77"/>
      <c r="Q764" s="77"/>
      <c r="R764" s="77"/>
      <c r="S764" s="77"/>
      <c r="T764" s="77"/>
      <c r="U764" s="48"/>
      <c r="V764" s="26"/>
      <c r="W764" s="77"/>
      <c r="X764" s="77"/>
      <c r="Y764" s="77"/>
      <c r="Z764" s="77"/>
      <c r="AA764" s="77"/>
      <c r="AB764" s="77"/>
      <c r="AC764" s="77"/>
      <c r="AD764" s="77"/>
      <c r="AE764" s="77"/>
      <c r="AF764" s="77"/>
      <c r="AG764" s="77"/>
      <c r="AH764" s="77"/>
      <c r="AI764" s="77"/>
      <c r="AJ764" s="77"/>
      <c r="AK764" s="77"/>
      <c r="AL764" s="78"/>
      <c r="AM764" s="48"/>
      <c r="AN764" s="26"/>
      <c r="AO764" s="77"/>
      <c r="AP764" s="77"/>
      <c r="AQ764" s="77"/>
    </row>
    <row r="765" spans="1:43" ht="6" customHeight="1" x14ac:dyDescent="0.2">
      <c r="A765" s="16"/>
      <c r="B765" s="475"/>
      <c r="C765" s="46"/>
      <c r="D765" s="27"/>
      <c r="E765" s="16"/>
      <c r="F765" s="16"/>
      <c r="G765" s="16"/>
      <c r="H765" s="16"/>
      <c r="I765" s="16"/>
      <c r="J765" s="16"/>
      <c r="K765" s="16"/>
      <c r="L765" s="16"/>
      <c r="M765" s="16"/>
      <c r="N765" s="16"/>
      <c r="O765" s="16"/>
      <c r="P765" s="16"/>
      <c r="Q765" s="16"/>
      <c r="R765" s="16"/>
      <c r="S765" s="16"/>
      <c r="T765" s="16"/>
      <c r="U765" s="46"/>
      <c r="V765" s="27"/>
      <c r="W765" s="16"/>
      <c r="X765" s="16"/>
      <c r="Y765" s="16"/>
      <c r="Z765" s="16"/>
      <c r="AA765" s="16"/>
      <c r="AB765" s="16"/>
      <c r="AC765" s="16"/>
      <c r="AD765" s="16"/>
      <c r="AE765" s="16"/>
      <c r="AF765" s="16"/>
      <c r="AG765" s="16"/>
      <c r="AH765" s="16"/>
      <c r="AI765" s="16"/>
      <c r="AJ765" s="16"/>
      <c r="AK765" s="16"/>
      <c r="AL765" s="24"/>
      <c r="AM765" s="46"/>
      <c r="AN765" s="51"/>
      <c r="AO765" s="217"/>
      <c r="AP765" s="217"/>
      <c r="AQ765" s="217"/>
    </row>
    <row r="766" spans="1:43" ht="11.25" customHeight="1" x14ac:dyDescent="0.2">
      <c r="A766" s="217"/>
      <c r="B766" s="133">
        <v>471</v>
      </c>
      <c r="C766" s="476"/>
      <c r="D766" s="51"/>
      <c r="E766" s="730" t="str">
        <f ca="1">VLOOKUP(INDIRECT(ADDRESS(ROW(),COLUMN()-3)),Language_Translations,MATCH(Language_Selected,Language_Options,0),FALSE)</f>
        <v>Qui a examiné l'état de santé de (NOM) à ce moment-là ?</v>
      </c>
      <c r="F766" s="730"/>
      <c r="G766" s="730"/>
      <c r="H766" s="730"/>
      <c r="I766" s="730"/>
      <c r="J766" s="730"/>
      <c r="K766" s="730"/>
      <c r="L766" s="730"/>
      <c r="M766" s="730"/>
      <c r="N766" s="730"/>
      <c r="O766" s="730"/>
      <c r="P766" s="730"/>
      <c r="Q766" s="730"/>
      <c r="R766" s="730"/>
      <c r="S766" s="730"/>
      <c r="T766" s="730"/>
      <c r="U766" s="476"/>
      <c r="V766" s="51"/>
      <c r="W766" s="96" t="s">
        <v>463</v>
      </c>
      <c r="X766" s="217"/>
      <c r="Y766" s="217"/>
      <c r="Z766" s="217"/>
      <c r="AA766" s="217"/>
      <c r="AB766" s="217"/>
      <c r="AC766" s="217"/>
      <c r="AD766" s="217"/>
      <c r="AE766" s="217"/>
      <c r="AF766" s="217"/>
      <c r="AG766" s="217"/>
      <c r="AH766" s="217"/>
      <c r="AI766" s="217"/>
      <c r="AJ766" s="217"/>
      <c r="AK766" s="217"/>
      <c r="AL766" s="74"/>
      <c r="AM766" s="476"/>
      <c r="AN766" s="51"/>
      <c r="AO766" s="217"/>
      <c r="AP766" s="217"/>
      <c r="AQ766" s="217"/>
    </row>
    <row r="767" spans="1:43" x14ac:dyDescent="0.2">
      <c r="A767" s="217"/>
      <c r="B767" s="81" t="s">
        <v>57</v>
      </c>
      <c r="C767" s="476"/>
      <c r="D767" s="51"/>
      <c r="E767" s="730"/>
      <c r="F767" s="730"/>
      <c r="G767" s="730"/>
      <c r="H767" s="730"/>
      <c r="I767" s="730"/>
      <c r="J767" s="730"/>
      <c r="K767" s="730"/>
      <c r="L767" s="730"/>
      <c r="M767" s="730"/>
      <c r="N767" s="730"/>
      <c r="O767" s="730"/>
      <c r="P767" s="730"/>
      <c r="Q767" s="730"/>
      <c r="R767" s="730"/>
      <c r="S767" s="730"/>
      <c r="T767" s="730"/>
      <c r="U767" s="476"/>
      <c r="V767" s="51"/>
      <c r="W767" s="217"/>
      <c r="X767" s="217" t="s">
        <v>464</v>
      </c>
      <c r="Y767" s="217"/>
      <c r="Z767" s="217"/>
      <c r="AA767" s="47"/>
      <c r="AB767" s="47" t="s">
        <v>9</v>
      </c>
      <c r="AC767" s="47"/>
      <c r="AD767" s="47"/>
      <c r="AE767" s="47"/>
      <c r="AF767" s="47"/>
      <c r="AG767" s="47"/>
      <c r="AH767" s="97"/>
      <c r="AI767" s="47"/>
      <c r="AJ767" s="47"/>
      <c r="AK767" s="47"/>
      <c r="AL767" s="75" t="s">
        <v>274</v>
      </c>
      <c r="AM767" s="476"/>
      <c r="AN767" s="51"/>
      <c r="AO767" s="217"/>
      <c r="AP767" s="217"/>
      <c r="AQ767" s="217"/>
    </row>
    <row r="768" spans="1:43" x14ac:dyDescent="0.2">
      <c r="A768" s="217"/>
      <c r="B768" s="244"/>
      <c r="C768" s="476"/>
      <c r="D768" s="51"/>
      <c r="E768" s="730"/>
      <c r="F768" s="730"/>
      <c r="G768" s="730"/>
      <c r="H768" s="730"/>
      <c r="I768" s="730"/>
      <c r="J768" s="730"/>
      <c r="K768" s="730"/>
      <c r="L768" s="730"/>
      <c r="M768" s="730"/>
      <c r="N768" s="730"/>
      <c r="O768" s="730"/>
      <c r="P768" s="730"/>
      <c r="Q768" s="730"/>
      <c r="R768" s="730"/>
      <c r="S768" s="730"/>
      <c r="T768" s="730"/>
      <c r="U768" s="476"/>
      <c r="V768" s="51"/>
      <c r="W768" s="217"/>
      <c r="X768" s="217" t="s">
        <v>465</v>
      </c>
      <c r="Y768" s="217"/>
      <c r="Z768" s="217"/>
      <c r="AA768" s="217"/>
      <c r="AB768" s="217"/>
      <c r="AC768" s="217"/>
      <c r="AD768" s="47"/>
      <c r="AE768" s="47"/>
      <c r="AF768" s="217"/>
      <c r="AG768" s="47" t="s">
        <v>9</v>
      </c>
      <c r="AH768" s="47"/>
      <c r="AI768" s="47"/>
      <c r="AJ768" s="47"/>
      <c r="AK768" s="47"/>
      <c r="AL768" s="75" t="s">
        <v>275</v>
      </c>
      <c r="AM768" s="476"/>
      <c r="AN768" s="51"/>
      <c r="AO768" s="217"/>
      <c r="AP768" s="217"/>
      <c r="AQ768" s="217"/>
    </row>
    <row r="769" spans="1:43" x14ac:dyDescent="0.2">
      <c r="A769" s="217"/>
      <c r="B769" s="477"/>
      <c r="C769" s="476"/>
      <c r="D769" s="51"/>
      <c r="F769" s="217"/>
      <c r="G769" s="217"/>
      <c r="H769" s="217"/>
      <c r="I769" s="217"/>
      <c r="J769" s="217"/>
      <c r="K769" s="217"/>
      <c r="L769" s="217"/>
      <c r="M769" s="217"/>
      <c r="N769" s="217"/>
      <c r="O769" s="217"/>
      <c r="P769" s="217"/>
      <c r="Q769" s="217"/>
      <c r="R769" s="217"/>
      <c r="S769" s="217"/>
      <c r="T769" s="217"/>
      <c r="U769" s="476"/>
      <c r="V769" s="51"/>
      <c r="W769" s="217"/>
      <c r="X769" s="217" t="s">
        <v>466</v>
      </c>
      <c r="Y769" s="217"/>
      <c r="Z769" s="217"/>
      <c r="AA769" s="217"/>
      <c r="AB769" s="217"/>
      <c r="AC769" s="217"/>
      <c r="AD769" s="47"/>
      <c r="AE769" s="47"/>
      <c r="AF769" s="217"/>
      <c r="AG769" s="47" t="s">
        <v>9</v>
      </c>
      <c r="AH769" s="47"/>
      <c r="AI769" s="47"/>
      <c r="AJ769" s="47"/>
      <c r="AK769" s="47"/>
      <c r="AL769" s="75" t="s">
        <v>276</v>
      </c>
      <c r="AM769" s="476"/>
      <c r="AN769" s="51"/>
      <c r="AO769" s="217"/>
      <c r="AP769" s="217"/>
      <c r="AQ769" s="217"/>
    </row>
    <row r="770" spans="1:43" ht="11.25" customHeight="1" x14ac:dyDescent="0.2">
      <c r="A770" s="217"/>
      <c r="B770" s="477"/>
      <c r="C770" s="476"/>
      <c r="D770" s="51"/>
      <c r="E770" s="704" t="s">
        <v>546</v>
      </c>
      <c r="F770" s="704"/>
      <c r="G770" s="704"/>
      <c r="H770" s="704"/>
      <c r="I770" s="704"/>
      <c r="J770" s="704"/>
      <c r="K770" s="704"/>
      <c r="L770" s="704"/>
      <c r="M770" s="704"/>
      <c r="N770" s="704"/>
      <c r="O770" s="704"/>
      <c r="P770" s="704"/>
      <c r="Q770" s="704"/>
      <c r="R770" s="704"/>
      <c r="S770" s="704"/>
      <c r="T770" s="704"/>
      <c r="U770" s="476"/>
      <c r="V770" s="51"/>
      <c r="W770" s="96" t="s">
        <v>468</v>
      </c>
      <c r="X770" s="217"/>
      <c r="Y770" s="217"/>
      <c r="Z770" s="217"/>
      <c r="AA770" s="217"/>
      <c r="AB770" s="217"/>
      <c r="AC770" s="217"/>
      <c r="AD770" s="217"/>
      <c r="AE770" s="217"/>
      <c r="AF770" s="217"/>
      <c r="AG770" s="217"/>
      <c r="AH770" s="217"/>
      <c r="AI770" s="217"/>
      <c r="AJ770" s="217"/>
      <c r="AK770" s="217"/>
      <c r="AL770"/>
      <c r="AM770" s="476"/>
      <c r="AN770" s="51"/>
      <c r="AO770" s="217"/>
      <c r="AP770" s="217"/>
      <c r="AQ770" s="217"/>
    </row>
    <row r="771" spans="1:43" x14ac:dyDescent="0.2">
      <c r="A771" s="217"/>
      <c r="B771" s="477"/>
      <c r="C771" s="476"/>
      <c r="D771" s="51"/>
      <c r="E771" s="704"/>
      <c r="F771" s="704"/>
      <c r="G771" s="704"/>
      <c r="H771" s="704"/>
      <c r="I771" s="704"/>
      <c r="J771" s="704"/>
      <c r="K771" s="704"/>
      <c r="L771" s="704"/>
      <c r="M771" s="704"/>
      <c r="N771" s="704"/>
      <c r="O771" s="704"/>
      <c r="P771" s="704"/>
      <c r="Q771" s="704"/>
      <c r="R771" s="704"/>
      <c r="S771" s="704"/>
      <c r="T771" s="704"/>
      <c r="U771" s="476"/>
      <c r="V771" s="51"/>
      <c r="W771" s="217"/>
      <c r="X771" s="217" t="s">
        <v>469</v>
      </c>
      <c r="Y771" s="217"/>
      <c r="Z771" s="217"/>
      <c r="AA771" s="217"/>
      <c r="AB771" s="217"/>
      <c r="AC771" s="217"/>
      <c r="AD771" s="217"/>
      <c r="AE771" s="217"/>
      <c r="AF771" s="217"/>
      <c r="AG771" s="217"/>
      <c r="AI771" s="217"/>
      <c r="AJ771" s="47" t="s">
        <v>9</v>
      </c>
      <c r="AK771" s="47"/>
      <c r="AL771" s="75" t="s">
        <v>343</v>
      </c>
      <c r="AM771" s="476"/>
      <c r="AN771" s="51"/>
      <c r="AO771" s="217"/>
      <c r="AP771" s="217"/>
      <c r="AQ771" s="217"/>
    </row>
    <row r="772" spans="1:43" x14ac:dyDescent="0.2">
      <c r="A772" s="217"/>
      <c r="B772" s="477"/>
      <c r="C772" s="476"/>
      <c r="D772" s="51"/>
      <c r="E772" s="482"/>
      <c r="F772" s="482"/>
      <c r="G772" s="482"/>
      <c r="H772" s="482"/>
      <c r="I772" s="482"/>
      <c r="J772" s="482"/>
      <c r="K772" s="482"/>
      <c r="L772" s="482"/>
      <c r="M772" s="482"/>
      <c r="N772" s="482"/>
      <c r="O772" s="482"/>
      <c r="P772" s="482"/>
      <c r="Q772" s="482"/>
      <c r="R772" s="482"/>
      <c r="S772" s="482"/>
      <c r="T772" s="482"/>
      <c r="U772" s="476"/>
      <c r="V772" s="51"/>
      <c r="W772" s="217"/>
      <c r="X772" s="217" t="s">
        <v>402</v>
      </c>
      <c r="Y772" s="217"/>
      <c r="Z772" s="217"/>
      <c r="AA772" s="217"/>
      <c r="AB772" s="217"/>
      <c r="AC772" s="217"/>
      <c r="AD772" s="217"/>
      <c r="AE772" s="217"/>
      <c r="AF772" s="217"/>
      <c r="AG772" s="217"/>
      <c r="AH772" s="217"/>
      <c r="AI772" s="217"/>
      <c r="AJ772" s="217"/>
      <c r="AK772" s="217"/>
      <c r="AL772" s="74"/>
      <c r="AM772" s="476"/>
      <c r="AN772" s="51"/>
      <c r="AO772" s="217"/>
      <c r="AP772" s="217"/>
      <c r="AQ772" s="217"/>
    </row>
    <row r="773" spans="1:43" x14ac:dyDescent="0.2">
      <c r="A773" s="217"/>
      <c r="B773" s="477"/>
      <c r="C773" s="476"/>
      <c r="D773" s="51"/>
      <c r="E773" s="217"/>
      <c r="F773" s="217"/>
      <c r="G773" s="217"/>
      <c r="H773" s="217"/>
      <c r="I773" s="217"/>
      <c r="J773" s="217"/>
      <c r="K773" s="217"/>
      <c r="L773" s="217"/>
      <c r="M773" s="217"/>
      <c r="N773" s="217"/>
      <c r="O773" s="217"/>
      <c r="P773" s="217"/>
      <c r="Q773" s="217"/>
      <c r="R773" s="217"/>
      <c r="S773" s="217"/>
      <c r="T773" s="217"/>
      <c r="U773" s="476"/>
      <c r="V773" s="51"/>
      <c r="W773" s="217"/>
      <c r="X773" s="217"/>
      <c r="Y773" s="217" t="s">
        <v>403</v>
      </c>
      <c r="Z773" s="217"/>
      <c r="AA773" s="217"/>
      <c r="AB773" s="217"/>
      <c r="AC773" s="217"/>
      <c r="AD773" s="47"/>
      <c r="AE773" s="47"/>
      <c r="AF773" s="47" t="s">
        <v>9</v>
      </c>
      <c r="AG773" s="47"/>
      <c r="AH773" s="47"/>
      <c r="AI773" s="47"/>
      <c r="AJ773" s="47"/>
      <c r="AK773" s="47"/>
      <c r="AL773" s="75" t="s">
        <v>345</v>
      </c>
      <c r="AM773" s="476"/>
      <c r="AN773" s="51"/>
      <c r="AO773" s="217"/>
      <c r="AP773" s="217"/>
      <c r="AQ773" s="217"/>
    </row>
    <row r="774" spans="1:43" x14ac:dyDescent="0.2">
      <c r="A774" s="217"/>
      <c r="B774" s="477"/>
      <c r="C774" s="476"/>
      <c r="D774" s="51"/>
      <c r="E774" s="217"/>
      <c r="F774" s="217"/>
      <c r="G774" s="217"/>
      <c r="H774" s="217"/>
      <c r="I774" s="217"/>
      <c r="J774" s="217"/>
      <c r="K774" s="217"/>
      <c r="L774" s="217"/>
      <c r="M774" s="217"/>
      <c r="N774" s="217"/>
      <c r="O774" s="217"/>
      <c r="P774" s="217"/>
      <c r="Q774" s="217"/>
      <c r="R774" s="217"/>
      <c r="S774" s="217"/>
      <c r="T774" s="217"/>
      <c r="U774" s="476"/>
      <c r="V774" s="51"/>
      <c r="W774" s="217"/>
      <c r="X774" s="217"/>
      <c r="Y774" s="217"/>
      <c r="Z774" s="217"/>
      <c r="AA774" s="217"/>
      <c r="AB774" s="217"/>
      <c r="AC774" s="217"/>
      <c r="AD774" s="47"/>
      <c r="AE774" s="47"/>
      <c r="AF774" s="47"/>
      <c r="AG774" s="47"/>
      <c r="AH774" s="47"/>
      <c r="AI774" s="47"/>
      <c r="AJ774" s="47"/>
      <c r="AK774" s="47"/>
      <c r="AL774" s="75"/>
      <c r="AM774" s="476"/>
      <c r="AN774" s="51"/>
      <c r="AO774" s="217"/>
      <c r="AP774" s="217"/>
      <c r="AQ774" s="217"/>
    </row>
    <row r="775" spans="1:43" x14ac:dyDescent="0.2">
      <c r="A775" s="217"/>
      <c r="B775" s="477"/>
      <c r="C775" s="476"/>
      <c r="D775" s="51"/>
      <c r="E775" s="217"/>
      <c r="F775" s="217"/>
      <c r="G775" s="217"/>
      <c r="H775" s="217"/>
      <c r="I775" s="217"/>
      <c r="J775" s="217"/>
      <c r="K775" s="217"/>
      <c r="L775" s="217"/>
      <c r="M775" s="217"/>
      <c r="N775" s="217"/>
      <c r="O775" s="217"/>
      <c r="P775" s="217"/>
      <c r="Q775" s="217"/>
      <c r="R775" s="217"/>
      <c r="S775" s="217"/>
      <c r="T775" s="217"/>
      <c r="U775" s="476"/>
      <c r="V775" s="51"/>
      <c r="W775" s="217" t="s">
        <v>106</v>
      </c>
      <c r="Z775" s="79"/>
      <c r="AA775" s="79"/>
      <c r="AB775" s="79"/>
      <c r="AC775" s="79"/>
      <c r="AD775" s="77"/>
      <c r="AE775" s="77"/>
      <c r="AF775" s="217"/>
      <c r="AG775" s="217"/>
      <c r="AH775" s="217"/>
      <c r="AI775" s="217"/>
      <c r="AJ775" s="217"/>
      <c r="AK775" s="217"/>
      <c r="AL775" s="75" t="s">
        <v>76</v>
      </c>
      <c r="AM775" s="476"/>
      <c r="AN775" s="51"/>
      <c r="AO775" s="217"/>
      <c r="AP775" s="217"/>
      <c r="AQ775" s="217"/>
    </row>
    <row r="776" spans="1:43" x14ac:dyDescent="0.2">
      <c r="A776" s="217"/>
      <c r="B776" s="477"/>
      <c r="C776" s="476"/>
      <c r="D776" s="51"/>
      <c r="E776" s="217"/>
      <c r="F776" s="217"/>
      <c r="G776" s="217"/>
      <c r="H776" s="217"/>
      <c r="I776" s="217"/>
      <c r="J776" s="217"/>
      <c r="K776" s="217"/>
      <c r="L776" s="217"/>
      <c r="M776" s="217"/>
      <c r="N776" s="217"/>
      <c r="O776" s="217"/>
      <c r="P776" s="217"/>
      <c r="Q776" s="217"/>
      <c r="R776" s="217"/>
      <c r="S776" s="217"/>
      <c r="T776" s="217"/>
      <c r="U776" s="476"/>
      <c r="V776" s="51"/>
      <c r="W776" s="217"/>
      <c r="X776" s="217"/>
      <c r="Y776" s="217"/>
      <c r="Z776" s="300" t="s">
        <v>107</v>
      </c>
      <c r="AA776" s="300"/>
      <c r="AB776" s="300"/>
      <c r="AC776" s="300"/>
      <c r="AD776" s="300"/>
      <c r="AE776" s="300"/>
      <c r="AF776" s="300"/>
      <c r="AG776" s="300"/>
      <c r="AH776" s="300"/>
      <c r="AI776" s="300"/>
      <c r="AJ776" s="300"/>
      <c r="AK776" s="300"/>
      <c r="AL776" s="74"/>
      <c r="AM776" s="476"/>
      <c r="AN776" s="51"/>
      <c r="AO776" s="217"/>
      <c r="AP776" s="217"/>
      <c r="AQ776" s="217"/>
    </row>
    <row r="777" spans="1:43" ht="6" customHeight="1" x14ac:dyDescent="0.2">
      <c r="A777" s="77"/>
      <c r="B777" s="76"/>
      <c r="C777" s="48"/>
      <c r="D777" s="26"/>
      <c r="E777" s="77"/>
      <c r="F777" s="77"/>
      <c r="G777" s="77"/>
      <c r="H777" s="77"/>
      <c r="I777" s="77"/>
      <c r="J777" s="77"/>
      <c r="K777" s="77"/>
      <c r="L777" s="77"/>
      <c r="M777" s="77"/>
      <c r="N777" s="77"/>
      <c r="O777" s="77"/>
      <c r="P777" s="77"/>
      <c r="Q777" s="77"/>
      <c r="R777" s="77"/>
      <c r="S777" s="77"/>
      <c r="T777" s="77"/>
      <c r="U777" s="48"/>
      <c r="V777" s="26"/>
      <c r="W777" s="77"/>
      <c r="X777" s="77"/>
      <c r="Y777" s="77"/>
      <c r="Z777" s="77"/>
      <c r="AA777" s="77"/>
      <c r="AB777" s="77"/>
      <c r="AC777" s="77"/>
      <c r="AD777" s="77"/>
      <c r="AE777" s="77"/>
      <c r="AF777" s="77"/>
      <c r="AG777" s="77"/>
      <c r="AH777" s="77"/>
      <c r="AI777" s="77"/>
      <c r="AJ777" s="77"/>
      <c r="AK777" s="77"/>
      <c r="AL777" s="78"/>
      <c r="AM777" s="48"/>
      <c r="AN777" s="26"/>
      <c r="AO777" s="77"/>
      <c r="AP777" s="77"/>
      <c r="AQ777" s="77"/>
    </row>
    <row r="778" spans="1:43" ht="6" customHeight="1" x14ac:dyDescent="0.2">
      <c r="A778" s="16"/>
      <c r="B778" s="475"/>
      <c r="C778" s="46"/>
      <c r="D778" s="27"/>
      <c r="E778" s="16"/>
      <c r="F778" s="16"/>
      <c r="G778" s="16"/>
      <c r="H778" s="16"/>
      <c r="I778" s="16"/>
      <c r="J778" s="16"/>
      <c r="K778" s="16"/>
      <c r="L778" s="16"/>
      <c r="M778" s="16"/>
      <c r="N778" s="16"/>
      <c r="O778" s="16"/>
      <c r="P778" s="16"/>
      <c r="Q778" s="16"/>
      <c r="R778" s="16"/>
      <c r="S778" s="16"/>
      <c r="T778" s="16"/>
      <c r="U778" s="46"/>
      <c r="V778" s="27"/>
      <c r="W778" s="16"/>
      <c r="X778" s="16"/>
      <c r="Y778" s="16"/>
      <c r="Z778" s="16"/>
      <c r="AA778" s="16"/>
      <c r="AB778" s="16"/>
      <c r="AC778" s="16"/>
      <c r="AD778" s="16"/>
      <c r="AE778" s="16"/>
      <c r="AF778" s="16"/>
      <c r="AG778" s="16"/>
      <c r="AH778" s="16"/>
      <c r="AI778" s="16"/>
      <c r="AJ778" s="16"/>
      <c r="AK778" s="217"/>
      <c r="AL778" s="74"/>
      <c r="AM778" s="476"/>
      <c r="AN778" s="51"/>
      <c r="AO778" s="217"/>
      <c r="AP778" s="217"/>
      <c r="AQ778" s="217"/>
    </row>
    <row r="779" spans="1:43" ht="11.25" customHeight="1" x14ac:dyDescent="0.2">
      <c r="A779" s="217"/>
      <c r="B779" s="133">
        <v>472</v>
      </c>
      <c r="C779" s="476"/>
      <c r="D779" s="51"/>
      <c r="E779" s="730" t="str">
        <f ca="1">VLOOKUP(INDIRECT(ADDRESS(ROW(),COLUMN()-3)),Language_Translations,MATCH(Language_Selected,Language_Options,0),FALSE)</f>
        <v>Où a eu lieu le premier examen de (NOM) ?</v>
      </c>
      <c r="F779" s="730"/>
      <c r="G779" s="730"/>
      <c r="H779" s="730"/>
      <c r="I779" s="730"/>
      <c r="J779" s="730"/>
      <c r="K779" s="730"/>
      <c r="L779" s="730"/>
      <c r="M779" s="730"/>
      <c r="N779" s="730"/>
      <c r="O779" s="730"/>
      <c r="P779" s="730"/>
      <c r="Q779" s="730"/>
      <c r="R779" s="730"/>
      <c r="S779" s="730"/>
      <c r="T779" s="730"/>
      <c r="U779" s="476"/>
      <c r="V779" s="51"/>
      <c r="W779" s="96" t="s">
        <v>470</v>
      </c>
      <c r="X779" s="217"/>
      <c r="Y779" s="217"/>
      <c r="Z779" s="217"/>
      <c r="AA779" s="217"/>
      <c r="AB779" s="217"/>
      <c r="AC779" s="217"/>
      <c r="AD779" s="217"/>
      <c r="AE779" s="217"/>
      <c r="AF779" s="217"/>
      <c r="AG779" s="217"/>
      <c r="AH779" s="217"/>
      <c r="AI779" s="217"/>
      <c r="AJ779" s="217"/>
      <c r="AK779" s="217"/>
      <c r="AL779" s="74"/>
      <c r="AM779" s="476"/>
      <c r="AN779" s="51"/>
      <c r="AO779" s="217"/>
      <c r="AP779" s="217"/>
      <c r="AQ779" s="217"/>
    </row>
    <row r="780" spans="1:43" x14ac:dyDescent="0.2">
      <c r="A780" s="217"/>
      <c r="B780" s="81" t="s">
        <v>57</v>
      </c>
      <c r="C780" s="476"/>
      <c r="D780" s="51"/>
      <c r="E780" s="730"/>
      <c r="F780" s="730"/>
      <c r="G780" s="730"/>
      <c r="H780" s="730"/>
      <c r="I780" s="730"/>
      <c r="J780" s="730"/>
      <c r="K780" s="730"/>
      <c r="L780" s="730"/>
      <c r="M780" s="730"/>
      <c r="N780" s="730"/>
      <c r="O780" s="730"/>
      <c r="P780" s="730"/>
      <c r="Q780" s="730"/>
      <c r="R780" s="730"/>
      <c r="S780" s="730"/>
      <c r="T780" s="730"/>
      <c r="U780" s="476"/>
      <c r="V780" s="51"/>
      <c r="W780" s="217"/>
      <c r="X780" s="217" t="s">
        <v>471</v>
      </c>
      <c r="Y780" s="217"/>
      <c r="Z780" s="217"/>
      <c r="AA780" s="217"/>
      <c r="AB780" s="47" t="s">
        <v>9</v>
      </c>
      <c r="AC780" s="97"/>
      <c r="AD780" s="97"/>
      <c r="AE780" s="97"/>
      <c r="AF780" s="97"/>
      <c r="AG780" s="97"/>
      <c r="AH780" s="97"/>
      <c r="AI780" s="97"/>
      <c r="AJ780" s="97"/>
      <c r="AK780" s="97"/>
      <c r="AL780" s="74" t="s">
        <v>274</v>
      </c>
      <c r="AM780" s="476"/>
      <c r="AN780" s="51"/>
      <c r="AO780" s="217"/>
      <c r="AP780" s="217"/>
      <c r="AQ780" s="217"/>
    </row>
    <row r="781" spans="1:43" x14ac:dyDescent="0.2">
      <c r="A781" s="217"/>
      <c r="B781" s="244"/>
      <c r="C781" s="476"/>
      <c r="D781" s="51"/>
      <c r="E781" s="730"/>
      <c r="F781" s="730"/>
      <c r="G781" s="730"/>
      <c r="H781" s="730"/>
      <c r="I781" s="730"/>
      <c r="J781" s="730"/>
      <c r="K781" s="730"/>
      <c r="L781" s="730"/>
      <c r="M781" s="730"/>
      <c r="N781" s="730"/>
      <c r="O781" s="730"/>
      <c r="P781" s="730"/>
      <c r="Q781" s="730"/>
      <c r="R781" s="730"/>
      <c r="S781" s="730"/>
      <c r="T781" s="730"/>
      <c r="U781" s="476"/>
      <c r="V781" s="51"/>
      <c r="W781" s="217"/>
      <c r="X781" s="217" t="s">
        <v>472</v>
      </c>
      <c r="Y781" s="217"/>
      <c r="Z781" s="217"/>
      <c r="AA781" s="217"/>
      <c r="AB781" s="217"/>
      <c r="AD781" s="47" t="s">
        <v>9</v>
      </c>
      <c r="AE781" s="47"/>
      <c r="AF781" s="47"/>
      <c r="AG781" s="47"/>
      <c r="AH781" s="47"/>
      <c r="AI781" s="47"/>
      <c r="AJ781" s="47"/>
      <c r="AK781" s="47"/>
      <c r="AL781" s="74" t="s">
        <v>275</v>
      </c>
      <c r="AM781" s="476"/>
      <c r="AN781" s="51"/>
      <c r="AO781" s="217"/>
      <c r="AP781" s="217"/>
      <c r="AQ781" s="217"/>
    </row>
    <row r="782" spans="1:43" x14ac:dyDescent="0.2">
      <c r="A782" s="217"/>
      <c r="B782" s="477"/>
      <c r="C782" s="476"/>
      <c r="D782" s="51"/>
      <c r="F782" s="217"/>
      <c r="G782" s="217"/>
      <c r="H782" s="217"/>
      <c r="I782" s="217"/>
      <c r="J782" s="217"/>
      <c r="K782" s="217"/>
      <c r="L782" s="217"/>
      <c r="M782" s="217"/>
      <c r="N782" s="217"/>
      <c r="O782" s="217"/>
      <c r="P782" s="217"/>
      <c r="Q782" s="217"/>
      <c r="R782" s="217"/>
      <c r="S782" s="217"/>
      <c r="T782" s="217"/>
      <c r="U782" s="476"/>
      <c r="V782" s="51"/>
      <c r="W782" s="217"/>
      <c r="X782" s="217"/>
      <c r="Y782" s="217"/>
      <c r="Z782" s="217"/>
      <c r="AA782" s="217"/>
      <c r="AB782" s="217"/>
      <c r="AC782" s="217"/>
      <c r="AD782" s="217"/>
      <c r="AE782" s="217"/>
      <c r="AF782" s="217"/>
      <c r="AG782" s="217"/>
      <c r="AH782" s="217"/>
      <c r="AI782" s="217"/>
      <c r="AJ782" s="217"/>
      <c r="AK782" s="217"/>
      <c r="AL782" s="74"/>
      <c r="AM782" s="476"/>
      <c r="AN782" s="51"/>
      <c r="AO782" s="217"/>
      <c r="AP782" s="217"/>
      <c r="AQ782" s="217"/>
    </row>
    <row r="783" spans="1:43" ht="11.25" customHeight="1" x14ac:dyDescent="0.2">
      <c r="A783" s="217"/>
      <c r="B783" s="477"/>
      <c r="C783" s="476"/>
      <c r="D783" s="51"/>
      <c r="E783" s="704" t="s">
        <v>473</v>
      </c>
      <c r="F783" s="704"/>
      <c r="G783" s="704"/>
      <c r="H783" s="704"/>
      <c r="I783" s="704"/>
      <c r="J783" s="704"/>
      <c r="K783" s="704"/>
      <c r="L783" s="704"/>
      <c r="M783" s="704"/>
      <c r="N783" s="704"/>
      <c r="O783" s="704"/>
      <c r="P783" s="704"/>
      <c r="Q783" s="704"/>
      <c r="R783" s="704"/>
      <c r="S783" s="704"/>
      <c r="T783" s="704"/>
      <c r="U783" s="476"/>
      <c r="V783" s="51"/>
      <c r="W783" s="96" t="s">
        <v>331</v>
      </c>
      <c r="X783" s="217"/>
      <c r="Y783" s="217"/>
      <c r="Z783" s="217"/>
      <c r="AA783" s="217"/>
      <c r="AB783" s="217"/>
      <c r="AC783" s="217"/>
      <c r="AD783" s="217"/>
      <c r="AE783" s="217"/>
      <c r="AF783" s="217"/>
      <c r="AG783" s="217"/>
      <c r="AH783" s="217"/>
      <c r="AI783" s="217"/>
      <c r="AJ783" s="217"/>
      <c r="AK783" s="217"/>
      <c r="AL783" s="74"/>
      <c r="AM783" s="476"/>
      <c r="AN783" s="51"/>
      <c r="AO783" s="217"/>
      <c r="AP783" s="217"/>
      <c r="AQ783" s="217"/>
    </row>
    <row r="784" spans="1:43" x14ac:dyDescent="0.2">
      <c r="A784" s="217"/>
      <c r="B784" s="477"/>
      <c r="C784" s="476"/>
      <c r="D784" s="51"/>
      <c r="E784" s="704"/>
      <c r="F784" s="704"/>
      <c r="G784" s="704"/>
      <c r="H784" s="704"/>
      <c r="I784" s="704"/>
      <c r="J784" s="704"/>
      <c r="K784" s="704"/>
      <c r="L784" s="704"/>
      <c r="M784" s="704"/>
      <c r="N784" s="704"/>
      <c r="O784" s="704"/>
      <c r="P784" s="704"/>
      <c r="Q784" s="704"/>
      <c r="R784" s="704"/>
      <c r="S784" s="704"/>
      <c r="T784" s="704"/>
      <c r="U784" s="476"/>
      <c r="V784" s="51"/>
      <c r="W784" s="217"/>
      <c r="X784" s="217" t="s">
        <v>333</v>
      </c>
      <c r="Y784" s="217"/>
      <c r="Z784" s="217"/>
      <c r="AA784" s="217"/>
      <c r="AB784" s="217"/>
      <c r="AC784" s="217"/>
      <c r="AD784" s="217"/>
      <c r="AE784" s="217"/>
      <c r="AG784" s="47"/>
      <c r="AH784" s="47"/>
      <c r="AI784" s="47" t="s">
        <v>9</v>
      </c>
      <c r="AJ784" s="47"/>
      <c r="AK784" s="47"/>
      <c r="AL784" s="74" t="s">
        <v>343</v>
      </c>
      <c r="AM784" s="476"/>
      <c r="AN784" s="51"/>
      <c r="AO784" s="217"/>
      <c r="AP784" s="217"/>
      <c r="AQ784" s="217"/>
    </row>
    <row r="785" spans="1:43" ht="10" customHeight="1" x14ac:dyDescent="0.2">
      <c r="A785" s="217"/>
      <c r="B785" s="477"/>
      <c r="C785" s="476"/>
      <c r="D785" s="51"/>
      <c r="E785" s="217"/>
      <c r="F785" s="217"/>
      <c r="G785" s="217"/>
      <c r="H785" s="217"/>
      <c r="I785" s="217"/>
      <c r="J785" s="217"/>
      <c r="K785" s="217"/>
      <c r="L785" s="217"/>
      <c r="M785" s="217"/>
      <c r="N785" s="217"/>
      <c r="O785" s="217"/>
      <c r="P785" s="217"/>
      <c r="Q785" s="217"/>
      <c r="R785" s="217"/>
      <c r="S785" s="217"/>
      <c r="T785" s="217"/>
      <c r="U785" s="476"/>
      <c r="V785" s="51"/>
      <c r="W785" s="299"/>
      <c r="X785" s="217" t="s">
        <v>334</v>
      </c>
      <c r="Y785" s="217"/>
      <c r="Z785" s="217"/>
      <c r="AA785" s="217"/>
      <c r="AB785" s="217"/>
      <c r="AC785" s="217"/>
      <c r="AD785" s="217"/>
      <c r="AE785" s="217"/>
      <c r="AF785" s="298"/>
      <c r="AG785" s="47"/>
      <c r="AI785" s="47"/>
      <c r="AJ785" s="47"/>
      <c r="AK785" s="47"/>
      <c r="AL785" s="74" t="s">
        <v>345</v>
      </c>
      <c r="AM785" s="476"/>
      <c r="AN785" s="51"/>
      <c r="AO785" s="217"/>
      <c r="AP785" s="217"/>
      <c r="AQ785" s="217"/>
    </row>
    <row r="786" spans="1:43" ht="11.25" customHeight="1" x14ac:dyDescent="0.2">
      <c r="A786" s="217"/>
      <c r="B786" s="477"/>
      <c r="C786" s="476"/>
      <c r="D786" s="51"/>
      <c r="E786" s="704" t="s">
        <v>549</v>
      </c>
      <c r="F786" s="704"/>
      <c r="G786" s="704"/>
      <c r="H786" s="704"/>
      <c r="I786" s="704"/>
      <c r="J786" s="704"/>
      <c r="K786" s="704"/>
      <c r="L786" s="704"/>
      <c r="M786" s="704"/>
      <c r="N786" s="704"/>
      <c r="O786" s="704"/>
      <c r="P786" s="704"/>
      <c r="Q786" s="704"/>
      <c r="R786" s="704"/>
      <c r="S786" s="704"/>
      <c r="T786" s="704"/>
      <c r="U786" s="476"/>
      <c r="V786" s="51"/>
      <c r="W786" s="217"/>
      <c r="X786" s="217" t="s">
        <v>474</v>
      </c>
      <c r="Y786" s="217"/>
      <c r="Z786" s="217"/>
      <c r="AA786" s="217"/>
      <c r="AB786" s="217"/>
      <c r="AC786" s="217"/>
      <c r="AD786" s="217"/>
      <c r="AE786" s="217"/>
      <c r="AF786" s="217"/>
      <c r="AH786" s="47"/>
      <c r="AI786" s="47"/>
      <c r="AJ786" s="47"/>
      <c r="AK786" s="47"/>
      <c r="AL786" s="74" t="s">
        <v>347</v>
      </c>
      <c r="AM786" s="476"/>
      <c r="AN786" s="51"/>
      <c r="AO786" s="217"/>
      <c r="AP786" s="217"/>
      <c r="AQ786" s="217"/>
    </row>
    <row r="787" spans="1:43" ht="11.25" customHeight="1" x14ac:dyDescent="0.2">
      <c r="A787" s="217"/>
      <c r="B787" s="477"/>
      <c r="C787" s="476"/>
      <c r="D787" s="51"/>
      <c r="E787" s="704"/>
      <c r="F787" s="704"/>
      <c r="G787" s="704"/>
      <c r="H787" s="704"/>
      <c r="I787" s="704"/>
      <c r="J787" s="704"/>
      <c r="K787" s="704"/>
      <c r="L787" s="704"/>
      <c r="M787" s="704"/>
      <c r="N787" s="704"/>
      <c r="O787" s="704"/>
      <c r="P787" s="704"/>
      <c r="Q787" s="704"/>
      <c r="R787" s="704"/>
      <c r="S787" s="704"/>
      <c r="T787" s="704"/>
      <c r="U787" s="476"/>
      <c r="V787" s="51"/>
      <c r="W787" s="217"/>
      <c r="X787" s="217" t="s">
        <v>338</v>
      </c>
      <c r="Y787" s="217"/>
      <c r="Z787" s="217"/>
      <c r="AA787" s="217"/>
      <c r="AB787" s="47"/>
      <c r="AC787" s="297"/>
      <c r="AD787" s="47"/>
      <c r="AE787" s="47"/>
      <c r="AF787" s="47"/>
      <c r="AG787" s="47"/>
      <c r="AH787" s="47"/>
      <c r="AI787" s="47"/>
      <c r="AJ787" s="47"/>
      <c r="AK787" s="47"/>
      <c r="AL787" s="74"/>
      <c r="AM787" s="476"/>
      <c r="AN787" s="51"/>
      <c r="AO787" s="217"/>
      <c r="AP787" s="217"/>
      <c r="AQ787" s="217"/>
    </row>
    <row r="788" spans="1:43" x14ac:dyDescent="0.2">
      <c r="A788" s="217"/>
      <c r="B788" s="477"/>
      <c r="C788" s="476"/>
      <c r="D788" s="51"/>
      <c r="E788" s="704"/>
      <c r="F788" s="704"/>
      <c r="G788" s="704"/>
      <c r="H788" s="704"/>
      <c r="I788" s="704"/>
      <c r="J788" s="704"/>
      <c r="K788" s="704"/>
      <c r="L788" s="704"/>
      <c r="M788" s="704"/>
      <c r="N788" s="704"/>
      <c r="O788" s="704"/>
      <c r="P788" s="704"/>
      <c r="Q788" s="704"/>
      <c r="R788" s="704"/>
      <c r="S788" s="704"/>
      <c r="T788" s="704"/>
      <c r="U788" s="476"/>
      <c r="V788" s="51"/>
      <c r="W788" s="217"/>
      <c r="Y788" s="217" t="s">
        <v>339</v>
      </c>
      <c r="Z788" s="217"/>
      <c r="AA788" s="217"/>
      <c r="AB788" s="77"/>
      <c r="AC788" s="77"/>
      <c r="AD788" s="77"/>
      <c r="AE788" s="77"/>
      <c r="AF788" s="77"/>
      <c r="AG788" s="77"/>
      <c r="AH788" s="77"/>
      <c r="AI788" s="79"/>
      <c r="AJ788" s="79"/>
      <c r="AK788" s="79"/>
      <c r="AL788" s="98" t="s">
        <v>351</v>
      </c>
      <c r="AM788" s="476"/>
      <c r="AN788" s="51"/>
      <c r="AO788" s="217"/>
      <c r="AP788" s="217"/>
      <c r="AQ788" s="217"/>
    </row>
    <row r="789" spans="1:43" ht="10" customHeight="1" x14ac:dyDescent="0.2">
      <c r="A789" s="217"/>
      <c r="B789" s="477"/>
      <c r="C789" s="476"/>
      <c r="D789" s="51"/>
      <c r="E789" s="704"/>
      <c r="F789" s="704"/>
      <c r="G789" s="704"/>
      <c r="H789" s="704"/>
      <c r="I789" s="704"/>
      <c r="J789" s="704"/>
      <c r="K789" s="704"/>
      <c r="L789" s="704"/>
      <c r="M789" s="704"/>
      <c r="N789" s="704"/>
      <c r="O789" s="704"/>
      <c r="P789" s="704"/>
      <c r="Q789" s="704"/>
      <c r="R789" s="704"/>
      <c r="S789" s="704"/>
      <c r="T789" s="704"/>
      <c r="U789" s="476"/>
      <c r="V789" s="51"/>
      <c r="W789" s="217"/>
      <c r="X789" s="217"/>
      <c r="Y789" s="217"/>
      <c r="Z789" s="217"/>
      <c r="AA789" s="217"/>
      <c r="AB789" s="300" t="s">
        <v>107</v>
      </c>
      <c r="AC789" s="300"/>
      <c r="AD789" s="300"/>
      <c r="AE789" s="300"/>
      <c r="AF789" s="300"/>
      <c r="AG789" s="300"/>
      <c r="AH789" s="300"/>
      <c r="AI789" s="303"/>
      <c r="AJ789" s="303"/>
      <c r="AK789" s="303"/>
      <c r="AM789" s="476"/>
      <c r="AN789" s="51"/>
      <c r="AO789" s="217"/>
      <c r="AP789" s="217"/>
      <c r="AQ789" s="217"/>
    </row>
    <row r="790" spans="1:43" ht="10" customHeight="1" x14ac:dyDescent="0.2">
      <c r="A790" s="217"/>
      <c r="B790" s="477"/>
      <c r="C790" s="476"/>
      <c r="D790" s="51"/>
      <c r="E790" s="704"/>
      <c r="F790" s="704"/>
      <c r="G790" s="704"/>
      <c r="H790" s="704"/>
      <c r="I790" s="704"/>
      <c r="J790" s="704"/>
      <c r="K790" s="704"/>
      <c r="L790" s="704"/>
      <c r="M790" s="704"/>
      <c r="N790" s="704"/>
      <c r="O790" s="704"/>
      <c r="P790" s="704"/>
      <c r="Q790" s="704"/>
      <c r="R790" s="704"/>
      <c r="S790" s="704"/>
      <c r="T790" s="704"/>
      <c r="U790" s="476"/>
      <c r="V790" s="51"/>
      <c r="W790" s="217"/>
      <c r="X790" s="217"/>
      <c r="Y790" s="217"/>
      <c r="Z790" s="217"/>
      <c r="AA790" s="217"/>
      <c r="AB790" s="47"/>
      <c r="AC790" s="297"/>
      <c r="AD790" s="47"/>
      <c r="AE790" s="47"/>
      <c r="AF790" s="47"/>
      <c r="AG790" s="47"/>
      <c r="AH790" s="47"/>
      <c r="AI790" s="47"/>
      <c r="AJ790" s="47"/>
      <c r="AK790" s="47"/>
      <c r="AL790" s="74"/>
      <c r="AM790" s="476"/>
      <c r="AN790" s="51"/>
      <c r="AO790" s="217"/>
      <c r="AP790" s="217"/>
      <c r="AQ790" s="217"/>
    </row>
    <row r="791" spans="1:43" ht="10.5" x14ac:dyDescent="0.2">
      <c r="A791" s="217"/>
      <c r="B791" s="477"/>
      <c r="C791" s="476"/>
      <c r="D791" s="51"/>
      <c r="U791" s="476"/>
      <c r="V791" s="51"/>
      <c r="W791" s="96" t="s">
        <v>341</v>
      </c>
      <c r="X791" s="217"/>
      <c r="Y791" s="217"/>
      <c r="Z791" s="217"/>
      <c r="AA791" s="217"/>
      <c r="AB791" s="217"/>
      <c r="AC791" s="217"/>
      <c r="AD791" s="217"/>
      <c r="AE791" s="217"/>
      <c r="AF791" s="217"/>
      <c r="AL791" s="74"/>
      <c r="AM791" s="476"/>
      <c r="AN791" s="51"/>
      <c r="AO791" s="217"/>
      <c r="AP791" s="217"/>
      <c r="AQ791" s="217"/>
    </row>
    <row r="792" spans="1:43" x14ac:dyDescent="0.2">
      <c r="A792" s="217"/>
      <c r="B792" s="477"/>
      <c r="C792" s="476"/>
      <c r="D792" s="51"/>
      <c r="E792" s="2"/>
      <c r="F792" s="2"/>
      <c r="G792" s="2"/>
      <c r="H792" s="2"/>
      <c r="I792" s="2"/>
      <c r="J792" s="2"/>
      <c r="K792" s="2"/>
      <c r="L792" s="2"/>
      <c r="M792" s="2"/>
      <c r="N792" s="2"/>
      <c r="O792" s="2"/>
      <c r="P792" s="2"/>
      <c r="Q792" s="477"/>
      <c r="R792" s="477"/>
      <c r="S792" s="477"/>
      <c r="T792" s="477"/>
      <c r="U792" s="476"/>
      <c r="V792" s="51"/>
      <c r="W792" s="217"/>
      <c r="X792" s="217" t="s">
        <v>342</v>
      </c>
      <c r="Y792" s="217"/>
      <c r="Z792" s="217"/>
      <c r="AA792" s="217"/>
      <c r="AB792" s="217"/>
      <c r="AC792" s="47"/>
      <c r="AD792" s="47" t="s">
        <v>9</v>
      </c>
      <c r="AE792" s="47"/>
      <c r="AF792" s="47"/>
      <c r="AG792" s="47"/>
      <c r="AH792" s="47"/>
      <c r="AI792" s="47"/>
      <c r="AJ792" s="47"/>
      <c r="AK792" s="47"/>
      <c r="AL792" s="74" t="s">
        <v>354</v>
      </c>
      <c r="AM792" s="476"/>
      <c r="AN792" s="51"/>
      <c r="AO792" s="217"/>
      <c r="AP792" s="217"/>
      <c r="AQ792" s="217"/>
    </row>
    <row r="793" spans="1:43" x14ac:dyDescent="0.2">
      <c r="A793" s="217"/>
      <c r="B793" s="477"/>
      <c r="C793" s="476"/>
      <c r="D793" s="51"/>
      <c r="U793" s="476"/>
      <c r="V793" s="51"/>
      <c r="W793" s="217"/>
      <c r="X793" s="299" t="s">
        <v>344</v>
      </c>
      <c r="Y793" s="299"/>
      <c r="Z793" s="299"/>
      <c r="AA793" s="299"/>
      <c r="AB793" s="299"/>
      <c r="AD793" s="47" t="s">
        <v>9</v>
      </c>
      <c r="AE793" s="47"/>
      <c r="AF793" s="47"/>
      <c r="AG793" s="47"/>
      <c r="AH793" s="47"/>
      <c r="AI793" s="47"/>
      <c r="AJ793" s="47"/>
      <c r="AK793" s="47"/>
      <c r="AL793" s="75" t="s">
        <v>356</v>
      </c>
      <c r="AM793" s="476"/>
      <c r="AN793" s="51"/>
      <c r="AO793" s="217"/>
      <c r="AP793" s="217"/>
      <c r="AQ793" s="217"/>
    </row>
    <row r="794" spans="1:43" x14ac:dyDescent="0.2">
      <c r="A794" s="217"/>
      <c r="B794" s="477"/>
      <c r="C794" s="476"/>
      <c r="D794" s="51"/>
      <c r="U794" s="476"/>
      <c r="V794" s="51"/>
      <c r="W794" s="217"/>
      <c r="X794" s="217" t="s">
        <v>349</v>
      </c>
      <c r="Y794" s="217"/>
      <c r="Z794" s="217"/>
      <c r="AA794" s="217"/>
      <c r="AB794" s="217"/>
      <c r="AC794" s="217"/>
      <c r="AD794" s="217"/>
      <c r="AE794" s="217"/>
      <c r="AF794" s="217"/>
      <c r="AL794" s="74"/>
      <c r="AM794" s="476"/>
      <c r="AN794" s="51"/>
      <c r="AO794" s="217"/>
      <c r="AP794" s="217"/>
      <c r="AQ794" s="217"/>
    </row>
    <row r="795" spans="1:43" x14ac:dyDescent="0.2">
      <c r="A795" s="217"/>
      <c r="B795" s="477"/>
      <c r="C795" s="476"/>
      <c r="D795" s="51"/>
      <c r="E795" s="217"/>
      <c r="F795" s="217"/>
      <c r="G795" s="217"/>
      <c r="H795" s="217"/>
      <c r="I795" s="217"/>
      <c r="J795" s="217"/>
      <c r="K795" s="217"/>
      <c r="L795" s="217"/>
      <c r="M795" s="217"/>
      <c r="N795" s="217"/>
      <c r="O795" s="217"/>
      <c r="P795" s="217"/>
      <c r="Q795" s="217"/>
      <c r="R795" s="217"/>
      <c r="S795" s="217"/>
      <c r="T795" s="217"/>
      <c r="U795" s="476"/>
      <c r="V795" s="51"/>
      <c r="W795" s="47"/>
      <c r="X795" s="217"/>
      <c r="Y795" s="217" t="s">
        <v>350</v>
      </c>
      <c r="Z795" s="217"/>
      <c r="AA795" s="217"/>
      <c r="AB795" s="77"/>
      <c r="AC795" s="77"/>
      <c r="AD795" s="77"/>
      <c r="AE795" s="77"/>
      <c r="AF795" s="77"/>
      <c r="AG795" s="77"/>
      <c r="AH795" s="77"/>
      <c r="AI795" s="79"/>
      <c r="AJ795" s="79"/>
      <c r="AK795" s="79"/>
      <c r="AL795" s="74" t="s">
        <v>358</v>
      </c>
      <c r="AM795" s="476"/>
      <c r="AN795" s="51"/>
      <c r="AO795" s="217"/>
      <c r="AP795" s="217"/>
      <c r="AQ795" s="217"/>
    </row>
    <row r="796" spans="1:43" x14ac:dyDescent="0.2">
      <c r="A796" s="217"/>
      <c r="B796" s="477"/>
      <c r="C796" s="476"/>
      <c r="D796" s="51"/>
      <c r="E796" s="217"/>
      <c r="F796" s="217"/>
      <c r="G796" s="217"/>
      <c r="H796" s="217"/>
      <c r="I796" s="217"/>
      <c r="J796" s="217"/>
      <c r="K796" s="217"/>
      <c r="L796" s="217"/>
      <c r="M796" s="217"/>
      <c r="N796" s="217"/>
      <c r="O796" s="217"/>
      <c r="P796" s="217"/>
      <c r="Q796" s="217"/>
      <c r="R796" s="217"/>
      <c r="S796" s="217"/>
      <c r="T796" s="217"/>
      <c r="U796" s="476"/>
      <c r="V796" s="51"/>
      <c r="W796" s="47"/>
      <c r="X796" s="217"/>
      <c r="Y796" s="217"/>
      <c r="Z796" s="217"/>
      <c r="AA796" s="217"/>
      <c r="AB796" s="300" t="s">
        <v>107</v>
      </c>
      <c r="AC796" s="300"/>
      <c r="AD796" s="300"/>
      <c r="AE796" s="300"/>
      <c r="AF796" s="300"/>
      <c r="AG796" s="300"/>
      <c r="AH796" s="300"/>
      <c r="AI796" s="303"/>
      <c r="AJ796" s="303"/>
      <c r="AK796" s="303"/>
      <c r="AL796" s="74"/>
      <c r="AM796" s="476"/>
      <c r="AN796" s="51"/>
      <c r="AO796" s="217"/>
      <c r="AP796" s="217"/>
      <c r="AQ796" s="217"/>
    </row>
    <row r="797" spans="1:43" x14ac:dyDescent="0.2">
      <c r="A797" s="217"/>
      <c r="B797" s="477"/>
      <c r="C797" s="476"/>
      <c r="D797" s="51"/>
      <c r="E797" s="217"/>
      <c r="F797" s="217"/>
      <c r="G797" s="217"/>
      <c r="H797" s="217"/>
      <c r="I797" s="217"/>
      <c r="J797" s="217"/>
      <c r="K797" s="217"/>
      <c r="L797" s="217"/>
      <c r="M797" s="217"/>
      <c r="N797" s="217"/>
      <c r="O797" s="217"/>
      <c r="P797" s="217"/>
      <c r="Q797" s="217"/>
      <c r="R797" s="217"/>
      <c r="S797" s="217"/>
      <c r="T797" s="217"/>
      <c r="U797" s="476"/>
      <c r="V797" s="51"/>
      <c r="W797" s="47"/>
      <c r="X797" s="217"/>
      <c r="Y797" s="217"/>
      <c r="AL797" s="74"/>
      <c r="AM797" s="476"/>
      <c r="AN797" s="51"/>
      <c r="AO797" s="217"/>
      <c r="AP797" s="217"/>
      <c r="AQ797" s="217"/>
    </row>
    <row r="798" spans="1:43" ht="10.5" x14ac:dyDescent="0.2">
      <c r="A798" s="217"/>
      <c r="B798" s="477"/>
      <c r="C798" s="476"/>
      <c r="D798" s="51"/>
      <c r="E798" s="217"/>
      <c r="F798" s="217"/>
      <c r="G798" s="217"/>
      <c r="H798" s="217"/>
      <c r="I798" s="217"/>
      <c r="J798" s="217"/>
      <c r="K798" s="217"/>
      <c r="L798" s="217"/>
      <c r="M798" s="217"/>
      <c r="N798" s="217"/>
      <c r="O798" s="217"/>
      <c r="P798" s="217"/>
      <c r="Q798" s="217"/>
      <c r="R798" s="217"/>
      <c r="S798" s="217"/>
      <c r="T798" s="217"/>
      <c r="U798" s="476"/>
      <c r="V798" s="51"/>
      <c r="W798" s="96" t="s">
        <v>476</v>
      </c>
      <c r="X798" s="217"/>
      <c r="Y798" s="217"/>
      <c r="Z798" s="217"/>
      <c r="AA798" s="217"/>
      <c r="AB798" s="217"/>
      <c r="AC798" s="217"/>
      <c r="AD798" s="217"/>
      <c r="AE798" s="217"/>
      <c r="AF798" s="217"/>
      <c r="AL798" s="74"/>
      <c r="AM798" s="476"/>
      <c r="AN798" s="51"/>
      <c r="AO798" s="217"/>
      <c r="AP798" s="217"/>
      <c r="AQ798" s="217"/>
    </row>
    <row r="799" spans="1:43" x14ac:dyDescent="0.2">
      <c r="A799" s="217"/>
      <c r="B799" s="477"/>
      <c r="C799" s="476"/>
      <c r="D799" s="51"/>
      <c r="E799" s="217"/>
      <c r="F799" s="217"/>
      <c r="G799" s="217"/>
      <c r="H799" s="217"/>
      <c r="I799" s="217"/>
      <c r="J799" s="217"/>
      <c r="K799" s="217"/>
      <c r="L799" s="217"/>
      <c r="M799" s="217"/>
      <c r="N799" s="217"/>
      <c r="O799" s="217"/>
      <c r="P799" s="217"/>
      <c r="Q799" s="217"/>
      <c r="R799" s="217"/>
      <c r="S799" s="217"/>
      <c r="T799" s="217"/>
      <c r="U799" s="476"/>
      <c r="V799" s="51"/>
      <c r="W799" s="217"/>
      <c r="X799" s="217" t="s">
        <v>353</v>
      </c>
      <c r="Y799" s="217"/>
      <c r="Z799" s="217"/>
      <c r="AA799" s="217"/>
      <c r="AB799" s="217"/>
      <c r="AC799" s="47" t="s">
        <v>9</v>
      </c>
      <c r="AD799" s="47"/>
      <c r="AE799" s="47"/>
      <c r="AF799" s="47"/>
      <c r="AG799" s="47"/>
      <c r="AH799" s="47"/>
      <c r="AI799" s="47"/>
      <c r="AJ799" s="47"/>
      <c r="AK799" s="47"/>
      <c r="AL799" s="75" t="s">
        <v>413</v>
      </c>
      <c r="AM799" s="476"/>
      <c r="AN799" s="51"/>
      <c r="AO799" s="217"/>
      <c r="AP799" s="217"/>
      <c r="AQ799" s="217"/>
    </row>
    <row r="800" spans="1:43" x14ac:dyDescent="0.2">
      <c r="A800" s="217"/>
      <c r="B800" s="477"/>
      <c r="C800" s="476"/>
      <c r="D800" s="51"/>
      <c r="E800" s="217"/>
      <c r="F800" s="217"/>
      <c r="G800" s="217"/>
      <c r="H800" s="217"/>
      <c r="I800" s="217"/>
      <c r="J800" s="217"/>
      <c r="K800" s="217"/>
      <c r="L800" s="217"/>
      <c r="M800" s="217"/>
      <c r="N800" s="217"/>
      <c r="O800" s="217"/>
      <c r="P800" s="217"/>
      <c r="Q800" s="217"/>
      <c r="R800" s="217"/>
      <c r="S800" s="217"/>
      <c r="T800" s="217"/>
      <c r="U800" s="476"/>
      <c r="V800" s="51"/>
      <c r="W800" s="217"/>
      <c r="X800" s="217" t="s">
        <v>355</v>
      </c>
      <c r="Y800" s="217"/>
      <c r="Z800" s="217"/>
      <c r="AA800" s="217"/>
      <c r="AB800" s="47"/>
      <c r="AC800" s="47"/>
      <c r="AD800" s="47" t="s">
        <v>9</v>
      </c>
      <c r="AE800" s="47"/>
      <c r="AF800" s="47"/>
      <c r="AG800" s="47"/>
      <c r="AH800" s="47"/>
      <c r="AI800" s="47"/>
      <c r="AJ800" s="47"/>
      <c r="AK800" s="47"/>
      <c r="AL800" s="75" t="s">
        <v>415</v>
      </c>
      <c r="AM800" s="476"/>
      <c r="AN800" s="51"/>
      <c r="AO800" s="217"/>
      <c r="AP800" s="217"/>
      <c r="AQ800" s="217"/>
    </row>
    <row r="801" spans="1:43" x14ac:dyDescent="0.2">
      <c r="A801" s="217"/>
      <c r="B801" s="477"/>
      <c r="C801" s="476"/>
      <c r="D801" s="51"/>
      <c r="E801" s="217"/>
      <c r="F801" s="217"/>
      <c r="G801" s="217"/>
      <c r="H801" s="217"/>
      <c r="I801" s="217"/>
      <c r="J801" s="217"/>
      <c r="K801" s="217"/>
      <c r="L801" s="217"/>
      <c r="M801" s="217"/>
      <c r="N801" s="217"/>
      <c r="O801" s="217"/>
      <c r="P801" s="217"/>
      <c r="Q801" s="217"/>
      <c r="R801" s="217"/>
      <c r="S801" s="217"/>
      <c r="T801" s="217"/>
      <c r="U801" s="476"/>
      <c r="V801" s="51"/>
      <c r="W801" s="217"/>
      <c r="X801" s="217" t="s">
        <v>349</v>
      </c>
      <c r="Y801" s="217"/>
      <c r="Z801" s="217"/>
      <c r="AA801" s="217"/>
      <c r="AB801" s="217"/>
      <c r="AC801" s="217"/>
      <c r="AD801" s="217"/>
      <c r="AE801" s="217"/>
      <c r="AF801" s="217"/>
      <c r="AM801" s="476"/>
      <c r="AN801" s="51"/>
      <c r="AO801" s="217"/>
      <c r="AP801" s="217"/>
      <c r="AQ801" s="217"/>
    </row>
    <row r="802" spans="1:43" x14ac:dyDescent="0.2">
      <c r="A802" s="217"/>
      <c r="B802" s="477"/>
      <c r="C802" s="476"/>
      <c r="D802" s="51"/>
      <c r="E802" s="217"/>
      <c r="F802" s="217"/>
      <c r="G802" s="217"/>
      <c r="H802" s="217"/>
      <c r="I802" s="217"/>
      <c r="J802" s="217"/>
      <c r="K802" s="217"/>
      <c r="L802" s="217"/>
      <c r="M802" s="217"/>
      <c r="N802" s="217"/>
      <c r="O802" s="217"/>
      <c r="P802" s="217"/>
      <c r="Q802" s="217"/>
      <c r="R802" s="217"/>
      <c r="S802" s="217"/>
      <c r="T802" s="217"/>
      <c r="U802" s="476"/>
      <c r="V802" s="51"/>
      <c r="W802" s="217"/>
      <c r="X802" s="217"/>
      <c r="Y802" s="217" t="s">
        <v>357</v>
      </c>
      <c r="Z802" s="217"/>
      <c r="AA802" s="217"/>
      <c r="AB802" s="77"/>
      <c r="AC802" s="77"/>
      <c r="AD802" s="77"/>
      <c r="AE802" s="77"/>
      <c r="AF802" s="77"/>
      <c r="AG802" s="77"/>
      <c r="AH802" s="77"/>
      <c r="AI802" s="79"/>
      <c r="AJ802" s="79"/>
      <c r="AK802" s="79"/>
      <c r="AL802" s="75" t="s">
        <v>523</v>
      </c>
      <c r="AM802" s="476"/>
      <c r="AN802" s="51"/>
      <c r="AO802" s="217"/>
      <c r="AP802" s="217"/>
      <c r="AQ802" s="217"/>
    </row>
    <row r="803" spans="1:43" x14ac:dyDescent="0.2">
      <c r="A803" s="217"/>
      <c r="B803" s="477"/>
      <c r="C803" s="476"/>
      <c r="D803" s="51"/>
      <c r="E803" s="217"/>
      <c r="F803" s="217"/>
      <c r="G803" s="217"/>
      <c r="H803" s="217"/>
      <c r="I803" s="217"/>
      <c r="J803" s="217"/>
      <c r="K803" s="217"/>
      <c r="L803" s="217"/>
      <c r="M803" s="217"/>
      <c r="N803" s="217"/>
      <c r="O803" s="217"/>
      <c r="P803" s="217"/>
      <c r="Q803" s="217"/>
      <c r="R803" s="217"/>
      <c r="S803" s="217"/>
      <c r="T803" s="217"/>
      <c r="U803" s="476"/>
      <c r="V803" s="51"/>
      <c r="W803" s="217"/>
      <c r="X803" s="217"/>
      <c r="Y803" s="217"/>
      <c r="Z803" s="217"/>
      <c r="AA803" s="217"/>
      <c r="AB803" s="300" t="s">
        <v>107</v>
      </c>
      <c r="AC803" s="300"/>
      <c r="AD803" s="300"/>
      <c r="AE803" s="300"/>
      <c r="AF803" s="300"/>
      <c r="AG803" s="300"/>
      <c r="AH803" s="300"/>
      <c r="AI803" s="303"/>
      <c r="AJ803" s="303"/>
      <c r="AK803" s="303"/>
      <c r="AL803" s="74"/>
      <c r="AM803" s="476"/>
      <c r="AN803" s="51"/>
      <c r="AO803" s="217"/>
      <c r="AP803" s="217"/>
      <c r="AQ803" s="217"/>
    </row>
    <row r="804" spans="1:43" x14ac:dyDescent="0.2">
      <c r="A804" s="217"/>
      <c r="B804" s="477"/>
      <c r="C804" s="476"/>
      <c r="D804" s="51"/>
      <c r="E804" s="217"/>
      <c r="F804" s="217"/>
      <c r="G804" s="217"/>
      <c r="H804" s="217"/>
      <c r="I804" s="217"/>
      <c r="J804" s="217"/>
      <c r="K804" s="217"/>
      <c r="L804" s="217"/>
      <c r="M804" s="217"/>
      <c r="N804" s="217"/>
      <c r="O804" s="217"/>
      <c r="P804" s="217"/>
      <c r="Q804" s="217"/>
      <c r="R804" s="217"/>
      <c r="S804" s="217"/>
      <c r="T804" s="217"/>
      <c r="U804" s="476"/>
      <c r="V804" s="51"/>
      <c r="AM804" s="476"/>
      <c r="AN804" s="51"/>
      <c r="AO804" s="217"/>
      <c r="AP804" s="217"/>
      <c r="AQ804" s="217"/>
    </row>
    <row r="805" spans="1:43" x14ac:dyDescent="0.2">
      <c r="A805" s="217"/>
      <c r="B805" s="477"/>
      <c r="C805" s="476"/>
      <c r="D805" s="51"/>
      <c r="E805" s="217"/>
      <c r="F805" s="217"/>
      <c r="G805" s="217"/>
      <c r="H805" s="217"/>
      <c r="I805" s="217"/>
      <c r="J805" s="217"/>
      <c r="K805" s="217"/>
      <c r="L805" s="217"/>
      <c r="M805" s="217"/>
      <c r="N805" s="217"/>
      <c r="O805" s="217"/>
      <c r="P805" s="217"/>
      <c r="Q805" s="217"/>
      <c r="R805" s="217"/>
      <c r="S805" s="217"/>
      <c r="T805" s="217"/>
      <c r="U805" s="476"/>
      <c r="V805" s="51"/>
      <c r="W805" s="217" t="s">
        <v>106</v>
      </c>
      <c r="X805" s="217"/>
      <c r="Y805" s="217"/>
      <c r="Z805" s="77"/>
      <c r="AA805" s="77"/>
      <c r="AB805" s="77"/>
      <c r="AC805" s="77"/>
      <c r="AD805" s="77"/>
      <c r="AE805" s="77"/>
      <c r="AF805" s="77"/>
      <c r="AG805" s="77"/>
      <c r="AH805" s="77"/>
      <c r="AI805" s="77"/>
      <c r="AJ805" s="77"/>
      <c r="AK805" s="77"/>
      <c r="AL805" s="75" t="s">
        <v>76</v>
      </c>
      <c r="AM805" s="476"/>
      <c r="AN805" s="51"/>
      <c r="AO805" s="217"/>
      <c r="AP805" s="217"/>
      <c r="AQ805" s="217"/>
    </row>
    <row r="806" spans="1:43" x14ac:dyDescent="0.2">
      <c r="A806" s="217"/>
      <c r="B806" s="477"/>
      <c r="C806" s="476"/>
      <c r="D806" s="51"/>
      <c r="E806" s="217"/>
      <c r="F806" s="217"/>
      <c r="G806" s="217"/>
      <c r="H806" s="217"/>
      <c r="I806" s="217"/>
      <c r="J806" s="217"/>
      <c r="K806" s="217"/>
      <c r="L806" s="217"/>
      <c r="M806" s="217"/>
      <c r="N806" s="217"/>
      <c r="O806" s="217"/>
      <c r="P806" s="217"/>
      <c r="Q806" s="217"/>
      <c r="R806" s="217"/>
      <c r="S806" s="217"/>
      <c r="T806" s="217"/>
      <c r="U806" s="476"/>
      <c r="V806" s="51"/>
      <c r="W806" s="217"/>
      <c r="X806" s="217"/>
      <c r="Y806" s="217"/>
      <c r="Z806" s="300" t="s">
        <v>107</v>
      </c>
      <c r="AA806" s="300"/>
      <c r="AB806" s="300"/>
      <c r="AC806" s="300"/>
      <c r="AD806" s="300"/>
      <c r="AE806" s="300"/>
      <c r="AF806" s="300"/>
      <c r="AG806" s="300"/>
      <c r="AH806" s="300"/>
      <c r="AI806" s="300"/>
      <c r="AJ806" s="300"/>
      <c r="AK806" s="300"/>
      <c r="AL806" s="74"/>
      <c r="AM806" s="476"/>
      <c r="AN806" s="51"/>
      <c r="AO806" s="217"/>
      <c r="AP806" s="217"/>
      <c r="AQ806" s="217"/>
    </row>
    <row r="807" spans="1:43" ht="6" customHeight="1" x14ac:dyDescent="0.2">
      <c r="A807" s="77"/>
      <c r="B807" s="76"/>
      <c r="C807" s="48"/>
      <c r="D807" s="26"/>
      <c r="E807" s="77"/>
      <c r="F807" s="77"/>
      <c r="G807" s="77"/>
      <c r="H807" s="77"/>
      <c r="I807" s="77"/>
      <c r="J807" s="77"/>
      <c r="K807" s="77"/>
      <c r="L807" s="77"/>
      <c r="M807" s="77"/>
      <c r="N807" s="77"/>
      <c r="O807" s="77"/>
      <c r="P807" s="77"/>
      <c r="Q807" s="77"/>
      <c r="R807" s="77"/>
      <c r="S807" s="77"/>
      <c r="T807" s="77"/>
      <c r="U807" s="48"/>
      <c r="V807" s="26"/>
      <c r="W807" s="77"/>
      <c r="X807" s="77"/>
      <c r="Y807" s="77"/>
      <c r="Z807" s="497"/>
      <c r="AA807" s="497"/>
      <c r="AB807" s="497"/>
      <c r="AC807" s="497"/>
      <c r="AD807" s="497"/>
      <c r="AE807" s="497"/>
      <c r="AF807" s="497"/>
      <c r="AG807" s="497"/>
      <c r="AH807" s="497"/>
      <c r="AI807" s="497"/>
      <c r="AJ807" s="497"/>
      <c r="AK807" s="497"/>
      <c r="AL807" s="78"/>
      <c r="AM807" s="48"/>
      <c r="AN807" s="26"/>
      <c r="AO807" s="77"/>
      <c r="AP807" s="77"/>
      <c r="AQ807" s="77"/>
    </row>
    <row r="808" spans="1:43" ht="6" customHeight="1" x14ac:dyDescent="0.2">
      <c r="A808" s="16"/>
      <c r="B808" s="475"/>
      <c r="C808" s="46"/>
      <c r="D808" s="27"/>
      <c r="E808" s="16"/>
      <c r="F808" s="16"/>
      <c r="G808" s="16"/>
      <c r="H808" s="16"/>
      <c r="I808" s="16"/>
      <c r="J808" s="16"/>
      <c r="K808" s="16"/>
      <c r="L808" s="16"/>
      <c r="M808" s="16"/>
      <c r="N808" s="16"/>
      <c r="O808" s="16"/>
      <c r="P808" s="16"/>
      <c r="Q808" s="16"/>
      <c r="R808" s="16"/>
      <c r="S808" s="16"/>
      <c r="T808" s="16"/>
      <c r="U808" s="46"/>
      <c r="V808" s="27"/>
      <c r="W808" s="16"/>
      <c r="X808" s="16"/>
      <c r="Y808" s="16"/>
      <c r="Z808" s="16"/>
      <c r="AA808" s="16"/>
      <c r="AB808" s="16"/>
      <c r="AC808" s="16"/>
      <c r="AD808" s="16"/>
      <c r="AE808" s="16"/>
      <c r="AF808" s="16"/>
      <c r="AG808" s="16"/>
      <c r="AH808" s="16"/>
      <c r="AI808" s="16"/>
      <c r="AJ808" s="16"/>
      <c r="AK808" s="16"/>
      <c r="AL808" s="373"/>
      <c r="AM808" s="46"/>
      <c r="AN808" s="27"/>
      <c r="AO808" s="16"/>
      <c r="AP808" s="16"/>
      <c r="AQ808" s="16"/>
    </row>
    <row r="809" spans="1:43" ht="11.25" customHeight="1" x14ac:dyDescent="0.2">
      <c r="A809" s="217"/>
      <c r="B809" s="477">
        <v>473</v>
      </c>
      <c r="C809" s="476"/>
      <c r="D809" s="51"/>
      <c r="E809" s="730" t="str">
        <f ca="1">VLOOKUP(INDIRECT(ADDRESS(ROW(),COLUMN()-3)),Language_Translations,MATCH(Language_Selected,Language_Options,0),FALSE)</f>
        <v>Au cours des 2 jours suivant la naissance de (NOM), est-ce qu'un prestataire de santé a fait l'une des choses suivantes ?</v>
      </c>
      <c r="F809" s="730"/>
      <c r="G809" s="730"/>
      <c r="H809" s="730"/>
      <c r="I809" s="730"/>
      <c r="J809" s="730"/>
      <c r="K809" s="730"/>
      <c r="L809" s="730"/>
      <c r="M809" s="730"/>
      <c r="N809" s="730"/>
      <c r="O809" s="730"/>
      <c r="P809" s="730"/>
      <c r="Q809" s="730"/>
      <c r="R809" s="730"/>
      <c r="S809" s="730"/>
      <c r="T809" s="730"/>
      <c r="U809" s="476"/>
      <c r="V809" s="51"/>
      <c r="W809" s="217"/>
      <c r="X809" s="217"/>
      <c r="Y809" s="217"/>
      <c r="Z809" s="217"/>
      <c r="AA809" s="217"/>
      <c r="AB809" s="217"/>
      <c r="AC809" s="217"/>
      <c r="AD809" s="217"/>
      <c r="AE809" s="217"/>
      <c r="AF809" s="217"/>
      <c r="AG809" s="217"/>
      <c r="AH809" s="217"/>
      <c r="AI809" s="217"/>
      <c r="AJ809" s="217"/>
      <c r="AK809" s="217"/>
      <c r="AL809" s="75"/>
      <c r="AM809" s="476"/>
      <c r="AN809" s="51"/>
      <c r="AO809" s="217"/>
      <c r="AP809" s="217"/>
      <c r="AQ809" s="217"/>
    </row>
    <row r="810" spans="1:43" x14ac:dyDescent="0.2">
      <c r="A810" s="217"/>
      <c r="B810" s="244"/>
      <c r="C810" s="476"/>
      <c r="D810" s="51"/>
      <c r="E810" s="730"/>
      <c r="F810" s="730"/>
      <c r="G810" s="730"/>
      <c r="H810" s="730"/>
      <c r="I810" s="730"/>
      <c r="J810" s="730"/>
      <c r="K810" s="730"/>
      <c r="L810" s="730"/>
      <c r="M810" s="730"/>
      <c r="N810" s="730"/>
      <c r="O810" s="730"/>
      <c r="P810" s="730"/>
      <c r="Q810" s="730"/>
      <c r="R810" s="730"/>
      <c r="S810" s="730"/>
      <c r="T810" s="730"/>
      <c r="U810" s="476"/>
      <c r="V810" s="51"/>
      <c r="W810" s="217"/>
      <c r="X810" s="217"/>
      <c r="Y810" s="217"/>
      <c r="Z810" s="217"/>
      <c r="AA810" s="217"/>
      <c r="AB810" s="217"/>
      <c r="AC810" s="217"/>
      <c r="AD810" s="217"/>
      <c r="AE810" s="217"/>
      <c r="AF810" s="217"/>
      <c r="AG810" s="217"/>
      <c r="AH810" s="477"/>
      <c r="AI810" s="217"/>
      <c r="AJ810" s="477"/>
      <c r="AL810" s="112"/>
      <c r="AM810" s="476"/>
      <c r="AN810" s="51"/>
      <c r="AO810" s="217"/>
      <c r="AP810" s="217"/>
      <c r="AQ810" s="217"/>
    </row>
    <row r="811" spans="1:43" x14ac:dyDescent="0.2">
      <c r="A811" s="217"/>
      <c r="B811" s="244"/>
      <c r="C811" s="476"/>
      <c r="D811" s="51"/>
      <c r="E811" s="730"/>
      <c r="F811" s="730"/>
      <c r="G811" s="730"/>
      <c r="H811" s="730"/>
      <c r="I811" s="730"/>
      <c r="J811" s="730"/>
      <c r="K811" s="730"/>
      <c r="L811" s="730"/>
      <c r="M811" s="730"/>
      <c r="N811" s="730"/>
      <c r="O811" s="730"/>
      <c r="P811" s="730"/>
      <c r="Q811" s="730"/>
      <c r="R811" s="730"/>
      <c r="S811" s="730"/>
      <c r="T811" s="730"/>
      <c r="U811" s="476"/>
      <c r="V811" s="51"/>
      <c r="W811" s="217"/>
      <c r="X811" s="217"/>
      <c r="Y811" s="217"/>
      <c r="Z811" s="217"/>
      <c r="AA811" s="217"/>
      <c r="AB811" s="217"/>
      <c r="AC811" s="217"/>
      <c r="AD811" s="217"/>
      <c r="AE811" s="217"/>
      <c r="AF811" s="217"/>
      <c r="AG811" s="217"/>
      <c r="AH811" s="477" t="s">
        <v>117</v>
      </c>
      <c r="AI811" s="217"/>
      <c r="AJ811" s="477" t="s">
        <v>118</v>
      </c>
      <c r="AL811" s="112" t="s">
        <v>478</v>
      </c>
      <c r="AM811" s="476"/>
      <c r="AN811" s="51"/>
      <c r="AO811" s="217"/>
      <c r="AP811" s="217"/>
      <c r="AQ811" s="217"/>
    </row>
    <row r="812" spans="1:43" ht="6" customHeight="1" x14ac:dyDescent="0.2">
      <c r="A812" s="217"/>
      <c r="B812" s="477"/>
      <c r="C812" s="476"/>
      <c r="D812" s="51"/>
      <c r="E812" s="217"/>
      <c r="F812" s="217"/>
      <c r="G812" s="217"/>
      <c r="H812" s="217"/>
      <c r="I812" s="217"/>
      <c r="J812" s="217"/>
      <c r="K812" s="217"/>
      <c r="L812" s="217"/>
      <c r="M812" s="217"/>
      <c r="N812" s="217"/>
      <c r="O812" s="217"/>
      <c r="P812" s="217"/>
      <c r="Q812" s="217"/>
      <c r="R812" s="217"/>
      <c r="S812" s="217"/>
      <c r="T812" s="217"/>
      <c r="U812" s="476"/>
      <c r="V812" s="51"/>
      <c r="W812" s="217"/>
      <c r="X812" s="217"/>
      <c r="Y812" s="217"/>
      <c r="Z812" s="217"/>
      <c r="AA812" s="217"/>
      <c r="AB812" s="217"/>
      <c r="AC812" s="217"/>
      <c r="AD812" s="217"/>
      <c r="AE812" s="217"/>
      <c r="AF812" s="217"/>
      <c r="AG812" s="217"/>
      <c r="AH812" s="477"/>
      <c r="AI812" s="217"/>
      <c r="AJ812" s="81"/>
      <c r="AL812" s="112"/>
      <c r="AM812" s="476"/>
      <c r="AN812" s="51"/>
      <c r="AO812" s="217"/>
      <c r="AP812" s="217"/>
      <c r="AQ812" s="217"/>
    </row>
    <row r="813" spans="1:43" ht="11.25" customHeight="1" x14ac:dyDescent="0.2">
      <c r="A813" s="217"/>
      <c r="B813" s="477"/>
      <c r="C813" s="476"/>
      <c r="D813" s="51"/>
      <c r="E813" t="s">
        <v>155</v>
      </c>
      <c r="F813" s="730" t="str">
        <f ca="1">VLOOKUP(CONCATENATE($B$809&amp;INDIRECT(ADDRESS(ROW(),COLUMN()-1))),Language_Translations,MATCH(Language_Selected,Language_Options,0),FALSE)</f>
        <v>Il a examiné le cordon ?</v>
      </c>
      <c r="G813" s="730"/>
      <c r="H813" s="730"/>
      <c r="I813" s="730"/>
      <c r="J813" s="730"/>
      <c r="K813" s="730"/>
      <c r="L813" s="730"/>
      <c r="M813" s="730"/>
      <c r="N813" s="730"/>
      <c r="O813" s="730"/>
      <c r="P813" s="730"/>
      <c r="Q813" s="730"/>
      <c r="R813" s="730"/>
      <c r="S813" s="730"/>
      <c r="T813" s="730"/>
      <c r="U813" s="476"/>
      <c r="V813" s="51"/>
      <c r="W813" t="s">
        <v>155</v>
      </c>
      <c r="X813" s="217" t="s">
        <v>551</v>
      </c>
      <c r="Y813" s="217"/>
      <c r="AA813" s="47"/>
      <c r="AB813" s="47" t="s">
        <v>9</v>
      </c>
      <c r="AC813" s="47"/>
      <c r="AD813" s="47"/>
      <c r="AE813" s="47"/>
      <c r="AF813" s="47"/>
      <c r="AG813" s="47"/>
      <c r="AH813" s="81" t="s">
        <v>93</v>
      </c>
      <c r="AI813" s="217"/>
      <c r="AJ813" s="81" t="s">
        <v>95</v>
      </c>
      <c r="AL813" s="240" t="s">
        <v>212</v>
      </c>
      <c r="AM813" s="476"/>
      <c r="AN813" s="51"/>
      <c r="AO813" s="217"/>
      <c r="AP813" s="217"/>
      <c r="AQ813" s="217"/>
    </row>
    <row r="814" spans="1:43" ht="11.25" customHeight="1" x14ac:dyDescent="0.2">
      <c r="A814" s="217"/>
      <c r="B814" s="477"/>
      <c r="C814" s="476"/>
      <c r="D814" s="51"/>
      <c r="E814" t="s">
        <v>157</v>
      </c>
      <c r="F814" s="730" t="str">
        <f ca="1">VLOOKUP(CONCATENATE($B$809&amp;INDIRECT(ADDRESS(ROW(),COLUMN()-1))),Language_Translations,MATCH(Language_Selected,Language_Options,0),FALSE)</f>
        <v>Il a vérifié la température de (NOM) ?</v>
      </c>
      <c r="G814" s="730"/>
      <c r="H814" s="730"/>
      <c r="I814" s="730"/>
      <c r="J814" s="730"/>
      <c r="K814" s="730"/>
      <c r="L814" s="730"/>
      <c r="M814" s="730"/>
      <c r="N814" s="730"/>
      <c r="O814" s="730"/>
      <c r="P814" s="730"/>
      <c r="Q814" s="730"/>
      <c r="R814" s="730"/>
      <c r="S814" s="730"/>
      <c r="T814" s="730"/>
      <c r="U814" s="476"/>
      <c r="V814" s="51"/>
      <c r="W814" t="s">
        <v>157</v>
      </c>
      <c r="X814" s="217" t="s">
        <v>552</v>
      </c>
      <c r="Y814" s="217"/>
      <c r="Z814" s="47" t="s">
        <v>9</v>
      </c>
      <c r="AA814" s="47"/>
      <c r="AB814" s="47"/>
      <c r="AC814" s="47"/>
      <c r="AD814" s="47"/>
      <c r="AE814" s="47"/>
      <c r="AF814" s="47"/>
      <c r="AG814" s="47"/>
      <c r="AH814" s="81" t="s">
        <v>93</v>
      </c>
      <c r="AI814" s="217"/>
      <c r="AJ814" s="81" t="s">
        <v>95</v>
      </c>
      <c r="AL814" s="240" t="s">
        <v>212</v>
      </c>
      <c r="AM814" s="476"/>
      <c r="AN814" s="51"/>
      <c r="AO814" s="217"/>
      <c r="AP814" s="217"/>
      <c r="AQ814" s="217"/>
    </row>
    <row r="815" spans="1:43" ht="11.25" customHeight="1" x14ac:dyDescent="0.2">
      <c r="A815" s="217"/>
      <c r="B815" s="477"/>
      <c r="C815" s="476"/>
      <c r="D815" s="51"/>
      <c r="E815" t="s">
        <v>368</v>
      </c>
      <c r="F815" s="730" t="str">
        <f ca="1">VLOOKUP(CONCATENATE($B$809&amp;INDIRECT(ADDRESS(ROW(),COLUMN()-1))),Language_Translations,MATCH(Language_Selected,Language_Options,0),FALSE)</f>
        <v>Il vous a dit comment reconnaître si votre bébé a besoin d'une attention médicale immédiate ?</v>
      </c>
      <c r="G815" s="730"/>
      <c r="H815" s="730"/>
      <c r="I815" s="730"/>
      <c r="J815" s="730"/>
      <c r="K815" s="730"/>
      <c r="L815" s="730"/>
      <c r="M815" s="730"/>
      <c r="N815" s="730"/>
      <c r="O815" s="730"/>
      <c r="P815" s="730"/>
      <c r="Q815" s="730"/>
      <c r="R815" s="730"/>
      <c r="S815" s="730"/>
      <c r="T815" s="730"/>
      <c r="U815" s="476"/>
      <c r="V815" s="51"/>
      <c r="AM815" s="476"/>
      <c r="AN815" s="51"/>
      <c r="AO815" s="217"/>
      <c r="AP815" s="217"/>
      <c r="AQ815" s="217"/>
    </row>
    <row r="816" spans="1:43" ht="11.25" customHeight="1" x14ac:dyDescent="0.2">
      <c r="A816" s="217"/>
      <c r="B816" s="477"/>
      <c r="C816" s="476"/>
      <c r="D816" s="51"/>
      <c r="F816" s="730"/>
      <c r="G816" s="730"/>
      <c r="H816" s="730"/>
      <c r="I816" s="730"/>
      <c r="J816" s="730"/>
      <c r="K816" s="730"/>
      <c r="L816" s="730"/>
      <c r="M816" s="730"/>
      <c r="N816" s="730"/>
      <c r="O816" s="730"/>
      <c r="P816" s="730"/>
      <c r="Q816" s="730"/>
      <c r="R816" s="730"/>
      <c r="S816" s="730"/>
      <c r="T816" s="730"/>
      <c r="U816" s="476"/>
      <c r="V816" s="51"/>
      <c r="W816" t="s">
        <v>368</v>
      </c>
      <c r="X816" s="217" t="s">
        <v>553</v>
      </c>
      <c r="Y816" s="217"/>
      <c r="Z816" s="47"/>
      <c r="AB816" s="47"/>
      <c r="AC816" s="47"/>
      <c r="AD816" s="47"/>
      <c r="AE816" s="47"/>
      <c r="AF816" s="47" t="s">
        <v>9</v>
      </c>
      <c r="AG816" s="47"/>
      <c r="AH816" s="81" t="s">
        <v>93</v>
      </c>
      <c r="AI816" s="217"/>
      <c r="AJ816" s="81" t="s">
        <v>95</v>
      </c>
      <c r="AL816" s="240" t="s">
        <v>212</v>
      </c>
      <c r="AM816" s="476"/>
      <c r="AN816" s="51"/>
      <c r="AO816" s="217"/>
      <c r="AP816" s="217"/>
      <c r="AQ816" s="217"/>
    </row>
    <row r="817" spans="1:74" ht="11.25" customHeight="1" x14ac:dyDescent="0.2">
      <c r="A817" s="217"/>
      <c r="B817" s="477"/>
      <c r="C817" s="476"/>
      <c r="D817" s="51"/>
      <c r="E817" t="s">
        <v>371</v>
      </c>
      <c r="F817" s="730" t="str">
        <f ca="1">VLOOKUP(CONCATENATE($B$809&amp;INDIRECT(ADDRESS(ROW(),COLUMN()-1))),Language_Translations,MATCH(Language_Selected,Language_Options,0),FALSE)</f>
        <v>Il a parlé avec vous de l'allaitement maternel ?</v>
      </c>
      <c r="G817" s="730"/>
      <c r="H817" s="730"/>
      <c r="I817" s="730"/>
      <c r="J817" s="730"/>
      <c r="K817" s="730"/>
      <c r="L817" s="730"/>
      <c r="M817" s="730"/>
      <c r="N817" s="730"/>
      <c r="O817" s="730"/>
      <c r="P817" s="730"/>
      <c r="Q817" s="730"/>
      <c r="R817" s="730"/>
      <c r="S817" s="730"/>
      <c r="T817" s="730"/>
      <c r="U817" s="476"/>
      <c r="V817" s="51"/>
      <c r="W817" t="s">
        <v>371</v>
      </c>
      <c r="X817" s="217" t="s">
        <v>554</v>
      </c>
      <c r="Y817" s="217"/>
      <c r="Z817" s="217"/>
      <c r="AA817" s="217"/>
      <c r="AB817" s="217"/>
      <c r="AC817" s="217"/>
      <c r="AD817" s="217"/>
      <c r="AE817" s="47"/>
      <c r="AF817" s="47" t="s">
        <v>9</v>
      </c>
      <c r="AG817" s="47"/>
      <c r="AH817" s="81" t="s">
        <v>93</v>
      </c>
      <c r="AI817" s="217"/>
      <c r="AJ817" s="81" t="s">
        <v>95</v>
      </c>
      <c r="AL817" s="240" t="s">
        <v>212</v>
      </c>
      <c r="AM817" s="476"/>
      <c r="AN817" s="51"/>
      <c r="AO817" s="217"/>
      <c r="AP817" s="217"/>
      <c r="AQ817" s="217"/>
    </row>
    <row r="818" spans="1:74" ht="11.25" customHeight="1" x14ac:dyDescent="0.2">
      <c r="A818" s="217"/>
      <c r="B818" s="477"/>
      <c r="C818" s="476"/>
      <c r="D818" s="51"/>
      <c r="E818" t="s">
        <v>372</v>
      </c>
      <c r="F818" s="722" t="str">
        <f ca="1">VLOOKUP(CONCATENATE($B$809&amp;INDIRECT(ADDRESS(ROW(),COLUMN()-1))),Language_Translations,MATCH(Language_Selected,Language_Options,0),FALSE)</f>
        <v>Il a observé (NOM) en train d'être allaité pour voir si vous le faisiez correctement?</v>
      </c>
      <c r="G818" s="722"/>
      <c r="H818" s="722"/>
      <c r="I818" s="722"/>
      <c r="J818" s="722"/>
      <c r="K818" s="722"/>
      <c r="L818" s="722"/>
      <c r="M818" s="722"/>
      <c r="N818" s="722"/>
      <c r="O818" s="722"/>
      <c r="P818" s="722"/>
      <c r="Q818" s="722"/>
      <c r="R818" s="722"/>
      <c r="S818" s="722"/>
      <c r="T818" s="722"/>
      <c r="U818" s="476"/>
      <c r="V818" s="51"/>
      <c r="W818" t="s">
        <v>372</v>
      </c>
      <c r="X818" s="217" t="s">
        <v>555</v>
      </c>
      <c r="Y818" s="217"/>
      <c r="Z818" s="217"/>
      <c r="AA818" s="217"/>
      <c r="AB818" s="217"/>
      <c r="AC818" s="217"/>
      <c r="AD818" s="217"/>
      <c r="AE818" s="217"/>
      <c r="AF818" s="47"/>
      <c r="AG818" s="47" t="s">
        <v>9</v>
      </c>
      <c r="AH818" s="81" t="s">
        <v>93</v>
      </c>
      <c r="AI818" s="217"/>
      <c r="AJ818" s="81" t="s">
        <v>95</v>
      </c>
      <c r="AL818" s="240" t="s">
        <v>212</v>
      </c>
      <c r="AM818" s="476"/>
      <c r="AN818" s="51"/>
      <c r="AO818" s="217"/>
      <c r="AP818" s="217"/>
      <c r="AQ818" s="217"/>
    </row>
    <row r="819" spans="1:74" s="681" customFormat="1" ht="11.25" customHeight="1" x14ac:dyDescent="0.2">
      <c r="A819" s="594"/>
      <c r="B819" s="676"/>
      <c r="C819" s="595"/>
      <c r="D819" s="51"/>
      <c r="F819" s="722"/>
      <c r="G819" s="722"/>
      <c r="H819" s="722"/>
      <c r="I819" s="722"/>
      <c r="J819" s="722"/>
      <c r="K819" s="722"/>
      <c r="L819" s="722"/>
      <c r="M819" s="722"/>
      <c r="N819" s="722"/>
      <c r="O819" s="722"/>
      <c r="P819" s="722"/>
      <c r="Q819" s="722"/>
      <c r="R819" s="722"/>
      <c r="S819" s="722"/>
      <c r="T819" s="722"/>
      <c r="U819" s="595"/>
      <c r="V819" s="51"/>
      <c r="X819" s="594"/>
      <c r="Y819" s="594"/>
      <c r="Z819" s="594"/>
      <c r="AA819" s="594"/>
      <c r="AB819" s="594"/>
      <c r="AC819" s="594"/>
      <c r="AD819" s="594"/>
      <c r="AE819" s="594"/>
      <c r="AF819" s="47"/>
      <c r="AG819" s="47"/>
      <c r="AH819" s="81"/>
      <c r="AI819" s="594"/>
      <c r="AJ819" s="81"/>
      <c r="AL819" s="680"/>
      <c r="AM819" s="595"/>
      <c r="AN819" s="51"/>
      <c r="AO819" s="594"/>
      <c r="AP819" s="594"/>
      <c r="AQ819" s="594"/>
    </row>
    <row r="820" spans="1:74" ht="6" customHeight="1" x14ac:dyDescent="0.2">
      <c r="A820" s="77"/>
      <c r="B820" s="76"/>
      <c r="C820" s="48"/>
      <c r="D820" s="26"/>
      <c r="E820" s="79"/>
      <c r="F820" s="382"/>
      <c r="G820" s="382"/>
      <c r="H820" s="382"/>
      <c r="I820" s="382"/>
      <c r="J820" s="382"/>
      <c r="K820" s="382"/>
      <c r="L820" s="382"/>
      <c r="M820" s="382"/>
      <c r="N820" s="382"/>
      <c r="O820" s="382"/>
      <c r="P820" s="382"/>
      <c r="Q820" s="382"/>
      <c r="R820" s="382"/>
      <c r="S820" s="382"/>
      <c r="T820" s="382"/>
      <c r="U820" s="48"/>
      <c r="V820" s="26"/>
      <c r="W820" s="79"/>
      <c r="X820" s="79"/>
      <c r="Y820" s="79"/>
      <c r="Z820" s="79"/>
      <c r="AA820" s="79"/>
      <c r="AB820" s="79"/>
      <c r="AC820" s="79"/>
      <c r="AD820" s="77"/>
      <c r="AE820" s="77"/>
      <c r="AF820" s="326"/>
      <c r="AG820" s="326"/>
      <c r="AH820" s="383"/>
      <c r="AI820" s="77"/>
      <c r="AJ820" s="383"/>
      <c r="AK820" s="79"/>
      <c r="AL820" s="384"/>
      <c r="AM820" s="48"/>
      <c r="AN820" s="26"/>
      <c r="AO820" s="77"/>
      <c r="AP820" s="77"/>
      <c r="AQ820" s="77"/>
    </row>
    <row r="821" spans="1:74" ht="6" customHeight="1" x14ac:dyDescent="0.2">
      <c r="A821" s="217"/>
      <c r="B821" s="477"/>
      <c r="C821" s="476"/>
      <c r="D821" s="51"/>
      <c r="F821" s="533"/>
      <c r="G821" s="533"/>
      <c r="H821" s="533"/>
      <c r="I821" s="533"/>
      <c r="J821" s="533"/>
      <c r="K821" s="533"/>
      <c r="L821" s="533"/>
      <c r="M821" s="533"/>
      <c r="N821" s="533"/>
      <c r="O821" s="533"/>
      <c r="P821" s="533"/>
      <c r="Q821" s="533"/>
      <c r="R821" s="533"/>
      <c r="S821" s="533"/>
      <c r="T821" s="533"/>
      <c r="U821" s="476"/>
      <c r="V821" s="51"/>
      <c r="AD821" s="217"/>
      <c r="AE821" s="217"/>
      <c r="AF821" s="47"/>
      <c r="AG821" s="47"/>
      <c r="AH821" s="81"/>
      <c r="AI821" s="217"/>
      <c r="AJ821" s="81"/>
      <c r="AL821" s="240"/>
      <c r="AM821" s="476"/>
      <c r="AN821" s="51"/>
      <c r="AO821" s="217"/>
      <c r="AP821" s="217"/>
      <c r="AQ821" s="217"/>
    </row>
    <row r="822" spans="1:74" ht="11.25" customHeight="1" x14ac:dyDescent="0.2">
      <c r="A822" s="217"/>
      <c r="B822" s="477">
        <v>474</v>
      </c>
      <c r="C822" s="476"/>
      <c r="D822" s="51"/>
      <c r="E822" s="722" t="str">
        <f ca="1">VLOOKUP(INDIRECT(ADDRESS(ROW(),COLUMN()-3)),Language_Translations,MATCH(Language_Selected,Language_Options,0),FALSE)</f>
        <v xml:space="preserve">Durant les 2 premiers jours après la naissance, est-ce qu'un prestataire de santé a effectué l'un des actes suivants : </v>
      </c>
      <c r="F822" s="722"/>
      <c r="G822" s="722"/>
      <c r="H822" s="722"/>
      <c r="I822" s="722"/>
      <c r="J822" s="722"/>
      <c r="K822" s="722"/>
      <c r="L822" s="722"/>
      <c r="M822" s="722"/>
      <c r="N822" s="722"/>
      <c r="O822" s="722"/>
      <c r="P822" s="722"/>
      <c r="Q822" s="722"/>
      <c r="R822" s="722"/>
      <c r="S822" s="722"/>
      <c r="T822" s="722"/>
      <c r="U822" s="476"/>
      <c r="V822" s="51"/>
      <c r="AD822" s="217"/>
      <c r="AE822" s="217"/>
      <c r="AF822" s="47"/>
      <c r="AG822" s="47"/>
      <c r="AH822" s="81"/>
      <c r="AI822" s="217"/>
      <c r="AJ822" s="81"/>
      <c r="AL822" s="240"/>
      <c r="AM822" s="476"/>
      <c r="AN822" s="51"/>
      <c r="AO822" s="217"/>
      <c r="AP822" s="217"/>
      <c r="AQ822" s="217"/>
    </row>
    <row r="823" spans="1:74" ht="18.75" customHeight="1" x14ac:dyDescent="0.2">
      <c r="A823" s="217"/>
      <c r="B823" s="244"/>
      <c r="C823" s="476"/>
      <c r="D823" s="51"/>
      <c r="E823" s="722"/>
      <c r="F823" s="722"/>
      <c r="G823" s="722"/>
      <c r="H823" s="722"/>
      <c r="I823" s="722"/>
      <c r="J823" s="722"/>
      <c r="K823" s="722"/>
      <c r="L823" s="722"/>
      <c r="M823" s="722"/>
      <c r="N823" s="722"/>
      <c r="O823" s="722"/>
      <c r="P823" s="722"/>
      <c r="Q823" s="722"/>
      <c r="R823" s="722"/>
      <c r="S823" s="722"/>
      <c r="T823" s="722"/>
      <c r="U823" s="476"/>
      <c r="V823" s="51"/>
      <c r="AD823" s="217"/>
      <c r="AE823" s="217"/>
      <c r="AF823" s="47"/>
      <c r="AG823" s="47"/>
      <c r="AH823" s="477" t="s">
        <v>117</v>
      </c>
      <c r="AI823" s="217"/>
      <c r="AJ823" s="477" t="s">
        <v>118</v>
      </c>
      <c r="AL823" s="112" t="s">
        <v>478</v>
      </c>
      <c r="AM823" s="476"/>
      <c r="AN823" s="51"/>
      <c r="AO823" s="217"/>
      <c r="AP823" s="217"/>
      <c r="AQ823" s="217"/>
    </row>
    <row r="824" spans="1:74" ht="6" customHeight="1" x14ac:dyDescent="0.2">
      <c r="A824" s="217"/>
      <c r="B824" s="477"/>
      <c r="C824" s="476"/>
      <c r="D824" s="51"/>
      <c r="E824" s="533"/>
      <c r="F824" s="533"/>
      <c r="G824" s="533"/>
      <c r="H824" s="533"/>
      <c r="I824" s="533"/>
      <c r="J824" s="533"/>
      <c r="K824" s="533"/>
      <c r="L824" s="533"/>
      <c r="M824" s="533"/>
      <c r="N824" s="533"/>
      <c r="O824" s="533"/>
      <c r="P824" s="533"/>
      <c r="Q824" s="533"/>
      <c r="R824" s="533"/>
      <c r="S824" s="533"/>
      <c r="T824" s="533"/>
      <c r="U824" s="476"/>
      <c r="V824" s="51"/>
      <c r="AD824" s="217"/>
      <c r="AE824" s="217"/>
      <c r="AF824" s="47"/>
      <c r="AG824" s="47"/>
      <c r="AH824" s="81"/>
      <c r="AI824" s="217"/>
      <c r="AJ824" s="81"/>
      <c r="AL824" s="240"/>
      <c r="AM824" s="476"/>
      <c r="AN824" s="51"/>
      <c r="AO824" s="217"/>
      <c r="AP824" s="217"/>
      <c r="AQ824" s="217"/>
    </row>
    <row r="825" spans="1:74" ht="11.25" customHeight="1" x14ac:dyDescent="0.2">
      <c r="A825" s="217"/>
      <c r="B825" s="477"/>
      <c r="C825" s="476"/>
      <c r="D825" s="51"/>
      <c r="E825" s="200" t="s">
        <v>155</v>
      </c>
      <c r="F825" s="722" t="str">
        <f ca="1">VLOOKUP(CONCATENATE($B$822&amp;INDIRECT(ADDRESS(ROW(),COLUMN()-1))),Language_Translations,MATCH(Language_Selected,Language_Options,0),FALSE)</f>
        <v>Mesurer votre pression artérielle ?</v>
      </c>
      <c r="G825" s="722"/>
      <c r="H825" s="722"/>
      <c r="I825" s="722"/>
      <c r="J825" s="722"/>
      <c r="K825" s="722"/>
      <c r="L825" s="722"/>
      <c r="M825" s="722"/>
      <c r="N825" s="722"/>
      <c r="O825" s="722"/>
      <c r="P825" s="722"/>
      <c r="Q825" s="722"/>
      <c r="R825" s="722"/>
      <c r="S825" s="722"/>
      <c r="T825" s="722"/>
      <c r="U825" s="476"/>
      <c r="V825" s="51"/>
      <c r="W825" t="s">
        <v>155</v>
      </c>
      <c r="X825" t="s">
        <v>479</v>
      </c>
      <c r="AD825" s="47"/>
      <c r="AE825" s="47"/>
      <c r="AF825" s="47" t="s">
        <v>9</v>
      </c>
      <c r="AG825" s="47"/>
      <c r="AH825" s="81" t="s">
        <v>93</v>
      </c>
      <c r="AI825" s="217"/>
      <c r="AJ825" s="81" t="s">
        <v>95</v>
      </c>
      <c r="AL825" s="240" t="s">
        <v>212</v>
      </c>
      <c r="AM825" s="476"/>
      <c r="AN825" s="51"/>
      <c r="AO825" s="217"/>
      <c r="AP825" s="217"/>
      <c r="AQ825" s="217"/>
    </row>
    <row r="826" spans="1:74" ht="11.25" customHeight="1" x14ac:dyDescent="0.2">
      <c r="A826" s="217"/>
      <c r="B826" s="477"/>
      <c r="C826" s="476"/>
      <c r="D826" s="51"/>
      <c r="E826" s="200" t="s">
        <v>157</v>
      </c>
      <c r="F826" s="722" t="str">
        <f ca="1">VLOOKUP(CONCATENATE($B$822&amp;INDIRECT(ADDRESS(ROW(),COLUMN()-1))),Language_Translations,MATCH(Language_Selected,Language_Options,0),FALSE)</f>
        <v>Parler de vos saignements vaginaux ?</v>
      </c>
      <c r="G826" s="722"/>
      <c r="H826" s="722"/>
      <c r="I826" s="722"/>
      <c r="J826" s="722"/>
      <c r="K826" s="722"/>
      <c r="L826" s="722"/>
      <c r="M826" s="722"/>
      <c r="N826" s="722"/>
      <c r="O826" s="722"/>
      <c r="P826" s="722"/>
      <c r="Q826" s="722"/>
      <c r="R826" s="722"/>
      <c r="S826" s="722"/>
      <c r="T826" s="722"/>
      <c r="U826" s="476"/>
      <c r="V826" s="51"/>
      <c r="W826" t="s">
        <v>157</v>
      </c>
      <c r="X826" t="s">
        <v>486</v>
      </c>
      <c r="AB826" s="47"/>
      <c r="AC826" s="47"/>
      <c r="AD826" s="47" t="s">
        <v>9</v>
      </c>
      <c r="AE826" s="47"/>
      <c r="AF826" s="47"/>
      <c r="AG826" s="47"/>
      <c r="AH826" s="81" t="s">
        <v>93</v>
      </c>
      <c r="AI826" s="217"/>
      <c r="AJ826" s="81" t="s">
        <v>95</v>
      </c>
      <c r="AL826" s="240" t="s">
        <v>212</v>
      </c>
      <c r="AM826" s="476"/>
      <c r="AN826" s="51"/>
      <c r="AO826" s="217"/>
      <c r="AP826" s="217"/>
      <c r="AQ826" s="217"/>
    </row>
    <row r="827" spans="1:74" ht="11.25" customHeight="1" x14ac:dyDescent="0.2">
      <c r="A827" s="217"/>
      <c r="B827" s="477"/>
      <c r="C827" s="476"/>
      <c r="D827" s="51"/>
      <c r="E827" s="200" t="s">
        <v>368</v>
      </c>
      <c r="F827" s="722" t="str">
        <f ca="1">VLOOKUP(CONCATENATE($B$822&amp;INDIRECT(ADDRESS(ROW(),COLUMN()-1))),Language_Translations,MATCH(Language_Selected,Language_Options,0),FALSE)</f>
        <v>Discuter de planification familiale avec vous ?</v>
      </c>
      <c r="G827" s="722"/>
      <c r="H827" s="722"/>
      <c r="I827" s="722"/>
      <c r="J827" s="722"/>
      <c r="K827" s="722"/>
      <c r="L827" s="722"/>
      <c r="M827" s="722"/>
      <c r="N827" s="722"/>
      <c r="O827" s="722"/>
      <c r="P827" s="722"/>
      <c r="Q827" s="722"/>
      <c r="R827" s="722"/>
      <c r="S827" s="722"/>
      <c r="T827" s="722"/>
      <c r="U827" s="476"/>
      <c r="V827" s="51"/>
      <c r="W827" t="s">
        <v>368</v>
      </c>
      <c r="X827" t="s">
        <v>556</v>
      </c>
      <c r="AD827" s="47"/>
      <c r="AE827" s="47"/>
      <c r="AF827" s="47"/>
      <c r="AG827" s="47" t="s">
        <v>9</v>
      </c>
      <c r="AH827" s="81" t="s">
        <v>93</v>
      </c>
      <c r="AI827" s="217"/>
      <c r="AJ827" s="81" t="s">
        <v>95</v>
      </c>
      <c r="AL827" s="240" t="s">
        <v>212</v>
      </c>
      <c r="AM827" s="476"/>
      <c r="AN827" s="51"/>
      <c r="AO827" s="217"/>
      <c r="AP827" s="217"/>
      <c r="AQ827" s="217"/>
    </row>
    <row r="828" spans="1:74" ht="6" customHeight="1" thickBot="1" x14ac:dyDescent="0.25">
      <c r="A828" s="77"/>
      <c r="B828" s="76"/>
      <c r="C828" s="48"/>
      <c r="D828" s="26"/>
      <c r="E828" s="77"/>
      <c r="F828" s="77"/>
      <c r="G828" s="77"/>
      <c r="H828" s="77"/>
      <c r="I828" s="77"/>
      <c r="J828" s="77"/>
      <c r="K828" s="77"/>
      <c r="L828" s="77"/>
      <c r="M828" s="77"/>
      <c r="N828" s="77"/>
      <c r="O828" s="77"/>
      <c r="P828" s="77"/>
      <c r="Q828" s="77"/>
      <c r="R828" s="77"/>
      <c r="S828" s="77"/>
      <c r="T828" s="77"/>
      <c r="U828" s="48"/>
      <c r="V828" s="26"/>
      <c r="W828" s="77"/>
      <c r="X828" s="77"/>
      <c r="Y828" s="77"/>
      <c r="Z828" s="77"/>
      <c r="AA828" s="77"/>
      <c r="AB828" s="77"/>
      <c r="AC828" s="77"/>
      <c r="AD828" s="77"/>
      <c r="AE828" s="77"/>
      <c r="AF828" s="77"/>
      <c r="AG828" s="77"/>
      <c r="AH828" s="77"/>
      <c r="AI828" s="77"/>
      <c r="AJ828" s="77"/>
      <c r="AK828" s="77"/>
      <c r="AL828" s="78"/>
      <c r="AM828" s="48"/>
      <c r="AN828" s="26"/>
      <c r="AO828" s="77"/>
      <c r="AP828" s="77"/>
      <c r="AQ828" s="77"/>
    </row>
    <row r="829" spans="1:74" ht="6" customHeight="1" x14ac:dyDescent="0.2">
      <c r="A829" s="82"/>
      <c r="B829" s="83"/>
      <c r="C829" s="84"/>
      <c r="D829" s="85"/>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86"/>
      <c r="AM829" s="84"/>
      <c r="AN829" s="85"/>
      <c r="AO829" s="1"/>
      <c r="AP829" s="1"/>
      <c r="AQ829" s="87"/>
    </row>
    <row r="830" spans="1:74" ht="11.25" customHeight="1" x14ac:dyDescent="0.2">
      <c r="A830" s="88"/>
      <c r="B830" s="133">
        <v>475</v>
      </c>
      <c r="C830" s="385"/>
      <c r="D830" s="386"/>
      <c r="E830" s="730" t="s">
        <v>557</v>
      </c>
      <c r="F830" s="730"/>
      <c r="G830" s="730"/>
      <c r="H830" s="730"/>
      <c r="I830" s="730"/>
      <c r="J830" s="730"/>
      <c r="K830" s="730"/>
      <c r="L830" s="730"/>
      <c r="M830" s="730"/>
      <c r="N830" s="730"/>
      <c r="O830" s="730"/>
      <c r="P830" s="730"/>
      <c r="Q830" s="730"/>
      <c r="R830" s="730"/>
      <c r="S830" s="730"/>
      <c r="T830" s="730"/>
      <c r="U830" s="730"/>
      <c r="V830" s="730"/>
      <c r="W830" s="730"/>
      <c r="X830" s="730"/>
      <c r="Y830" s="730"/>
      <c r="Z830" s="730"/>
      <c r="AA830" s="730"/>
      <c r="AB830" s="730"/>
      <c r="AC830" s="730"/>
      <c r="AD830" s="730"/>
      <c r="AE830" s="730"/>
      <c r="AF830" s="730"/>
      <c r="AG830" s="730"/>
      <c r="AH830" s="730"/>
      <c r="AI830" s="730"/>
      <c r="AJ830" s="730"/>
      <c r="AK830" s="730"/>
      <c r="AL830" s="730"/>
      <c r="AM830" s="385"/>
      <c r="AN830" s="386"/>
      <c r="AO830" s="387"/>
      <c r="AP830" s="387"/>
      <c r="AQ830" s="89"/>
    </row>
    <row r="831" spans="1:74" ht="6" customHeight="1" x14ac:dyDescent="0.2">
      <c r="A831" s="88"/>
      <c r="B831" s="388"/>
      <c r="C831" s="385"/>
      <c r="D831" s="386"/>
      <c r="E831" s="389"/>
      <c r="F831" s="389"/>
      <c r="G831" s="389"/>
      <c r="H831" s="389"/>
      <c r="I831" s="389"/>
      <c r="J831" s="389"/>
      <c r="K831" s="389"/>
      <c r="L831" s="389"/>
      <c r="M831" s="389"/>
      <c r="N831" s="389"/>
      <c r="O831" s="389"/>
      <c r="P831" s="389"/>
      <c r="Q831" s="389"/>
      <c r="R831" s="389"/>
      <c r="S831" s="389"/>
      <c r="T831" s="389"/>
      <c r="U831" s="387"/>
      <c r="V831" s="387"/>
      <c r="W831" s="387"/>
      <c r="X831" s="387"/>
      <c r="Y831" s="387"/>
      <c r="Z831" s="387"/>
      <c r="AA831" s="387"/>
      <c r="AB831" s="387"/>
      <c r="AC831" s="390"/>
      <c r="AD831" s="390"/>
      <c r="AE831" s="390"/>
      <c r="AF831" s="390"/>
      <c r="AG831" s="390"/>
      <c r="AH831" s="390"/>
      <c r="AI831" s="390"/>
      <c r="AJ831" s="390"/>
      <c r="AK831" s="390"/>
      <c r="AL831" s="387"/>
      <c r="AM831" s="385"/>
      <c r="AN831" s="386"/>
      <c r="AO831" s="387"/>
      <c r="AP831" s="387"/>
      <c r="AQ831" s="89"/>
    </row>
    <row r="832" spans="1:74" x14ac:dyDescent="0.2">
      <c r="A832" s="88"/>
      <c r="B832" s="391"/>
      <c r="C832" s="385"/>
      <c r="D832" s="386"/>
      <c r="F832" s="217"/>
      <c r="G832" s="217"/>
      <c r="H832" s="217"/>
      <c r="I832" s="217"/>
      <c r="J832" s="217"/>
      <c r="K832" s="217"/>
      <c r="L832" s="217"/>
      <c r="N832" s="217"/>
      <c r="O832" s="217"/>
      <c r="P832" s="74" t="s">
        <v>117</v>
      </c>
      <c r="Q832" s="217"/>
      <c r="R832" s="217"/>
      <c r="S832" s="217"/>
      <c r="T832" s="217"/>
      <c r="U832" s="217"/>
      <c r="V832" s="217"/>
      <c r="X832" s="217"/>
      <c r="Y832" s="217"/>
      <c r="Z832" s="217"/>
      <c r="AB832" s="217"/>
      <c r="AC832" s="74" t="s">
        <v>118</v>
      </c>
      <c r="AD832" s="217"/>
      <c r="AE832" s="217"/>
      <c r="AF832" s="217"/>
      <c r="AG832" s="217"/>
      <c r="AH832" s="217"/>
      <c r="AI832" s="217"/>
      <c r="AJ832" s="217"/>
      <c r="AK832" s="217"/>
      <c r="AL832" s="74"/>
      <c r="AM832" s="476"/>
      <c r="AN832" s="51"/>
      <c r="AO832" s="217"/>
      <c r="AP832" s="729">
        <v>479</v>
      </c>
      <c r="AQ832" s="89"/>
      <c r="BD832" s="97"/>
      <c r="BE832" s="97"/>
      <c r="BV832" s="97"/>
    </row>
    <row r="833" spans="1:74" x14ac:dyDescent="0.2">
      <c r="A833" s="88"/>
      <c r="B833" s="391"/>
      <c r="C833" s="385"/>
      <c r="D833" s="386"/>
      <c r="E833" s="217"/>
      <c r="F833" s="217"/>
      <c r="G833" s="217"/>
      <c r="H833" s="217"/>
      <c r="I833" s="217"/>
      <c r="J833" s="217"/>
      <c r="K833" s="217"/>
      <c r="L833" s="217"/>
      <c r="M833" s="217"/>
      <c r="N833" s="217"/>
      <c r="O833" s="217"/>
      <c r="P833" s="74"/>
      <c r="Q833" s="217"/>
      <c r="R833" s="217"/>
      <c r="S833" s="217"/>
      <c r="T833" s="217"/>
      <c r="U833" s="217"/>
      <c r="V833" s="217"/>
      <c r="W833" s="217"/>
      <c r="X833" s="217"/>
      <c r="Y833" s="217"/>
      <c r="Z833" s="217"/>
      <c r="AA833" s="217"/>
      <c r="AB833" s="217"/>
      <c r="AC833" s="74"/>
      <c r="AD833" s="217"/>
      <c r="AE833" s="217"/>
      <c r="AF833" s="217"/>
      <c r="AG833" s="217"/>
      <c r="AH833" s="217"/>
      <c r="AI833" s="217"/>
      <c r="AJ833" s="217"/>
      <c r="AK833" s="217"/>
      <c r="AL833" s="74"/>
      <c r="AM833" s="476"/>
      <c r="AN833" s="51"/>
      <c r="AO833" s="217"/>
      <c r="AP833" s="729"/>
      <c r="AQ833" s="89"/>
      <c r="AS833" s="370"/>
      <c r="BJ833" s="97"/>
      <c r="BK833" s="97"/>
    </row>
    <row r="834" spans="1:74" ht="6" customHeight="1" thickBot="1" x14ac:dyDescent="0.25">
      <c r="A834" s="90"/>
      <c r="B834" s="319"/>
      <c r="C834" s="72"/>
      <c r="D834" s="73"/>
      <c r="E834" s="71"/>
      <c r="F834" s="71"/>
      <c r="G834" s="71"/>
      <c r="H834" s="71"/>
      <c r="I834" s="71"/>
      <c r="J834" s="71"/>
      <c r="K834" s="71"/>
      <c r="L834" s="71"/>
      <c r="M834" s="71"/>
      <c r="N834" s="71"/>
      <c r="O834" s="71"/>
      <c r="P834" s="71"/>
      <c r="Q834" s="71"/>
      <c r="R834" s="71"/>
      <c r="S834" s="71"/>
      <c r="T834" s="71"/>
      <c r="U834" s="71"/>
      <c r="V834" s="71"/>
      <c r="W834" s="71"/>
      <c r="X834" s="71"/>
      <c r="Y834" s="71"/>
      <c r="Z834" s="71"/>
      <c r="AA834" s="71"/>
      <c r="AB834" s="71"/>
      <c r="AC834" s="71"/>
      <c r="AD834" s="71"/>
      <c r="AE834" s="71"/>
      <c r="AF834" s="71"/>
      <c r="AG834" s="71"/>
      <c r="AH834" s="71"/>
      <c r="AI834" s="71"/>
      <c r="AJ834" s="71"/>
      <c r="AK834" s="71"/>
      <c r="AL834" s="91"/>
      <c r="AM834" s="72"/>
      <c r="AN834" s="73"/>
      <c r="AO834" s="71"/>
      <c r="AP834" s="71"/>
      <c r="AQ834" s="92"/>
      <c r="BU834" s="97"/>
      <c r="BV834" s="97"/>
    </row>
    <row r="835" spans="1:74" ht="6" customHeight="1" x14ac:dyDescent="0.2">
      <c r="A835" s="16"/>
      <c r="B835" s="475"/>
      <c r="C835" s="46"/>
      <c r="D835" s="27"/>
      <c r="E835" s="16"/>
      <c r="F835" s="16"/>
      <c r="G835" s="16"/>
      <c r="H835" s="16"/>
      <c r="I835" s="16"/>
      <c r="J835" s="16"/>
      <c r="K835" s="16"/>
      <c r="L835" s="16"/>
      <c r="M835" s="16"/>
      <c r="N835" s="16"/>
      <c r="O835" s="16"/>
      <c r="P835" s="16"/>
      <c r="Q835" s="16"/>
      <c r="R835" s="16"/>
      <c r="S835" s="16"/>
      <c r="T835" s="16"/>
      <c r="U835" s="46"/>
      <c r="V835" s="27"/>
      <c r="W835" s="16"/>
      <c r="X835" s="16"/>
      <c r="Y835" s="16"/>
      <c r="Z835" s="16"/>
      <c r="AA835" s="16"/>
      <c r="AB835" s="16"/>
      <c r="AC835" s="16"/>
      <c r="AD835" s="16"/>
      <c r="AE835" s="16"/>
      <c r="AF835" s="16"/>
      <c r="AG835" s="16"/>
      <c r="AH835" s="16"/>
      <c r="AI835" s="16"/>
      <c r="AJ835" s="16"/>
      <c r="AK835" s="16"/>
      <c r="AL835" s="24"/>
      <c r="AM835" s="46"/>
      <c r="AN835" s="51"/>
      <c r="AO835" s="217"/>
      <c r="AP835" s="217"/>
      <c r="AQ835" s="217"/>
    </row>
    <row r="836" spans="1:74" ht="11.25" customHeight="1" x14ac:dyDescent="0.2">
      <c r="A836" s="217"/>
      <c r="B836" s="477">
        <v>476</v>
      </c>
      <c r="C836" s="476"/>
      <c r="D836" s="51"/>
      <c r="E836" s="730" t="s">
        <v>451</v>
      </c>
      <c r="F836" s="730"/>
      <c r="G836" s="730"/>
      <c r="H836" s="730"/>
      <c r="I836" s="730"/>
      <c r="J836" s="730"/>
      <c r="K836" s="730"/>
      <c r="L836" s="730"/>
      <c r="M836" s="730"/>
      <c r="N836" s="730"/>
      <c r="O836" s="730"/>
      <c r="P836" s="730"/>
      <c r="Q836" s="730"/>
      <c r="R836" s="730"/>
      <c r="S836" s="730"/>
      <c r="T836" s="730"/>
      <c r="U836" s="476"/>
      <c r="V836" s="51"/>
      <c r="AM836" s="476"/>
      <c r="AN836" s="51"/>
      <c r="AO836" s="217"/>
      <c r="AP836" s="217"/>
      <c r="AQ836" s="217"/>
      <c r="AS836" s="243"/>
      <c r="AT836" s="243"/>
      <c r="AU836" s="243"/>
      <c r="AV836" s="243"/>
      <c r="AW836" s="243"/>
      <c r="AX836" s="243"/>
      <c r="AY836" s="243"/>
      <c r="AZ836" s="730"/>
      <c r="BA836" s="730"/>
      <c r="BB836" s="730"/>
      <c r="BC836" s="730"/>
      <c r="BD836" s="730"/>
      <c r="BE836" s="730"/>
      <c r="BF836" s="730"/>
      <c r="BG836" s="730"/>
      <c r="BH836" s="730"/>
      <c r="BI836" s="730"/>
      <c r="BJ836" s="730"/>
      <c r="BK836" s="730"/>
      <c r="BL836" s="730"/>
      <c r="BM836" s="730"/>
      <c r="BN836" s="730"/>
      <c r="BO836" s="730"/>
    </row>
    <row r="837" spans="1:74" ht="6" customHeight="1" x14ac:dyDescent="0.2">
      <c r="A837" s="217"/>
      <c r="C837" s="476"/>
      <c r="D837" s="51"/>
      <c r="E837" s="534"/>
      <c r="F837" s="534"/>
      <c r="G837" s="534"/>
      <c r="H837" s="534"/>
      <c r="I837" s="534"/>
      <c r="J837" s="534"/>
      <c r="K837" s="534"/>
      <c r="L837" s="534"/>
      <c r="M837" s="534"/>
      <c r="N837" s="534"/>
      <c r="O837" s="534"/>
      <c r="P837" s="534"/>
      <c r="Q837" s="534"/>
      <c r="R837" s="534"/>
      <c r="S837" s="534"/>
      <c r="T837" s="534"/>
      <c r="U837" s="476"/>
      <c r="V837" s="51"/>
      <c r="AL837"/>
      <c r="AM837" s="476"/>
      <c r="AN837" s="51"/>
      <c r="AO837" s="217"/>
      <c r="AP837" s="217"/>
      <c r="AQ837" s="217"/>
      <c r="AZ837" s="534"/>
      <c r="BA837" s="534"/>
      <c r="BB837" s="534"/>
      <c r="BC837" s="534"/>
      <c r="BD837" s="534"/>
      <c r="BE837" s="534"/>
      <c r="BF837" s="534"/>
      <c r="BG837" s="534"/>
      <c r="BH837" s="534"/>
      <c r="BI837" s="534"/>
      <c r="BJ837" s="534"/>
      <c r="BK837" s="534"/>
      <c r="BL837" s="534"/>
      <c r="BM837" s="534"/>
      <c r="BN837" s="534"/>
      <c r="BO837" s="534"/>
    </row>
    <row r="838" spans="1:74" x14ac:dyDescent="0.2">
      <c r="A838" s="217"/>
      <c r="B838" s="244"/>
      <c r="C838" s="476"/>
      <c r="D838" s="51"/>
      <c r="E838" s="533"/>
      <c r="F838" s="305"/>
      <c r="G838" s="305"/>
      <c r="H838" s="305"/>
      <c r="I838" s="305"/>
      <c r="J838" s="307" t="s">
        <v>558</v>
      </c>
      <c r="K838" s="305"/>
      <c r="L838" s="305"/>
      <c r="M838" s="306"/>
      <c r="N838" s="305"/>
      <c r="O838" s="305"/>
      <c r="P838" s="305"/>
      <c r="Q838" s="305"/>
      <c r="R838" s="307" t="s">
        <v>558</v>
      </c>
      <c r="S838" s="533"/>
      <c r="T838" s="533"/>
      <c r="U838" s="476"/>
      <c r="V838" s="51"/>
      <c r="W838" s="217"/>
      <c r="X838" s="217"/>
      <c r="Y838" s="217"/>
      <c r="Z838" s="217"/>
      <c r="AA838" s="217"/>
      <c r="AB838" s="217"/>
      <c r="AC838" s="217"/>
      <c r="AD838" s="217"/>
      <c r="AE838" s="217"/>
      <c r="AF838" s="217"/>
      <c r="AG838" s="217"/>
      <c r="AH838" s="217"/>
      <c r="AJ838" s="74"/>
      <c r="AK838" s="217"/>
      <c r="AL838" s="74"/>
      <c r="AM838" s="476"/>
      <c r="AN838" s="51"/>
      <c r="AO838" s="217"/>
      <c r="AP838" s="217"/>
      <c r="AQ838" s="217"/>
      <c r="AZ838" s="533"/>
      <c r="BA838" s="305"/>
      <c r="BB838" s="305"/>
      <c r="BC838" s="305"/>
      <c r="BD838" s="305"/>
      <c r="BE838" s="307"/>
      <c r="BF838" s="305"/>
      <c r="BG838" s="305"/>
      <c r="BH838" s="305"/>
      <c r="BI838" s="305"/>
      <c r="BJ838" s="305"/>
      <c r="BK838" s="305"/>
      <c r="BL838" s="305"/>
      <c r="BM838" s="307"/>
      <c r="BN838" s="533"/>
      <c r="BO838" s="533"/>
    </row>
    <row r="839" spans="1:74" x14ac:dyDescent="0.2">
      <c r="A839" s="217"/>
      <c r="B839" s="244"/>
      <c r="C839" s="476"/>
      <c r="D839" s="51"/>
      <c r="E839" s="533"/>
      <c r="F839" s="305"/>
      <c r="G839" s="305"/>
      <c r="H839" s="305"/>
      <c r="I839" s="305"/>
      <c r="J839" s="307" t="s">
        <v>559</v>
      </c>
      <c r="K839" s="305"/>
      <c r="L839" s="305"/>
      <c r="M839" s="306"/>
      <c r="N839" s="305"/>
      <c r="O839" s="305"/>
      <c r="P839" s="305"/>
      <c r="Q839" s="305"/>
      <c r="R839" s="307" t="s">
        <v>560</v>
      </c>
      <c r="S839" s="533"/>
      <c r="T839" s="533"/>
      <c r="U839" s="476"/>
      <c r="V839" s="51"/>
      <c r="W839" s="217"/>
      <c r="X839" s="217"/>
      <c r="Y839" s="217"/>
      <c r="Z839" s="217"/>
      <c r="AA839" s="217"/>
      <c r="AB839" s="217"/>
      <c r="AC839" s="217"/>
      <c r="AD839" s="217"/>
      <c r="AE839" s="217"/>
      <c r="AF839" s="217"/>
      <c r="AG839" s="217"/>
      <c r="AH839" s="217"/>
      <c r="AJ839" s="74"/>
      <c r="AK839" s="217"/>
      <c r="AL839" s="74"/>
      <c r="AM839" s="476"/>
      <c r="AN839" s="51"/>
      <c r="AO839" s="217"/>
      <c r="AP839" s="217"/>
      <c r="AQ839" s="217"/>
      <c r="AZ839" s="533"/>
      <c r="BA839" s="305"/>
      <c r="BB839" s="305"/>
      <c r="BC839" s="305"/>
      <c r="BD839" s="305"/>
      <c r="BE839" s="307"/>
      <c r="BF839" s="305"/>
      <c r="BG839" s="305"/>
      <c r="BH839" s="305"/>
      <c r="BI839" s="305"/>
      <c r="BJ839" s="305"/>
      <c r="BK839" s="305"/>
      <c r="BL839" s="305"/>
      <c r="BM839" s="307"/>
      <c r="BN839" s="533"/>
      <c r="BO839" s="533"/>
    </row>
    <row r="840" spans="1:74" x14ac:dyDescent="0.2">
      <c r="A840" s="217"/>
      <c r="B840" s="244"/>
      <c r="C840" s="476"/>
      <c r="D840" s="51"/>
      <c r="E840" s="533"/>
      <c r="F840" s="533"/>
      <c r="G840" s="533"/>
      <c r="H840" s="533"/>
      <c r="I840" s="533"/>
      <c r="J840" s="533"/>
      <c r="K840" s="533"/>
      <c r="L840" s="392"/>
      <c r="M840" s="533"/>
      <c r="N840" s="533"/>
      <c r="O840" s="533"/>
      <c r="P840" s="533"/>
      <c r="Q840" s="533"/>
      <c r="R840" s="533"/>
      <c r="S840" s="533"/>
      <c r="T840" s="533"/>
      <c r="U840" s="476"/>
      <c r="V840" s="51"/>
      <c r="W840" s="217"/>
      <c r="X840" s="217"/>
      <c r="Y840" s="217"/>
      <c r="Z840" s="217"/>
      <c r="AA840" s="217"/>
      <c r="AB840" s="217"/>
      <c r="AC840" s="217"/>
      <c r="AD840" s="217"/>
      <c r="AE840" s="217"/>
      <c r="AF840" s="217"/>
      <c r="AG840" s="217"/>
      <c r="AH840" s="217"/>
      <c r="AJ840" s="74"/>
      <c r="AK840" s="217"/>
      <c r="AL840" s="74"/>
      <c r="AM840" s="476"/>
      <c r="AN840" s="51"/>
      <c r="AO840" s="217"/>
      <c r="AP840" s="217"/>
      <c r="AQ840" s="217"/>
      <c r="AZ840" s="533"/>
      <c r="BA840" s="533"/>
      <c r="BB840" s="533"/>
      <c r="BC840" s="533"/>
      <c r="BD840" s="533"/>
      <c r="BE840" s="533"/>
      <c r="BF840" s="533"/>
      <c r="BG840" s="533"/>
      <c r="BH840" s="533"/>
      <c r="BI840" s="533"/>
      <c r="BJ840" s="533"/>
      <c r="BK840" s="533"/>
      <c r="BL840" s="533"/>
      <c r="BM840" s="533"/>
      <c r="BN840" s="533"/>
      <c r="BO840" s="533"/>
    </row>
    <row r="841" spans="1:74" ht="11.25" customHeight="1" x14ac:dyDescent="0.2">
      <c r="A841" s="217"/>
      <c r="B841" s="244"/>
      <c r="C841" s="476"/>
      <c r="D841" s="51"/>
      <c r="E841" t="s">
        <v>155</v>
      </c>
      <c r="F841" s="730" t="str">
        <f ca="1">VLOOKUP(CONCATENATE(B836&amp;INDIRECT(ADDRESS(ROW(),COLUMN()-1))),Language_Translations,MATCH(Language_Selected,Language_Options,0),FALSE)</f>
        <v>Vos règles sont-elles revenues depuis la naissance de (NOM) ?</v>
      </c>
      <c r="G841" s="730"/>
      <c r="H841" s="730"/>
      <c r="I841" s="730"/>
      <c r="J841" s="730"/>
      <c r="K841" s="730"/>
      <c r="L841" s="775"/>
      <c r="M841" t="s">
        <v>157</v>
      </c>
      <c r="N841" s="730" t="str">
        <f ca="1">VLOOKUP(CONCATENATE(B836&amp;INDIRECT(ADDRESS(ROW(),COLUMN()-1))),Language_Translations,MATCH(Language_Selected,Language_Options,0),FALSE)</f>
        <v>Est-ce que vos règles sont revenues depuis la grossesse qui s'est terminée en (DATE DE 406) ?</v>
      </c>
      <c r="O841" s="730"/>
      <c r="P841" s="730"/>
      <c r="Q841" s="730"/>
      <c r="R841" s="730"/>
      <c r="S841" s="730"/>
      <c r="T841" s="730"/>
      <c r="U841" s="476"/>
      <c r="V841" s="51"/>
      <c r="W841" s="217" t="s">
        <v>117</v>
      </c>
      <c r="X841" s="217"/>
      <c r="Y841" s="47" t="s">
        <v>9</v>
      </c>
      <c r="Z841" s="47"/>
      <c r="AA841" s="47"/>
      <c r="AB841" s="47"/>
      <c r="AC841" s="47"/>
      <c r="AD841" s="47"/>
      <c r="AE841" s="47"/>
      <c r="AF841" s="47"/>
      <c r="AG841" s="47"/>
      <c r="AH841" s="47"/>
      <c r="AI841" s="47"/>
      <c r="AJ841" s="47"/>
      <c r="AK841" s="47"/>
      <c r="AL841" s="75" t="s">
        <v>93</v>
      </c>
      <c r="AM841" s="476"/>
      <c r="AN841" s="51"/>
      <c r="AO841" s="217"/>
      <c r="AP841" s="217"/>
      <c r="AQ841" s="217"/>
      <c r="BA841" s="722"/>
      <c r="BB841" s="722"/>
      <c r="BC841" s="722"/>
      <c r="BD841" s="722"/>
      <c r="BE841" s="722"/>
      <c r="BF841" s="722"/>
      <c r="BG841" s="722"/>
      <c r="BI841" s="722"/>
      <c r="BJ841" s="722"/>
      <c r="BK841" s="722"/>
      <c r="BL841" s="722"/>
      <c r="BM841" s="722"/>
      <c r="BN841" s="722"/>
      <c r="BO841" s="722"/>
    </row>
    <row r="842" spans="1:74" x14ac:dyDescent="0.2">
      <c r="A842" s="217"/>
      <c r="B842" s="244"/>
      <c r="C842" s="476"/>
      <c r="D842" s="51"/>
      <c r="E842" s="217"/>
      <c r="F842" s="730"/>
      <c r="G842" s="730"/>
      <c r="H842" s="730"/>
      <c r="I842" s="730"/>
      <c r="J842" s="730"/>
      <c r="K842" s="730"/>
      <c r="L842" s="775"/>
      <c r="M842" s="217"/>
      <c r="N842" s="730"/>
      <c r="O842" s="730"/>
      <c r="P842" s="730"/>
      <c r="Q842" s="730"/>
      <c r="R842" s="730"/>
      <c r="S842" s="730"/>
      <c r="T842" s="730"/>
      <c r="U842" s="476"/>
      <c r="V842" s="51"/>
      <c r="W842" s="217" t="s">
        <v>118</v>
      </c>
      <c r="X842" s="217"/>
      <c r="Y842" s="47" t="s">
        <v>9</v>
      </c>
      <c r="Z842" s="47"/>
      <c r="AA842" s="47"/>
      <c r="AB842" s="47"/>
      <c r="AC842" s="47"/>
      <c r="AD842" s="47"/>
      <c r="AE842" s="47"/>
      <c r="AF842" s="47"/>
      <c r="AG842" s="47"/>
      <c r="AH842" s="47"/>
      <c r="AI842" s="47"/>
      <c r="AJ842" s="47"/>
      <c r="AK842" s="47"/>
      <c r="AL842" s="75" t="s">
        <v>95</v>
      </c>
      <c r="AM842" s="476"/>
      <c r="AN842" s="51"/>
      <c r="AO842" s="217"/>
      <c r="AP842" s="217"/>
      <c r="AQ842" s="217"/>
      <c r="AZ842" s="217"/>
      <c r="BA842" s="722"/>
      <c r="BB842" s="722"/>
      <c r="BC842" s="722"/>
      <c r="BD842" s="722"/>
      <c r="BE842" s="722"/>
      <c r="BF842" s="722"/>
      <c r="BG842" s="722"/>
      <c r="BH842" s="217"/>
      <c r="BI842" s="722"/>
      <c r="BJ842" s="722"/>
      <c r="BK842" s="722"/>
      <c r="BL842" s="722"/>
      <c r="BM842" s="722"/>
      <c r="BN842" s="722"/>
      <c r="BO842" s="722"/>
    </row>
    <row r="843" spans="1:74" x14ac:dyDescent="0.2">
      <c r="A843" s="217"/>
      <c r="B843" s="244"/>
      <c r="C843" s="476"/>
      <c r="D843" s="51"/>
      <c r="F843" s="730"/>
      <c r="G843" s="730"/>
      <c r="H843" s="730"/>
      <c r="I843" s="730"/>
      <c r="J843" s="730"/>
      <c r="K843" s="730"/>
      <c r="L843" s="775"/>
      <c r="N843" s="730"/>
      <c r="O843" s="730"/>
      <c r="P843" s="730"/>
      <c r="Q843" s="730"/>
      <c r="R843" s="730"/>
      <c r="S843" s="730"/>
      <c r="T843" s="730"/>
      <c r="U843" s="476"/>
      <c r="V843" s="51"/>
      <c r="W843" s="217"/>
      <c r="X843" s="217"/>
      <c r="Y843" s="217"/>
      <c r="Z843" s="217"/>
      <c r="AA843" s="217"/>
      <c r="AB843" s="217"/>
      <c r="AC843" s="217"/>
      <c r="AD843" s="217"/>
      <c r="AE843" s="217"/>
      <c r="AF843" s="217"/>
      <c r="AG843" s="217"/>
      <c r="AH843" s="217"/>
      <c r="AJ843" s="74"/>
      <c r="AK843" s="217"/>
      <c r="AL843" s="74"/>
      <c r="AM843" s="476"/>
      <c r="AN843" s="51"/>
      <c r="AO843" s="217"/>
      <c r="AP843" s="217"/>
      <c r="AQ843" s="217"/>
      <c r="BA843" s="722"/>
      <c r="BB843" s="722"/>
      <c r="BC843" s="722"/>
      <c r="BD843" s="722"/>
      <c r="BE843" s="722"/>
      <c r="BF843" s="722"/>
      <c r="BG843" s="722"/>
      <c r="BI843" s="722"/>
      <c r="BJ843" s="722"/>
      <c r="BK843" s="722"/>
      <c r="BL843" s="722"/>
      <c r="BM843" s="722"/>
      <c r="BN843" s="722"/>
      <c r="BO843" s="722"/>
    </row>
    <row r="844" spans="1:74" x14ac:dyDescent="0.2">
      <c r="A844" s="217"/>
      <c r="B844" s="244"/>
      <c r="C844" s="476"/>
      <c r="D844" s="51"/>
      <c r="F844" s="730"/>
      <c r="G844" s="730"/>
      <c r="H844" s="730"/>
      <c r="I844" s="730"/>
      <c r="J844" s="730"/>
      <c r="K844" s="730"/>
      <c r="L844" s="775"/>
      <c r="N844" s="730"/>
      <c r="O844" s="730"/>
      <c r="P844" s="730"/>
      <c r="Q844" s="730"/>
      <c r="R844" s="730"/>
      <c r="S844" s="730"/>
      <c r="T844" s="730"/>
      <c r="U844" s="476"/>
      <c r="V844" s="51"/>
      <c r="W844" s="217"/>
      <c r="X844" s="217"/>
      <c r="Y844" s="217"/>
      <c r="Z844" s="217"/>
      <c r="AA844" s="217"/>
      <c r="AB844" s="217"/>
      <c r="AC844" s="217"/>
      <c r="AD844" s="217"/>
      <c r="AE844" s="217"/>
      <c r="AF844" s="217"/>
      <c r="AG844" s="217"/>
      <c r="AH844" s="217"/>
      <c r="AJ844" s="74"/>
      <c r="AK844" s="217"/>
      <c r="AL844" s="74"/>
      <c r="AM844" s="476"/>
      <c r="AN844" s="51"/>
      <c r="AO844" s="217"/>
      <c r="AP844" s="217"/>
      <c r="AQ844" s="217"/>
      <c r="BA844" s="722"/>
      <c r="BB844" s="722"/>
      <c r="BC844" s="722"/>
      <c r="BD844" s="722"/>
      <c r="BE844" s="722"/>
      <c r="BF844" s="722"/>
      <c r="BG844" s="722"/>
      <c r="BI844" s="722"/>
      <c r="BJ844" s="722"/>
      <c r="BK844" s="722"/>
      <c r="BL844" s="722"/>
      <c r="BM844" s="722"/>
      <c r="BN844" s="722"/>
      <c r="BO844" s="722"/>
    </row>
    <row r="845" spans="1:74" x14ac:dyDescent="0.2">
      <c r="A845" s="217"/>
      <c r="B845" s="244"/>
      <c r="C845" s="476"/>
      <c r="D845" s="51"/>
      <c r="E845" s="482"/>
      <c r="F845" s="730"/>
      <c r="G845" s="730"/>
      <c r="H845" s="730"/>
      <c r="I845" s="730"/>
      <c r="J845" s="730"/>
      <c r="K845" s="730"/>
      <c r="L845" s="775"/>
      <c r="M845" s="482"/>
      <c r="N845" s="730"/>
      <c r="O845" s="730"/>
      <c r="P845" s="730"/>
      <c r="Q845" s="730"/>
      <c r="R845" s="730"/>
      <c r="S845" s="730"/>
      <c r="T845" s="730"/>
      <c r="U845" s="476"/>
      <c r="V845" s="51"/>
      <c r="W845" s="217"/>
      <c r="X845" s="217"/>
      <c r="Y845" s="217"/>
      <c r="Z845" s="217"/>
      <c r="AA845" s="217"/>
      <c r="AB845" s="217"/>
      <c r="AC845" s="217"/>
      <c r="AD845" s="217"/>
      <c r="AE845" s="217"/>
      <c r="AF845" s="217"/>
      <c r="AG845" s="217"/>
      <c r="AH845" s="217"/>
      <c r="AJ845" s="74"/>
      <c r="AK845" s="217"/>
      <c r="AL845" s="74"/>
      <c r="AM845" s="476"/>
      <c r="AN845" s="51"/>
      <c r="AO845" s="217"/>
      <c r="AP845" s="217"/>
      <c r="AQ845" s="217"/>
      <c r="AZ845" s="482"/>
      <c r="BA845" s="722"/>
      <c r="BB845" s="722"/>
      <c r="BC845" s="722"/>
      <c r="BD845" s="722"/>
      <c r="BE845" s="722"/>
      <c r="BF845" s="722"/>
      <c r="BG845" s="722"/>
      <c r="BH845" s="482"/>
      <c r="BI845" s="722"/>
      <c r="BJ845" s="722"/>
      <c r="BK845" s="722"/>
      <c r="BL845" s="722"/>
      <c r="BM845" s="722"/>
      <c r="BN845" s="722"/>
      <c r="BO845" s="722"/>
    </row>
    <row r="846" spans="1:74" ht="6" customHeight="1" thickBot="1" x14ac:dyDescent="0.25">
      <c r="A846" s="77"/>
      <c r="B846" s="76"/>
      <c r="C846" s="48"/>
      <c r="D846" s="26"/>
      <c r="E846" s="77"/>
      <c r="F846" s="77"/>
      <c r="G846" s="77"/>
      <c r="H846" s="77"/>
      <c r="I846" s="77"/>
      <c r="J846" s="77"/>
      <c r="K846" s="77"/>
      <c r="L846" s="77"/>
      <c r="M846" s="77"/>
      <c r="N846" s="77"/>
      <c r="O846" s="77"/>
      <c r="P846" s="77"/>
      <c r="Q846" s="77"/>
      <c r="R846" s="77"/>
      <c r="S846" s="77"/>
      <c r="T846" s="77"/>
      <c r="U846" s="48"/>
      <c r="V846" s="26"/>
      <c r="W846" s="77"/>
      <c r="X846" s="77"/>
      <c r="Y846" s="77"/>
      <c r="Z846" s="77"/>
      <c r="AA846" s="77"/>
      <c r="AB846" s="77"/>
      <c r="AC846" s="77"/>
      <c r="AD846" s="77"/>
      <c r="AE846" s="77"/>
      <c r="AF846" s="77"/>
      <c r="AG846" s="77"/>
      <c r="AH846" s="77"/>
      <c r="AI846" s="77"/>
      <c r="AJ846" s="77"/>
      <c r="AK846" s="77"/>
      <c r="AL846" s="78"/>
      <c r="AM846" s="48"/>
      <c r="AN846" s="26"/>
      <c r="AO846" s="77"/>
      <c r="AP846" s="77"/>
      <c r="AQ846" s="77"/>
    </row>
    <row r="847" spans="1:74" ht="6" customHeight="1" x14ac:dyDescent="0.2">
      <c r="A847" s="82"/>
      <c r="B847" s="83"/>
      <c r="C847" s="84"/>
      <c r="D847" s="85"/>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86"/>
      <c r="AM847" s="84"/>
      <c r="AN847" s="85"/>
      <c r="AO847" s="1"/>
      <c r="AP847" s="1"/>
      <c r="AQ847" s="87"/>
    </row>
    <row r="848" spans="1:74" ht="11.25" customHeight="1" x14ac:dyDescent="0.2">
      <c r="A848" s="88"/>
      <c r="B848" s="133">
        <v>477</v>
      </c>
      <c r="C848" s="476"/>
      <c r="D848" s="51"/>
      <c r="E848" s="704" t="s">
        <v>561</v>
      </c>
      <c r="F848" s="704"/>
      <c r="G848" s="704"/>
      <c r="H848" s="704"/>
      <c r="I848" s="704"/>
      <c r="J848" s="704"/>
      <c r="K848" s="704"/>
      <c r="L848" s="704"/>
      <c r="M848" s="704"/>
      <c r="N848" s="704"/>
      <c r="O848" s="704"/>
      <c r="P848" s="704"/>
      <c r="Q848" s="704"/>
      <c r="R848" s="704"/>
      <c r="S848" s="704"/>
      <c r="T848" s="704"/>
      <c r="U848" s="704"/>
      <c r="V848" s="704"/>
      <c r="W848" s="482"/>
      <c r="X848" s="482"/>
      <c r="Y848" s="482"/>
      <c r="Z848" s="482"/>
      <c r="AA848" s="482"/>
      <c r="AB848" s="482"/>
      <c r="AC848" s="482"/>
      <c r="AD848" s="482"/>
      <c r="AE848" s="482"/>
      <c r="AF848" s="482"/>
      <c r="AG848" s="482"/>
      <c r="AH848" s="482"/>
      <c r="AI848" s="482"/>
      <c r="AJ848" s="482"/>
      <c r="AK848" s="482"/>
      <c r="AL848" s="482"/>
      <c r="AM848" s="476"/>
      <c r="AN848" s="51"/>
      <c r="AO848" s="217"/>
      <c r="AP848" s="217"/>
      <c r="AQ848" s="89"/>
    </row>
    <row r="849" spans="1:43" ht="6" customHeight="1" x14ac:dyDescent="0.2">
      <c r="A849" s="88"/>
      <c r="B849" s="477"/>
      <c r="C849" s="476"/>
      <c r="D849" s="51"/>
      <c r="E849" s="217"/>
      <c r="F849" s="217"/>
      <c r="G849" s="217"/>
      <c r="H849" s="217"/>
      <c r="I849" s="217"/>
      <c r="J849" s="217"/>
      <c r="K849" s="217"/>
      <c r="L849" s="217"/>
      <c r="M849" s="217"/>
      <c r="N849" s="217"/>
      <c r="O849" s="217"/>
      <c r="P849" s="217"/>
      <c r="Q849" s="217"/>
      <c r="R849" s="217"/>
      <c r="S849" s="217"/>
      <c r="T849" s="217"/>
      <c r="U849" s="217"/>
      <c r="V849" s="217"/>
      <c r="W849" s="217"/>
      <c r="X849" s="217"/>
      <c r="Y849" s="217"/>
      <c r="Z849" s="217"/>
      <c r="AA849" s="217"/>
      <c r="AB849" s="217"/>
      <c r="AC849" s="217"/>
      <c r="AD849" s="217"/>
      <c r="AE849" s="217"/>
      <c r="AF849" s="217"/>
      <c r="AG849" s="217"/>
      <c r="AH849" s="217"/>
      <c r="AI849" s="217"/>
      <c r="AJ849" s="217"/>
      <c r="AK849" s="217"/>
      <c r="AL849" s="74"/>
      <c r="AM849" s="476"/>
      <c r="AN849" s="51"/>
      <c r="AO849" s="217"/>
      <c r="AP849" s="217"/>
      <c r="AQ849" s="89"/>
    </row>
    <row r="850" spans="1:43" x14ac:dyDescent="0.2">
      <c r="A850" s="88"/>
      <c r="B850" s="244"/>
      <c r="C850" s="476"/>
      <c r="D850" s="51"/>
      <c r="F850" s="217"/>
      <c r="G850" s="217"/>
      <c r="H850" s="217"/>
      <c r="I850" s="217"/>
      <c r="J850" s="217"/>
      <c r="K850" s="217"/>
      <c r="L850" s="217"/>
      <c r="N850" s="217"/>
      <c r="O850" s="217"/>
      <c r="P850" s="74" t="s">
        <v>281</v>
      </c>
      <c r="Q850" s="217"/>
      <c r="R850" s="217"/>
      <c r="S850" s="217"/>
      <c r="T850" s="217"/>
      <c r="U850" s="217"/>
      <c r="V850" s="217"/>
      <c r="X850" s="217"/>
      <c r="Y850" s="217"/>
      <c r="Z850" s="217"/>
      <c r="AB850" s="217"/>
      <c r="AC850" s="74" t="s">
        <v>282</v>
      </c>
      <c r="AD850" s="217"/>
      <c r="AE850" s="217"/>
      <c r="AF850" s="217"/>
      <c r="AG850" s="217"/>
      <c r="AH850" s="217"/>
      <c r="AI850" s="217"/>
      <c r="AJ850" s="217"/>
      <c r="AK850" s="217"/>
      <c r="AL850" s="74"/>
      <c r="AM850" s="476"/>
      <c r="AN850" s="51"/>
      <c r="AO850" s="217"/>
      <c r="AP850" s="729">
        <v>479</v>
      </c>
      <c r="AQ850" s="89"/>
    </row>
    <row r="851" spans="1:43" x14ac:dyDescent="0.2">
      <c r="A851" s="88"/>
      <c r="B851" s="477"/>
      <c r="C851" s="476"/>
      <c r="D851" s="51"/>
      <c r="E851" s="217"/>
      <c r="F851" s="217"/>
      <c r="G851" s="217"/>
      <c r="H851" s="217"/>
      <c r="I851" s="217"/>
      <c r="J851" s="217"/>
      <c r="K851" s="217"/>
      <c r="L851" s="217"/>
      <c r="M851" s="217"/>
      <c r="N851" s="217"/>
      <c r="O851" s="217"/>
      <c r="Q851" s="217"/>
      <c r="R851" s="217"/>
      <c r="S851" s="217"/>
      <c r="T851" s="217"/>
      <c r="U851" s="217"/>
      <c r="V851" s="217"/>
      <c r="X851" s="217"/>
      <c r="Y851" s="217"/>
      <c r="Z851" s="217"/>
      <c r="AA851" s="217"/>
      <c r="AB851" s="217"/>
      <c r="AC851" s="74" t="s">
        <v>283</v>
      </c>
      <c r="AD851" s="217"/>
      <c r="AE851" s="217"/>
      <c r="AF851" s="217"/>
      <c r="AG851" s="217"/>
      <c r="AH851" s="217"/>
      <c r="AI851" s="217"/>
      <c r="AJ851" s="217"/>
      <c r="AK851" s="217"/>
      <c r="AL851" s="74"/>
      <c r="AM851" s="476"/>
      <c r="AN851" s="51"/>
      <c r="AO851" s="217"/>
      <c r="AP851" s="729"/>
      <c r="AQ851" s="89"/>
    </row>
    <row r="852" spans="1:43" ht="6" customHeight="1" thickBot="1" x14ac:dyDescent="0.25">
      <c r="A852" s="90"/>
      <c r="B852" s="319"/>
      <c r="C852" s="72"/>
      <c r="D852" s="73"/>
      <c r="E852" s="71"/>
      <c r="F852" s="71"/>
      <c r="G852" s="71"/>
      <c r="H852" s="71"/>
      <c r="I852" s="71"/>
      <c r="J852" s="71"/>
      <c r="K852" s="71"/>
      <c r="L852" s="71"/>
      <c r="M852" s="71"/>
      <c r="N852" s="71"/>
      <c r="O852" s="71"/>
      <c r="P852" s="71"/>
      <c r="Q852" s="71"/>
      <c r="R852" s="71"/>
      <c r="S852" s="71"/>
      <c r="T852" s="71"/>
      <c r="U852" s="71"/>
      <c r="V852" s="71"/>
      <c r="W852" s="71"/>
      <c r="X852" s="71"/>
      <c r="Y852" s="71"/>
      <c r="Z852" s="71"/>
      <c r="AA852" s="71"/>
      <c r="AB852" s="71"/>
      <c r="AC852" s="71"/>
      <c r="AD852" s="71"/>
      <c r="AE852" s="71"/>
      <c r="AF852" s="71"/>
      <c r="AG852" s="71"/>
      <c r="AH852" s="71"/>
      <c r="AI852" s="71"/>
      <c r="AJ852" s="71"/>
      <c r="AK852" s="71"/>
      <c r="AL852" s="91"/>
      <c r="AM852" s="72"/>
      <c r="AN852" s="73"/>
      <c r="AO852" s="71"/>
      <c r="AP852" s="71"/>
      <c r="AQ852" s="92"/>
    </row>
    <row r="853" spans="1:43" ht="6" customHeight="1" x14ac:dyDescent="0.2">
      <c r="A853" s="1"/>
      <c r="B853" s="83"/>
      <c r="C853" s="84"/>
      <c r="D853" s="85"/>
      <c r="E853" s="1"/>
      <c r="F853" s="1"/>
      <c r="G853" s="1"/>
      <c r="H853" s="1"/>
      <c r="I853" s="1"/>
      <c r="J853" s="1"/>
      <c r="K853" s="1"/>
      <c r="L853" s="1"/>
      <c r="M853" s="1"/>
      <c r="N853" s="1"/>
      <c r="O853" s="1"/>
      <c r="P853" s="1"/>
      <c r="Q853" s="1"/>
      <c r="R853" s="1"/>
      <c r="S853" s="1"/>
      <c r="T853" s="1"/>
      <c r="U853" s="84"/>
      <c r="V853" s="85"/>
      <c r="W853" s="1"/>
      <c r="X853" s="1"/>
      <c r="Y853" s="1"/>
      <c r="Z853" s="1"/>
      <c r="AA853" s="1"/>
      <c r="AB853" s="1"/>
      <c r="AC853" s="1"/>
      <c r="AD853" s="1"/>
      <c r="AE853" s="1"/>
      <c r="AF853" s="1"/>
      <c r="AG853" s="1"/>
      <c r="AH853" s="1"/>
      <c r="AI853" s="1"/>
      <c r="AJ853" s="1"/>
      <c r="AK853" s="1"/>
      <c r="AL853" s="86"/>
      <c r="AM853" s="84"/>
      <c r="AN853" s="51"/>
      <c r="AO853" s="217"/>
      <c r="AP853" s="217"/>
      <c r="AQ853" s="217"/>
    </row>
    <row r="854" spans="1:43" ht="11.25" customHeight="1" x14ac:dyDescent="0.2">
      <c r="A854" s="217"/>
      <c r="B854" s="477">
        <v>478</v>
      </c>
      <c r="C854" s="476"/>
      <c r="D854" s="51"/>
      <c r="E854" s="730" t="s">
        <v>451</v>
      </c>
      <c r="F854" s="730"/>
      <c r="G854" s="730"/>
      <c r="H854" s="730"/>
      <c r="I854" s="730"/>
      <c r="J854" s="730"/>
      <c r="K854" s="730"/>
      <c r="L854" s="730"/>
      <c r="M854" s="730"/>
      <c r="N854" s="730"/>
      <c r="O854" s="730"/>
      <c r="P854" s="730"/>
      <c r="Q854" s="730"/>
      <c r="R854" s="730"/>
      <c r="S854" s="730"/>
      <c r="T854" s="730"/>
      <c r="U854" s="476"/>
      <c r="V854" s="51"/>
      <c r="W854" s="217"/>
      <c r="X854" s="217"/>
      <c r="Y854" s="217"/>
      <c r="Z854" s="217"/>
      <c r="AA854" s="217"/>
      <c r="AB854" s="217"/>
      <c r="AC854" s="217"/>
      <c r="AD854" s="47"/>
      <c r="AE854" s="47"/>
      <c r="AF854" s="47"/>
      <c r="AG854" s="47"/>
      <c r="AH854" s="47"/>
      <c r="AI854" s="47"/>
      <c r="AJ854" s="47"/>
      <c r="AK854" s="47"/>
      <c r="AL854" s="75"/>
      <c r="AM854" s="476"/>
      <c r="AN854" s="51"/>
      <c r="AO854" s="217"/>
      <c r="AP854" s="217"/>
      <c r="AQ854" s="217"/>
    </row>
    <row r="855" spans="1:43" ht="6" customHeight="1" x14ac:dyDescent="0.2">
      <c r="A855" s="217"/>
      <c r="C855" s="476"/>
      <c r="D855" s="51"/>
      <c r="E855" s="534"/>
      <c r="F855" s="534"/>
      <c r="G855" s="534"/>
      <c r="H855" s="534"/>
      <c r="I855" s="534"/>
      <c r="J855" s="534"/>
      <c r="K855" s="534"/>
      <c r="L855" s="534"/>
      <c r="M855" s="534"/>
      <c r="N855" s="534"/>
      <c r="O855" s="534"/>
      <c r="P855" s="534"/>
      <c r="Q855" s="534"/>
      <c r="R855" s="534"/>
      <c r="S855" s="534"/>
      <c r="T855" s="534"/>
      <c r="U855" s="476"/>
      <c r="V855" s="51"/>
      <c r="W855" s="217"/>
      <c r="X855" s="217"/>
      <c r="Y855" s="217"/>
      <c r="Z855" s="217"/>
      <c r="AA855" s="217"/>
      <c r="AB855" s="217"/>
      <c r="AC855" s="217"/>
      <c r="AD855" s="47"/>
      <c r="AE855" s="47"/>
      <c r="AF855" s="47"/>
      <c r="AG855" s="47"/>
      <c r="AH855" s="47"/>
      <c r="AI855" s="47"/>
      <c r="AJ855" s="47"/>
      <c r="AK855" s="47"/>
      <c r="AL855" s="75"/>
      <c r="AM855" s="476"/>
      <c r="AN855" s="51"/>
      <c r="AO855" s="217"/>
      <c r="AP855" s="217"/>
      <c r="AQ855" s="217"/>
    </row>
    <row r="856" spans="1:43" x14ac:dyDescent="0.2">
      <c r="A856" s="217"/>
      <c r="B856" s="244"/>
      <c r="C856" s="476"/>
      <c r="D856" s="51"/>
      <c r="E856" s="533"/>
      <c r="F856" s="305"/>
      <c r="G856" s="305"/>
      <c r="H856" s="305"/>
      <c r="I856" s="305"/>
      <c r="J856" s="307" t="s">
        <v>558</v>
      </c>
      <c r="K856" s="305"/>
      <c r="L856" s="305"/>
      <c r="M856" s="306"/>
      <c r="N856" s="305"/>
      <c r="O856" s="305"/>
      <c r="P856" s="305"/>
      <c r="Q856" s="305"/>
      <c r="R856" s="307" t="s">
        <v>558</v>
      </c>
      <c r="S856" s="533"/>
      <c r="T856" s="533"/>
      <c r="U856" s="476"/>
      <c r="V856" s="51"/>
      <c r="W856" s="217"/>
      <c r="X856" s="217"/>
      <c r="Y856" s="217"/>
      <c r="Z856" s="217"/>
      <c r="AA856" s="217"/>
      <c r="AB856" s="217"/>
      <c r="AC856" s="217"/>
      <c r="AD856" s="47"/>
      <c r="AE856" s="47"/>
      <c r="AF856" s="47"/>
      <c r="AG856" s="47"/>
      <c r="AH856" s="47"/>
      <c r="AI856" s="47"/>
      <c r="AJ856" s="47"/>
      <c r="AK856" s="47"/>
      <c r="AL856" s="75"/>
      <c r="AM856" s="476"/>
      <c r="AN856" s="51"/>
      <c r="AO856" s="217"/>
      <c r="AP856" s="217"/>
      <c r="AQ856" s="217"/>
    </row>
    <row r="857" spans="1:43" x14ac:dyDescent="0.2">
      <c r="A857" s="217"/>
      <c r="B857" s="244"/>
      <c r="C857" s="476"/>
      <c r="D857" s="51"/>
      <c r="E857" s="533"/>
      <c r="F857" s="305"/>
      <c r="G857" s="305"/>
      <c r="H857" s="305"/>
      <c r="I857" s="305"/>
      <c r="J857" s="307" t="s">
        <v>559</v>
      </c>
      <c r="K857" s="305"/>
      <c r="L857" s="305"/>
      <c r="M857" s="306"/>
      <c r="N857" s="305"/>
      <c r="O857" s="305"/>
      <c r="P857" s="305"/>
      <c r="Q857" s="305"/>
      <c r="R857" s="307" t="s">
        <v>560</v>
      </c>
      <c r="S857" s="533"/>
      <c r="T857" s="533"/>
      <c r="U857" s="476"/>
      <c r="V857" s="51"/>
      <c r="W857" s="217"/>
      <c r="X857" s="217"/>
      <c r="Y857" s="217"/>
      <c r="Z857" s="217"/>
      <c r="AA857" s="217"/>
      <c r="AB857" s="217"/>
      <c r="AC857" s="217"/>
      <c r="AD857" s="47"/>
      <c r="AE857" s="47"/>
      <c r="AF857" s="47"/>
      <c r="AG857" s="47"/>
      <c r="AH857" s="47"/>
      <c r="AI857" s="47"/>
      <c r="AJ857" s="47"/>
      <c r="AK857" s="47"/>
      <c r="AL857" s="75"/>
      <c r="AM857" s="476"/>
      <c r="AN857" s="51"/>
      <c r="AO857" s="217"/>
      <c r="AP857" s="217"/>
      <c r="AQ857" s="217"/>
    </row>
    <row r="858" spans="1:43" x14ac:dyDescent="0.2">
      <c r="A858" s="217"/>
      <c r="B858" s="244"/>
      <c r="C858" s="476"/>
      <c r="D858" s="51"/>
      <c r="E858" s="533"/>
      <c r="F858" s="533"/>
      <c r="G858" s="533"/>
      <c r="H858" s="533"/>
      <c r="I858" s="533"/>
      <c r="J858" s="533"/>
      <c r="K858" s="533"/>
      <c r="L858" s="392"/>
      <c r="M858" s="533"/>
      <c r="N858" s="533"/>
      <c r="O858" s="533"/>
      <c r="P858" s="533"/>
      <c r="Q858" s="533"/>
      <c r="R858" s="533"/>
      <c r="S858" s="533"/>
      <c r="T858" s="533"/>
      <c r="U858" s="476"/>
      <c r="V858" s="51"/>
      <c r="W858" s="217"/>
      <c r="X858" s="217"/>
      <c r="Y858" s="217"/>
      <c r="Z858" s="217"/>
      <c r="AA858" s="217"/>
      <c r="AB858" s="217"/>
      <c r="AC858" s="217"/>
      <c r="AD858" s="47"/>
      <c r="AE858" s="47"/>
      <c r="AF858" s="47"/>
      <c r="AG858" s="47"/>
      <c r="AH858" s="47"/>
      <c r="AI858" s="47"/>
      <c r="AJ858" s="47"/>
      <c r="AK858" s="47"/>
      <c r="AL858" s="75"/>
      <c r="AM858" s="476"/>
      <c r="AN858" s="51"/>
      <c r="AO858" s="217"/>
      <c r="AP858" s="217"/>
      <c r="AQ858" s="217"/>
    </row>
    <row r="859" spans="1:43" ht="11.25" customHeight="1" x14ac:dyDescent="0.2">
      <c r="A859" s="217"/>
      <c r="B859" s="244"/>
      <c r="C859" s="476"/>
      <c r="D859" s="51"/>
      <c r="E859" t="s">
        <v>155</v>
      </c>
      <c r="F859" s="730" t="str">
        <f ca="1">VLOOKUP(CONCATENATE(B854&amp;INDIRECT(ADDRESS(ROW(),COLUMN()-1))),Language_Translations,MATCH(Language_Selected,Language_Options,0),FALSE)</f>
        <v>Avez-vous eu des rapports sexuels depuis la naissance de (NOM) ?</v>
      </c>
      <c r="G859" s="730"/>
      <c r="H859" s="730"/>
      <c r="I859" s="730"/>
      <c r="J859" s="730"/>
      <c r="K859" s="730"/>
      <c r="L859" s="775"/>
      <c r="M859" t="s">
        <v>157</v>
      </c>
      <c r="N859" s="730" t="str">
        <f ca="1">VLOOKUP(CONCATENATE(B854&amp;INDIRECT(ADDRESS(ROW(),COLUMN()-1))),Language_Translations,MATCH(Language_Selected,Language_Options,0),FALSE)</f>
        <v>Avez-vous eu des rapports sexuels depuis la grossesse qui s'est terminée (DATE DE 406) ?</v>
      </c>
      <c r="O859" s="730"/>
      <c r="P859" s="730"/>
      <c r="Q859" s="730"/>
      <c r="R859" s="730"/>
      <c r="S859" s="730"/>
      <c r="T859" s="730"/>
      <c r="U859" s="476"/>
      <c r="V859" s="51"/>
      <c r="W859" s="217" t="s">
        <v>117</v>
      </c>
      <c r="X859" s="217"/>
      <c r="Y859" s="47" t="s">
        <v>9</v>
      </c>
      <c r="Z859" s="47"/>
      <c r="AA859" s="47"/>
      <c r="AB859" s="47"/>
      <c r="AC859" s="47"/>
      <c r="AD859" s="47"/>
      <c r="AE859" s="47"/>
      <c r="AF859" s="47"/>
      <c r="AG859" s="47"/>
      <c r="AH859" s="47"/>
      <c r="AI859" s="47"/>
      <c r="AJ859" s="47"/>
      <c r="AK859" s="47"/>
      <c r="AL859" s="75" t="s">
        <v>93</v>
      </c>
      <c r="AM859" s="476"/>
      <c r="AN859" s="51"/>
      <c r="AO859" s="217"/>
      <c r="AP859" s="217"/>
      <c r="AQ859" s="217"/>
    </row>
    <row r="860" spans="1:43" x14ac:dyDescent="0.2">
      <c r="A860" s="217"/>
      <c r="B860" s="244"/>
      <c r="C860" s="476"/>
      <c r="D860" s="51"/>
      <c r="E860" s="217"/>
      <c r="F860" s="730"/>
      <c r="G860" s="730"/>
      <c r="H860" s="730"/>
      <c r="I860" s="730"/>
      <c r="J860" s="730"/>
      <c r="K860" s="730"/>
      <c r="L860" s="775"/>
      <c r="M860" s="217"/>
      <c r="N860" s="730"/>
      <c r="O860" s="730"/>
      <c r="P860" s="730"/>
      <c r="Q860" s="730"/>
      <c r="R860" s="730"/>
      <c r="S860" s="730"/>
      <c r="T860" s="730"/>
      <c r="U860" s="476"/>
      <c r="V860" s="51"/>
      <c r="W860" s="217" t="s">
        <v>118</v>
      </c>
      <c r="X860" s="217"/>
      <c r="Y860" s="47" t="s">
        <v>9</v>
      </c>
      <c r="Z860" s="47"/>
      <c r="AA860" s="47"/>
      <c r="AB860" s="47"/>
      <c r="AC860" s="47"/>
      <c r="AD860" s="47"/>
      <c r="AE860" s="47"/>
      <c r="AF860" s="47"/>
      <c r="AG860" s="47"/>
      <c r="AH860" s="47"/>
      <c r="AI860" s="47"/>
      <c r="AJ860" s="47"/>
      <c r="AK860" s="47"/>
      <c r="AL860" s="75" t="s">
        <v>95</v>
      </c>
      <c r="AM860" s="476"/>
      <c r="AN860" s="51"/>
      <c r="AO860" s="217"/>
      <c r="AP860" s="217"/>
      <c r="AQ860" s="217"/>
    </row>
    <row r="861" spans="1:43" x14ac:dyDescent="0.2">
      <c r="A861" s="217"/>
      <c r="B861" s="244"/>
      <c r="C861" s="476"/>
      <c r="D861" s="51"/>
      <c r="F861" s="730"/>
      <c r="G861" s="730"/>
      <c r="H861" s="730"/>
      <c r="I861" s="730"/>
      <c r="J861" s="730"/>
      <c r="K861" s="730"/>
      <c r="L861" s="775"/>
      <c r="N861" s="730"/>
      <c r="O861" s="730"/>
      <c r="P861" s="730"/>
      <c r="Q861" s="730"/>
      <c r="R861" s="730"/>
      <c r="S861" s="730"/>
      <c r="T861" s="730"/>
      <c r="U861" s="476"/>
      <c r="V861" s="51"/>
      <c r="W861" s="217"/>
      <c r="X861" s="217"/>
      <c r="Y861" s="217"/>
      <c r="Z861" s="217"/>
      <c r="AA861" s="217"/>
      <c r="AB861" s="217"/>
      <c r="AC861" s="217"/>
      <c r="AD861" s="47"/>
      <c r="AE861" s="47"/>
      <c r="AF861" s="47"/>
      <c r="AG861" s="47"/>
      <c r="AH861" s="47"/>
      <c r="AI861" s="47"/>
      <c r="AJ861" s="47"/>
      <c r="AK861" s="47"/>
      <c r="AL861" s="75"/>
      <c r="AM861" s="476"/>
      <c r="AN861" s="51"/>
      <c r="AO861" s="217"/>
      <c r="AP861" s="217"/>
      <c r="AQ861" s="217"/>
    </row>
    <row r="862" spans="1:43" x14ac:dyDescent="0.2">
      <c r="A862" s="217"/>
      <c r="B862" s="244"/>
      <c r="C862" s="476"/>
      <c r="D862" s="51"/>
      <c r="F862" s="730"/>
      <c r="G862" s="730"/>
      <c r="H862" s="730"/>
      <c r="I862" s="730"/>
      <c r="J862" s="730"/>
      <c r="K862" s="730"/>
      <c r="L862" s="775"/>
      <c r="N862" s="730"/>
      <c r="O862" s="730"/>
      <c r="P862" s="730"/>
      <c r="Q862" s="730"/>
      <c r="R862" s="730"/>
      <c r="S862" s="730"/>
      <c r="T862" s="730"/>
      <c r="U862" s="476"/>
      <c r="V862" s="51"/>
      <c r="W862" s="217"/>
      <c r="X862" s="217"/>
      <c r="Y862" s="217"/>
      <c r="Z862" s="217"/>
      <c r="AA862" s="217"/>
      <c r="AB862" s="217"/>
      <c r="AC862" s="217"/>
      <c r="AD862" s="47"/>
      <c r="AE862" s="47"/>
      <c r="AF862" s="47"/>
      <c r="AG862" s="47"/>
      <c r="AH862" s="47"/>
      <c r="AI862" s="47"/>
      <c r="AJ862" s="47"/>
      <c r="AK862" s="47"/>
      <c r="AL862" s="75"/>
      <c r="AM862" s="476"/>
      <c r="AN862" s="51"/>
      <c r="AO862" s="217"/>
      <c r="AP862" s="217"/>
      <c r="AQ862" s="217"/>
    </row>
    <row r="863" spans="1:43" x14ac:dyDescent="0.2">
      <c r="A863" s="217"/>
      <c r="B863" s="244"/>
      <c r="C863" s="476"/>
      <c r="D863" s="51"/>
      <c r="E863" s="482"/>
      <c r="F863" s="730"/>
      <c r="G863" s="730"/>
      <c r="H863" s="730"/>
      <c r="I863" s="730"/>
      <c r="J863" s="730"/>
      <c r="K863" s="730"/>
      <c r="L863" s="775"/>
      <c r="M863" s="482"/>
      <c r="N863" s="730"/>
      <c r="O863" s="730"/>
      <c r="P863" s="730"/>
      <c r="Q863" s="730"/>
      <c r="R863" s="730"/>
      <c r="S863" s="730"/>
      <c r="T863" s="730"/>
      <c r="U863" s="476"/>
      <c r="V863" s="51"/>
      <c r="W863" s="217"/>
      <c r="X863" s="217"/>
      <c r="Y863" s="217"/>
      <c r="Z863" s="217"/>
      <c r="AA863" s="217"/>
      <c r="AB863" s="217"/>
      <c r="AC863" s="217"/>
      <c r="AD863" s="47"/>
      <c r="AE863" s="47"/>
      <c r="AF863" s="47"/>
      <c r="AG863" s="47"/>
      <c r="AH863" s="47"/>
      <c r="AI863" s="47"/>
      <c r="AJ863" s="47"/>
      <c r="AK863" s="47"/>
      <c r="AL863" s="75"/>
      <c r="AM863" s="476"/>
      <c r="AN863" s="51"/>
      <c r="AO863" s="217"/>
      <c r="AP863" s="217"/>
      <c r="AQ863" s="217"/>
    </row>
    <row r="864" spans="1:43" ht="6" customHeight="1" thickBot="1" x14ac:dyDescent="0.25">
      <c r="A864" s="77"/>
      <c r="B864" s="76"/>
      <c r="C864" s="48"/>
      <c r="D864" s="26"/>
      <c r="E864" s="482"/>
      <c r="F864" s="533"/>
      <c r="G864" s="533"/>
      <c r="H864" s="533"/>
      <c r="I864" s="533"/>
      <c r="J864" s="533"/>
      <c r="K864" s="533"/>
      <c r="L864" s="533"/>
      <c r="M864" s="308"/>
      <c r="N864" s="533"/>
      <c r="O864" s="533"/>
      <c r="P864" s="533"/>
      <c r="Q864" s="533"/>
      <c r="R864" s="533"/>
      <c r="S864" s="533"/>
      <c r="T864" s="533"/>
      <c r="U864" s="48"/>
      <c r="V864" s="26"/>
      <c r="W864" s="77"/>
      <c r="X864" s="77"/>
      <c r="Y864" s="77"/>
      <c r="Z864" s="77"/>
      <c r="AA864" s="77"/>
      <c r="AB864" s="77"/>
      <c r="AC864" s="77"/>
      <c r="AD864" s="77"/>
      <c r="AE864" s="77"/>
      <c r="AF864" s="77"/>
      <c r="AG864" s="77"/>
      <c r="AH864" s="77"/>
      <c r="AI864" s="77"/>
      <c r="AJ864" s="77"/>
      <c r="AK864" s="77"/>
      <c r="AL864" s="78"/>
      <c r="AM864" s="48"/>
      <c r="AN864" s="26"/>
      <c r="AO864" s="77"/>
      <c r="AP864" s="77"/>
      <c r="AQ864" s="77"/>
    </row>
    <row r="865" spans="1:43" ht="6" customHeight="1" x14ac:dyDescent="0.2">
      <c r="A865" s="82"/>
      <c r="B865" s="83"/>
      <c r="C865" s="84"/>
      <c r="D865" s="85"/>
      <c r="E865" s="1"/>
      <c r="F865" s="1"/>
      <c r="G865" s="1"/>
      <c r="H865" s="1"/>
      <c r="I865" s="1"/>
      <c r="J865" s="1"/>
      <c r="K865" s="1"/>
      <c r="L865" s="1"/>
      <c r="M865" s="1"/>
      <c r="N865" s="1"/>
      <c r="O865" s="1"/>
      <c r="P865" s="1"/>
      <c r="Q865" s="1"/>
      <c r="R865" s="1"/>
      <c r="S865" s="1"/>
      <c r="T865" s="1"/>
      <c r="U865" s="84"/>
      <c r="V865" s="85"/>
      <c r="W865" s="1"/>
      <c r="X865" s="1"/>
      <c r="Y865" s="1"/>
      <c r="Z865" s="1"/>
      <c r="AA865" s="1"/>
      <c r="AB865" s="1"/>
      <c r="AC865" s="1"/>
      <c r="AD865" s="1"/>
      <c r="AE865" s="1"/>
      <c r="AF865" s="1"/>
      <c r="AG865" s="1"/>
      <c r="AH865" s="1"/>
      <c r="AI865" s="1"/>
      <c r="AJ865" s="1"/>
      <c r="AK865" s="1"/>
      <c r="AL865" s="86"/>
      <c r="AM865" s="84"/>
      <c r="AN865" s="1"/>
      <c r="AO865" s="1"/>
      <c r="AP865" s="1"/>
      <c r="AQ865" s="87"/>
    </row>
    <row r="866" spans="1:43" ht="11.25" customHeight="1" x14ac:dyDescent="0.2">
      <c r="A866" s="88"/>
      <c r="B866" s="133">
        <v>479</v>
      </c>
      <c r="C866" s="476"/>
      <c r="D866" s="51"/>
      <c r="E866" s="704" t="s">
        <v>459</v>
      </c>
      <c r="F866" s="704"/>
      <c r="G866" s="704"/>
      <c r="H866" s="704"/>
      <c r="I866" s="704"/>
      <c r="J866" s="704"/>
      <c r="K866" s="704"/>
      <c r="L866" s="704"/>
      <c r="M866" s="704"/>
      <c r="N866" s="704"/>
      <c r="O866" s="704"/>
      <c r="P866" s="704"/>
      <c r="Q866" s="704"/>
      <c r="R866" s="704"/>
      <c r="S866" s="704"/>
      <c r="T866" s="704"/>
      <c r="U866" s="476"/>
      <c r="V866" s="51"/>
      <c r="W866" s="217" t="s">
        <v>438</v>
      </c>
      <c r="X866" s="217"/>
      <c r="Y866" s="217"/>
      <c r="Z866" s="217"/>
      <c r="AA866" s="217"/>
      <c r="AB866" s="217"/>
      <c r="AC866" s="217"/>
      <c r="AD866" s="217"/>
      <c r="AE866" s="217"/>
      <c r="AF866" s="47"/>
      <c r="AG866" s="97"/>
      <c r="AH866" s="97"/>
      <c r="AI866" s="97"/>
      <c r="AJ866" s="97"/>
      <c r="AK866" s="97" t="s">
        <v>9</v>
      </c>
      <c r="AL866" s="74">
        <v>1</v>
      </c>
      <c r="AM866" s="476"/>
      <c r="AN866" s="217"/>
      <c r="AO866" s="217"/>
      <c r="AP866" s="217"/>
      <c r="AQ866" s="89"/>
    </row>
    <row r="867" spans="1:43" x14ac:dyDescent="0.2">
      <c r="A867" s="88"/>
      <c r="B867" s="244"/>
      <c r="C867" s="476"/>
      <c r="D867" s="51"/>
      <c r="E867" s="704"/>
      <c r="F867" s="704"/>
      <c r="G867" s="704"/>
      <c r="H867" s="704"/>
      <c r="I867" s="704"/>
      <c r="J867" s="704"/>
      <c r="K867" s="704"/>
      <c r="L867" s="704"/>
      <c r="M867" s="704"/>
      <c r="N867" s="704"/>
      <c r="O867" s="704"/>
      <c r="P867" s="704"/>
      <c r="Q867" s="704"/>
      <c r="R867" s="704"/>
      <c r="S867" s="704"/>
      <c r="T867" s="704"/>
      <c r="U867" s="476"/>
      <c r="V867" s="51"/>
      <c r="W867" s="217" t="s">
        <v>440</v>
      </c>
      <c r="X867" s="217"/>
      <c r="Y867" s="217"/>
      <c r="Z867" s="217"/>
      <c r="AA867" s="217"/>
      <c r="AB867" s="217"/>
      <c r="AC867" s="217"/>
      <c r="AD867" s="217"/>
      <c r="AE867" s="47"/>
      <c r="AF867" s="47"/>
      <c r="AG867" s="97" t="s">
        <v>9</v>
      </c>
      <c r="AH867" s="97"/>
      <c r="AI867" s="97"/>
      <c r="AJ867" s="97"/>
      <c r="AK867" s="97"/>
      <c r="AL867" s="74">
        <v>3</v>
      </c>
      <c r="AM867" s="476"/>
      <c r="AN867" s="217"/>
      <c r="AO867" s="217"/>
      <c r="AP867" s="743">
        <v>487</v>
      </c>
      <c r="AQ867" s="89"/>
    </row>
    <row r="868" spans="1:43" x14ac:dyDescent="0.2">
      <c r="A868" s="88"/>
      <c r="B868" s="477"/>
      <c r="C868" s="476"/>
      <c r="D868" s="51"/>
      <c r="E868" s="704"/>
      <c r="F868" s="704"/>
      <c r="G868" s="704"/>
      <c r="H868" s="704"/>
      <c r="I868" s="704"/>
      <c r="J868" s="704"/>
      <c r="K868" s="704"/>
      <c r="L868" s="704"/>
      <c r="M868" s="704"/>
      <c r="N868" s="704"/>
      <c r="O868" s="704"/>
      <c r="P868" s="704"/>
      <c r="Q868" s="704"/>
      <c r="R868" s="704"/>
      <c r="S868" s="704"/>
      <c r="T868" s="704"/>
      <c r="U868" s="476"/>
      <c r="V868" s="51"/>
      <c r="W868" s="217" t="s">
        <v>448</v>
      </c>
      <c r="X868" s="217"/>
      <c r="Y868" s="217"/>
      <c r="Z868" s="217"/>
      <c r="AA868" s="217"/>
      <c r="AB868" s="217"/>
      <c r="AC868" s="217"/>
      <c r="AD868" s="217"/>
      <c r="AF868" s="47"/>
      <c r="AG868" s="97"/>
      <c r="AH868" s="97" t="s">
        <v>9</v>
      </c>
      <c r="AI868" s="97"/>
      <c r="AJ868" s="97"/>
      <c r="AK868" s="97"/>
      <c r="AL868" s="74">
        <v>5</v>
      </c>
      <c r="AM868" s="476"/>
      <c r="AN868" s="217"/>
      <c r="AO868" s="217"/>
      <c r="AP868" s="743"/>
      <c r="AQ868" s="89"/>
    </row>
    <row r="869" spans="1:43" ht="6" customHeight="1" thickBot="1" x14ac:dyDescent="0.25">
      <c r="A869" s="90"/>
      <c r="B869" s="319"/>
      <c r="C869" s="72"/>
      <c r="D869" s="73"/>
      <c r="E869" s="71"/>
      <c r="F869" s="71"/>
      <c r="G869" s="71"/>
      <c r="H869" s="71"/>
      <c r="I869" s="71"/>
      <c r="J869" s="71"/>
      <c r="K869" s="71"/>
      <c r="L869" s="71"/>
      <c r="M869" s="71"/>
      <c r="N869" s="71"/>
      <c r="O869" s="71"/>
      <c r="P869" s="71"/>
      <c r="Q869" s="71"/>
      <c r="R869" s="71"/>
      <c r="S869" s="71"/>
      <c r="T869" s="71"/>
      <c r="U869" s="72"/>
      <c r="V869" s="73"/>
      <c r="W869" s="71"/>
      <c r="X869" s="71"/>
      <c r="Y869" s="71"/>
      <c r="Z869" s="71"/>
      <c r="AA869" s="71"/>
      <c r="AB869" s="71"/>
      <c r="AC869" s="71"/>
      <c r="AD869" s="71"/>
      <c r="AE869" s="71"/>
      <c r="AF869" s="71"/>
      <c r="AG869" s="71"/>
      <c r="AH869" s="71"/>
      <c r="AI869" s="71"/>
      <c r="AJ869" s="71"/>
      <c r="AK869" s="71"/>
      <c r="AL869" s="91"/>
      <c r="AM869" s="72"/>
      <c r="AN869" s="73"/>
      <c r="AO869" s="71"/>
      <c r="AP869" s="71"/>
      <c r="AQ869" s="92"/>
    </row>
    <row r="870" spans="1:43" ht="6" customHeight="1" x14ac:dyDescent="0.2">
      <c r="A870" s="16"/>
      <c r="B870" s="475"/>
      <c r="C870" s="46"/>
      <c r="D870" s="27"/>
      <c r="E870" s="16"/>
      <c r="F870" s="16"/>
      <c r="G870" s="16"/>
      <c r="H870" s="16"/>
      <c r="I870" s="16"/>
      <c r="J870" s="16"/>
      <c r="K870" s="16"/>
      <c r="L870" s="16"/>
      <c r="M870" s="16"/>
      <c r="N870" s="16"/>
      <c r="O870" s="16"/>
      <c r="P870" s="16"/>
      <c r="Q870" s="16"/>
      <c r="R870" s="16"/>
      <c r="S870" s="16"/>
      <c r="T870" s="16"/>
      <c r="U870" s="46"/>
      <c r="V870" s="27"/>
      <c r="W870" s="16"/>
      <c r="X870" s="16"/>
      <c r="Y870" s="16"/>
      <c r="Z870" s="16"/>
      <c r="AA870" s="16"/>
      <c r="AB870" s="16"/>
      <c r="AC870" s="16"/>
      <c r="AD870" s="16"/>
      <c r="AE870" s="16"/>
      <c r="AF870" s="16"/>
      <c r="AG870" s="16"/>
      <c r="AH870" s="16"/>
      <c r="AI870" s="16"/>
      <c r="AJ870" s="16"/>
      <c r="AK870" s="16"/>
      <c r="AL870" s="24"/>
      <c r="AM870" s="46"/>
      <c r="AN870" s="27"/>
      <c r="AO870" s="16"/>
      <c r="AP870" s="16"/>
      <c r="AQ870" s="16"/>
    </row>
    <row r="871" spans="1:43" ht="11.25" customHeight="1" x14ac:dyDescent="0.2">
      <c r="A871" s="217"/>
      <c r="B871" s="133">
        <v>480</v>
      </c>
      <c r="C871" s="476"/>
      <c r="D871" s="51"/>
      <c r="E871" s="732" t="str">
        <f ca="1">VLOOKUP(INDIRECT(ADDRESS(ROW(),COLUMN()-3)),Language_Translations,MATCH(Language_Selected,Language_Options,0),FALSE)</f>
        <v>Avez-vous allaité (NOM) ?</v>
      </c>
      <c r="F871" s="732"/>
      <c r="G871" s="732"/>
      <c r="H871" s="732"/>
      <c r="I871" s="732"/>
      <c r="J871" s="732"/>
      <c r="K871" s="732"/>
      <c r="L871" s="732"/>
      <c r="M871" s="732"/>
      <c r="N871" s="732"/>
      <c r="O871" s="732"/>
      <c r="P871" s="732"/>
      <c r="Q871" s="732"/>
      <c r="R871" s="732"/>
      <c r="S871" s="732"/>
      <c r="T871" s="732"/>
      <c r="U871" s="109"/>
      <c r="V871" s="110"/>
      <c r="W871" t="s">
        <v>117</v>
      </c>
      <c r="Y871" s="97" t="s">
        <v>9</v>
      </c>
      <c r="Z871" s="97"/>
      <c r="AA871" s="97"/>
      <c r="AB871" s="97"/>
      <c r="AC871" s="97"/>
      <c r="AD871" s="97"/>
      <c r="AE871" s="97"/>
      <c r="AF871" s="97"/>
      <c r="AG871" s="97"/>
      <c r="AH871" s="97"/>
      <c r="AI871" s="97"/>
      <c r="AJ871" s="97"/>
      <c r="AK871" s="97"/>
      <c r="AL871" s="98" t="s">
        <v>93</v>
      </c>
      <c r="AM871" s="109"/>
      <c r="AN871" s="110"/>
      <c r="AP871" s="127">
        <v>482</v>
      </c>
      <c r="AQ871" s="217"/>
    </row>
    <row r="872" spans="1:43" x14ac:dyDescent="0.2">
      <c r="A872" s="217"/>
      <c r="B872" s="244"/>
      <c r="C872" s="476"/>
      <c r="D872" s="51"/>
      <c r="E872" s="732"/>
      <c r="F872" s="732"/>
      <c r="G872" s="732"/>
      <c r="H872" s="732"/>
      <c r="I872" s="732"/>
      <c r="J872" s="732"/>
      <c r="K872" s="732"/>
      <c r="L872" s="732"/>
      <c r="M872" s="732"/>
      <c r="N872" s="732"/>
      <c r="O872" s="732"/>
      <c r="P872" s="732"/>
      <c r="Q872" s="732"/>
      <c r="R872" s="732"/>
      <c r="S872" s="732"/>
      <c r="T872" s="732"/>
      <c r="U872" s="109"/>
      <c r="V872" s="110"/>
      <c r="W872" t="s">
        <v>118</v>
      </c>
      <c r="Y872" s="97" t="s">
        <v>9</v>
      </c>
      <c r="Z872" s="97"/>
      <c r="AA872" s="97"/>
      <c r="AB872" s="97"/>
      <c r="AC872" s="97"/>
      <c r="AD872" s="97"/>
      <c r="AE872" s="97"/>
      <c r="AF872" s="97"/>
      <c r="AG872" s="97"/>
      <c r="AH872" s="97"/>
      <c r="AI872" s="97"/>
      <c r="AJ872" s="97"/>
      <c r="AK872" s="97"/>
      <c r="AL872" s="98" t="s">
        <v>95</v>
      </c>
      <c r="AM872" s="109"/>
      <c r="AN872" s="110"/>
      <c r="AQ872" s="217"/>
    </row>
    <row r="873" spans="1:43" ht="6" customHeight="1" thickBot="1" x14ac:dyDescent="0.25">
      <c r="A873" s="71"/>
      <c r="B873" s="319"/>
      <c r="C873" s="72"/>
      <c r="D873" s="73"/>
      <c r="E873" s="362"/>
      <c r="F873" s="362"/>
      <c r="G873" s="362"/>
      <c r="H873" s="362"/>
      <c r="I873" s="362"/>
      <c r="J873" s="362"/>
      <c r="K873" s="362"/>
      <c r="L873" s="362"/>
      <c r="M873" s="362"/>
      <c r="N873" s="362"/>
      <c r="O873" s="362"/>
      <c r="P873" s="362"/>
      <c r="Q873" s="362"/>
      <c r="R873" s="362"/>
      <c r="S873" s="362"/>
      <c r="T873" s="362"/>
      <c r="U873" s="393"/>
      <c r="V873" s="394"/>
      <c r="W873" s="362"/>
      <c r="X873" s="362"/>
      <c r="Y873" s="362"/>
      <c r="Z873" s="362"/>
      <c r="AA873" s="362"/>
      <c r="AB873" s="362"/>
      <c r="AC873" s="362"/>
      <c r="AD873" s="362"/>
      <c r="AE873" s="362"/>
      <c r="AF873" s="362"/>
      <c r="AG873" s="362"/>
      <c r="AH873" s="362"/>
      <c r="AI873" s="362"/>
      <c r="AJ873" s="362"/>
      <c r="AK873" s="362"/>
      <c r="AL873" s="395"/>
      <c r="AM873" s="393"/>
      <c r="AN873" s="242"/>
      <c r="AO873" s="79"/>
      <c r="AP873" s="79"/>
      <c r="AQ873" s="77"/>
    </row>
    <row r="874" spans="1:43" ht="6" customHeight="1" x14ac:dyDescent="0.2">
      <c r="A874" s="82"/>
      <c r="B874" s="83"/>
      <c r="C874" s="84"/>
      <c r="D874" s="85"/>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86"/>
      <c r="AM874" s="84"/>
      <c r="AN874" s="85"/>
      <c r="AO874" s="1"/>
      <c r="AP874" s="1"/>
      <c r="AQ874" s="87"/>
    </row>
    <row r="875" spans="1:43" ht="10.4" customHeight="1" x14ac:dyDescent="0.2">
      <c r="A875" s="88"/>
      <c r="B875" s="133">
        <v>481</v>
      </c>
      <c r="C875" s="476"/>
      <c r="D875" s="51"/>
      <c r="E875" s="4" t="s">
        <v>562</v>
      </c>
      <c r="F875" s="482"/>
      <c r="G875" s="482"/>
      <c r="H875" s="482"/>
      <c r="I875" s="482"/>
      <c r="J875" s="482"/>
      <c r="K875" s="482"/>
      <c r="L875" s="482"/>
      <c r="M875" s="482"/>
      <c r="N875" s="482"/>
      <c r="O875" s="482"/>
      <c r="P875" s="482"/>
      <c r="R875" s="482"/>
      <c r="S875" s="482"/>
      <c r="T875" s="482"/>
      <c r="U875" s="217"/>
      <c r="V875" s="217"/>
      <c r="W875" s="217"/>
      <c r="X875" s="217"/>
      <c r="Y875" s="217"/>
      <c r="Z875" s="726" t="s">
        <v>563</v>
      </c>
      <c r="AA875" s="726"/>
      <c r="AB875" s="726"/>
      <c r="AC875" s="217"/>
      <c r="AD875" s="217"/>
      <c r="AE875" s="217"/>
      <c r="AF875" s="217"/>
      <c r="AG875" s="217"/>
      <c r="AH875" s="217"/>
      <c r="AI875" s="217"/>
      <c r="AJ875" s="217"/>
      <c r="AK875" s="217"/>
      <c r="AL875" s="74"/>
      <c r="AM875" s="476"/>
      <c r="AN875" s="51"/>
      <c r="AO875" s="217"/>
      <c r="AP875" s="743">
        <v>486</v>
      </c>
      <c r="AQ875" s="89"/>
    </row>
    <row r="876" spans="1:43" ht="6" customHeight="1" x14ac:dyDescent="0.2">
      <c r="A876" s="88"/>
      <c r="B876" s="477"/>
      <c r="C876" s="476"/>
      <c r="D876" s="51"/>
      <c r="E876" s="217"/>
      <c r="F876" s="217"/>
      <c r="G876" s="217"/>
      <c r="H876" s="217"/>
      <c r="I876" s="217"/>
      <c r="J876" s="217"/>
      <c r="K876" s="217"/>
      <c r="L876" s="217"/>
      <c r="M876" s="217"/>
      <c r="N876" s="217"/>
      <c r="O876" s="217"/>
      <c r="P876" s="217"/>
      <c r="Q876" s="217"/>
      <c r="R876" s="217"/>
      <c r="S876" s="217"/>
      <c r="T876" s="217"/>
      <c r="U876" s="217"/>
      <c r="V876" s="217"/>
      <c r="W876" s="217"/>
      <c r="X876" s="217"/>
      <c r="Z876" s="726"/>
      <c r="AA876" s="726"/>
      <c r="AB876" s="726"/>
      <c r="AC876" s="217"/>
      <c r="AD876" s="217"/>
      <c r="AE876" s="217"/>
      <c r="AF876" s="217"/>
      <c r="AG876" s="217"/>
      <c r="AH876" s="217"/>
      <c r="AI876" s="217"/>
      <c r="AJ876" s="217"/>
      <c r="AK876" s="217"/>
      <c r="AL876" s="74"/>
      <c r="AM876" s="476"/>
      <c r="AN876" s="51"/>
      <c r="AO876" s="217"/>
      <c r="AP876" s="743"/>
      <c r="AQ876" s="89"/>
    </row>
    <row r="877" spans="1:43" x14ac:dyDescent="0.2">
      <c r="A877" s="88"/>
      <c r="B877" s="244"/>
      <c r="C877" s="476"/>
      <c r="D877" s="51"/>
      <c r="E877" s="217"/>
      <c r="F877" s="217"/>
      <c r="G877" s="217"/>
      <c r="H877" s="217"/>
      <c r="I877" s="217"/>
      <c r="J877" s="217"/>
      <c r="K877" s="217"/>
      <c r="L877" s="217"/>
      <c r="M877" s="217"/>
      <c r="N877" s="217"/>
      <c r="O877" s="217"/>
      <c r="Q877" s="217"/>
      <c r="R877" s="217"/>
      <c r="S877" s="74"/>
      <c r="T877" s="217"/>
      <c r="U877" s="217"/>
      <c r="V877" s="217"/>
      <c r="W877" s="217"/>
      <c r="X877" s="217"/>
      <c r="Z877" s="217"/>
      <c r="AA877" s="217"/>
      <c r="AC877" s="74"/>
      <c r="AD877" s="217"/>
      <c r="AE877" s="217"/>
      <c r="AF877" s="217"/>
      <c r="AG877" s="217"/>
      <c r="AH877" s="217"/>
      <c r="AI877" s="217"/>
      <c r="AJ877" s="217"/>
      <c r="AK877" s="217"/>
      <c r="AL877" s="74"/>
      <c r="AM877" s="476"/>
      <c r="AN877" s="51"/>
      <c r="AO877" s="217"/>
      <c r="AQ877" s="89"/>
    </row>
    <row r="878" spans="1:43" x14ac:dyDescent="0.2">
      <c r="A878" s="88"/>
      <c r="B878" s="477"/>
      <c r="C878" s="476"/>
      <c r="D878" s="51"/>
      <c r="E878" s="217"/>
      <c r="F878" s="217"/>
      <c r="G878" s="217"/>
      <c r="H878" s="217"/>
      <c r="I878" s="217"/>
      <c r="J878" s="217"/>
      <c r="K878" s="217"/>
      <c r="L878" s="217"/>
      <c r="M878" s="217"/>
      <c r="N878" s="217"/>
      <c r="O878" s="217"/>
      <c r="P878" s="74"/>
      <c r="Q878" s="217"/>
      <c r="R878" s="217"/>
      <c r="S878" s="74"/>
      <c r="T878" s="217"/>
      <c r="U878" s="217"/>
      <c r="V878" s="217"/>
      <c r="W878" s="217"/>
      <c r="X878" s="217"/>
      <c r="Y878" s="217"/>
      <c r="Z878" s="217"/>
      <c r="AA878" s="217"/>
      <c r="AB878" s="74" t="s">
        <v>564</v>
      </c>
      <c r="AC878" s="74"/>
      <c r="AD878" s="217"/>
      <c r="AE878" s="217"/>
      <c r="AF878" s="217"/>
      <c r="AG878" s="217"/>
      <c r="AH878" s="217"/>
      <c r="AI878" s="217"/>
      <c r="AJ878" s="217"/>
      <c r="AK878" s="217"/>
      <c r="AL878" s="74"/>
      <c r="AM878" s="476"/>
      <c r="AN878" s="51"/>
      <c r="AO878" s="217"/>
      <c r="AP878" s="127">
        <v>487</v>
      </c>
      <c r="AQ878" s="89"/>
    </row>
    <row r="879" spans="1:43" ht="6" customHeight="1" thickBot="1" x14ac:dyDescent="0.25">
      <c r="A879" s="90"/>
      <c r="B879" s="319"/>
      <c r="C879" s="72"/>
      <c r="D879" s="73"/>
      <c r="E879" s="71"/>
      <c r="F879" s="71"/>
      <c r="G879" s="71"/>
      <c r="H879" s="71"/>
      <c r="I879" s="71"/>
      <c r="J879" s="71"/>
      <c r="K879" s="71"/>
      <c r="L879" s="71"/>
      <c r="M879" s="71"/>
      <c r="N879" s="71"/>
      <c r="O879" s="71"/>
      <c r="P879" s="71"/>
      <c r="Q879" s="71"/>
      <c r="R879" s="71"/>
      <c r="S879" s="71"/>
      <c r="T879" s="71"/>
      <c r="U879" s="71"/>
      <c r="V879" s="71"/>
      <c r="W879" s="71"/>
      <c r="X879" s="71"/>
      <c r="Y879" s="71"/>
      <c r="Z879" s="71"/>
      <c r="AA879" s="71"/>
      <c r="AB879" s="71"/>
      <c r="AC879" s="71"/>
      <c r="AD879" s="71"/>
      <c r="AE879" s="71"/>
      <c r="AF879" s="71"/>
      <c r="AG879" s="71"/>
      <c r="AH879" s="71"/>
      <c r="AI879" s="71"/>
      <c r="AJ879" s="71"/>
      <c r="AK879" s="71"/>
      <c r="AL879" s="91"/>
      <c r="AM879" s="72"/>
      <c r="AN879" s="73"/>
      <c r="AO879" s="71"/>
      <c r="AP879" s="71"/>
      <c r="AQ879" s="92"/>
    </row>
    <row r="880" spans="1:43" ht="6" customHeight="1" x14ac:dyDescent="0.2">
      <c r="A880" s="217"/>
      <c r="B880" s="477"/>
      <c r="C880" s="476"/>
      <c r="D880" s="51"/>
      <c r="E880" s="217"/>
      <c r="F880" s="217"/>
      <c r="G880" s="217"/>
      <c r="H880" s="217"/>
      <c r="I880" s="217"/>
      <c r="J880" s="217"/>
      <c r="K880" s="217"/>
      <c r="L880" s="217"/>
      <c r="M880" s="217"/>
      <c r="N880" s="217"/>
      <c r="O880" s="217"/>
      <c r="P880" s="217"/>
      <c r="Q880" s="217"/>
      <c r="R880" s="217"/>
      <c r="S880" s="217"/>
      <c r="T880" s="217"/>
      <c r="U880" s="476"/>
      <c r="V880" s="51"/>
      <c r="W880" s="217"/>
      <c r="X880" s="217"/>
      <c r="Y880" s="217"/>
      <c r="Z880" s="217"/>
      <c r="AA880" s="217"/>
      <c r="AB880" s="217"/>
      <c r="AC880" s="217"/>
      <c r="AD880" s="217"/>
      <c r="AE880" s="217"/>
      <c r="AF880" s="217"/>
      <c r="AG880" s="217"/>
      <c r="AH880" s="217"/>
      <c r="AI880" s="217"/>
      <c r="AJ880" s="217"/>
      <c r="AK880" s="217"/>
      <c r="AL880" s="74"/>
      <c r="AM880" s="476"/>
      <c r="AN880" s="51"/>
      <c r="AO880" s="217"/>
      <c r="AP880" s="217"/>
      <c r="AQ880" s="217"/>
    </row>
    <row r="881" spans="1:43" ht="11.25" customHeight="1" x14ac:dyDescent="0.2">
      <c r="A881" s="217"/>
      <c r="B881" s="133">
        <v>482</v>
      </c>
      <c r="C881" s="476"/>
      <c r="D881" s="51"/>
      <c r="E881" s="730" t="str">
        <f ca="1">VLOOKUP(INDIRECT(ADDRESS(ROW(),COLUMN()-3)),Language_Translations,MATCH(Language_Selected,Language_Options,0),FALSE)</f>
        <v>Combien de temps après la naissance, avez-vous mis (NOM) au sein pour la première fois ?</v>
      </c>
      <c r="F881" s="730"/>
      <c r="G881" s="730"/>
      <c r="H881" s="730"/>
      <c r="I881" s="730"/>
      <c r="J881" s="730"/>
      <c r="K881" s="730"/>
      <c r="L881" s="730"/>
      <c r="M881" s="730"/>
      <c r="N881" s="730"/>
      <c r="O881" s="730"/>
      <c r="P881" s="730"/>
      <c r="Q881" s="730"/>
      <c r="R881" s="730"/>
      <c r="S881" s="730"/>
      <c r="T881" s="730"/>
      <c r="U881" s="476"/>
      <c r="V881" s="51"/>
      <c r="W881" s="217"/>
      <c r="X881" s="217"/>
      <c r="Y881" s="217"/>
      <c r="Z881" s="217"/>
      <c r="AA881" s="217"/>
      <c r="AB881" s="217"/>
      <c r="AC881" s="217"/>
      <c r="AD881" s="217"/>
      <c r="AE881" s="217"/>
      <c r="AF881" s="217"/>
      <c r="AG881" s="217"/>
      <c r="AH881" s="217"/>
      <c r="AI881" s="217"/>
      <c r="AJ881" s="217"/>
      <c r="AK881" s="217"/>
      <c r="AL881" s="74"/>
      <c r="AM881" s="476"/>
      <c r="AN881" s="51"/>
      <c r="AO881" s="217"/>
      <c r="AP881" s="217"/>
      <c r="AQ881" s="217"/>
    </row>
    <row r="882" spans="1:43" x14ac:dyDescent="0.2">
      <c r="A882" s="217"/>
      <c r="B882" s="244"/>
      <c r="C882" s="476"/>
      <c r="D882" s="51"/>
      <c r="E882" s="730"/>
      <c r="F882" s="730"/>
      <c r="G882" s="730"/>
      <c r="H882" s="730"/>
      <c r="I882" s="730"/>
      <c r="J882" s="730"/>
      <c r="K882" s="730"/>
      <c r="L882" s="730"/>
      <c r="M882" s="730"/>
      <c r="N882" s="730"/>
      <c r="O882" s="730"/>
      <c r="P882" s="730"/>
      <c r="Q882" s="730"/>
      <c r="R882" s="730"/>
      <c r="S882" s="730"/>
      <c r="T882" s="730"/>
      <c r="U882" s="476"/>
      <c r="V882" s="51"/>
      <c r="W882" s="217" t="s">
        <v>384</v>
      </c>
      <c r="X882" s="217"/>
      <c r="Y882" s="217"/>
      <c r="Z882" s="217"/>
      <c r="AA882" s="217"/>
      <c r="AB882" s="47"/>
      <c r="AC882" s="47" t="s">
        <v>9</v>
      </c>
      <c r="AD882" s="47"/>
      <c r="AE882" s="47"/>
      <c r="AF882" s="47"/>
      <c r="AG882" s="47"/>
      <c r="AH882" s="47"/>
      <c r="AI882" s="47"/>
      <c r="AJ882" s="47"/>
      <c r="AK882" s="47"/>
      <c r="AL882" s="75" t="s">
        <v>525</v>
      </c>
      <c r="AM882" s="476"/>
      <c r="AN882" s="51"/>
      <c r="AO882" s="217"/>
      <c r="AP882" s="217"/>
      <c r="AQ882" s="217"/>
    </row>
    <row r="883" spans="1:43" x14ac:dyDescent="0.2">
      <c r="A883" s="217"/>
      <c r="B883" s="477"/>
      <c r="C883" s="476"/>
      <c r="D883" s="51"/>
      <c r="E883" s="730"/>
      <c r="F883" s="730"/>
      <c r="G883" s="730"/>
      <c r="H883" s="730"/>
      <c r="I883" s="730"/>
      <c r="J883" s="730"/>
      <c r="K883" s="730"/>
      <c r="L883" s="730"/>
      <c r="M883" s="730"/>
      <c r="N883" s="730"/>
      <c r="O883" s="730"/>
      <c r="P883" s="730"/>
      <c r="Q883" s="730"/>
      <c r="R883" s="730"/>
      <c r="S883" s="730"/>
      <c r="T883" s="730"/>
      <c r="U883" s="476"/>
      <c r="V883" s="51"/>
      <c r="W883" s="217"/>
      <c r="X883" s="217"/>
      <c r="Y883" s="217"/>
      <c r="Z883" s="217"/>
      <c r="AA883" s="217"/>
      <c r="AB883" s="217"/>
      <c r="AC883" s="217"/>
      <c r="AD883" s="217"/>
      <c r="AE883" s="217"/>
      <c r="AF883" s="217"/>
      <c r="AG883" s="217"/>
      <c r="AH883" s="217"/>
      <c r="AI883" s="217"/>
      <c r="AJ883" s="217"/>
      <c r="AK883" s="217"/>
      <c r="AL883" s="74"/>
      <c r="AM883" s="476"/>
      <c r="AN883" s="51"/>
      <c r="AO883" s="217"/>
      <c r="AP883" s="217"/>
      <c r="AQ883" s="217"/>
    </row>
    <row r="884" spans="1:43" ht="11.25" customHeight="1" x14ac:dyDescent="0.2">
      <c r="A884" s="217"/>
      <c r="B884" s="477"/>
      <c r="C884" s="476"/>
      <c r="D884" s="51"/>
      <c r="E884" s="704" t="s">
        <v>565</v>
      </c>
      <c r="F884" s="704"/>
      <c r="G884" s="704"/>
      <c r="H884" s="704"/>
      <c r="I884" s="704"/>
      <c r="J884" s="704"/>
      <c r="K884" s="704"/>
      <c r="L884" s="704"/>
      <c r="M884" s="704"/>
      <c r="N884" s="704"/>
      <c r="O884" s="704"/>
      <c r="P884" s="704"/>
      <c r="Q884" s="704"/>
      <c r="R884" s="704"/>
      <c r="S884" s="704"/>
      <c r="T884" s="704"/>
      <c r="U884" s="476"/>
      <c r="V884" s="51"/>
      <c r="W884" s="217"/>
      <c r="X884" s="217"/>
      <c r="Y884" s="217"/>
      <c r="Z884" s="217"/>
      <c r="AA884" s="217"/>
      <c r="AB884" s="217"/>
      <c r="AC884" s="217"/>
      <c r="AD884" s="217"/>
      <c r="AE884" s="217"/>
      <c r="AF884" s="217"/>
      <c r="AG884" s="217"/>
      <c r="AH884" s="217"/>
      <c r="AI884" s="27"/>
      <c r="AJ884" s="16"/>
      <c r="AK884" s="27"/>
      <c r="AL884" s="21"/>
      <c r="AM884" s="476"/>
      <c r="AN884" s="51"/>
      <c r="AO884" s="217"/>
      <c r="AP884" s="217"/>
      <c r="AQ884" s="217"/>
    </row>
    <row r="885" spans="1:43" x14ac:dyDescent="0.2">
      <c r="A885" s="217"/>
      <c r="B885" s="477"/>
      <c r="C885" s="476"/>
      <c r="D885" s="51"/>
      <c r="E885" s="704"/>
      <c r="F885" s="704"/>
      <c r="G885" s="704"/>
      <c r="H885" s="704"/>
      <c r="I885" s="704"/>
      <c r="J885" s="704"/>
      <c r="K885" s="704"/>
      <c r="L885" s="704"/>
      <c r="M885" s="704"/>
      <c r="N885" s="704"/>
      <c r="O885" s="704"/>
      <c r="P885" s="704"/>
      <c r="Q885" s="704"/>
      <c r="R885" s="704"/>
      <c r="S885" s="704"/>
      <c r="T885" s="704"/>
      <c r="U885" s="476"/>
      <c r="V885" s="51"/>
      <c r="W885" s="217" t="s">
        <v>69</v>
      </c>
      <c r="X885" s="217"/>
      <c r="Y885" s="217"/>
      <c r="Z885" s="47" t="s">
        <v>9</v>
      </c>
      <c r="AA885" s="47"/>
      <c r="AB885" s="47"/>
      <c r="AC885" s="47"/>
      <c r="AD885" s="47"/>
      <c r="AE885" s="47"/>
      <c r="AF885" s="47"/>
      <c r="AG885" s="47"/>
      <c r="AH885" s="318" t="s">
        <v>93</v>
      </c>
      <c r="AI885" s="26"/>
      <c r="AJ885" s="77"/>
      <c r="AK885" s="26"/>
      <c r="AL885" s="22"/>
      <c r="AM885" s="476"/>
      <c r="AN885" s="51"/>
      <c r="AO885" s="217"/>
      <c r="AP885" s="217"/>
      <c r="AQ885" s="217"/>
    </row>
    <row r="886" spans="1:43" x14ac:dyDescent="0.2">
      <c r="A886" s="217"/>
      <c r="B886" s="477"/>
      <c r="C886" s="476"/>
      <c r="D886" s="51"/>
      <c r="E886" s="704"/>
      <c r="F886" s="704"/>
      <c r="G886" s="704"/>
      <c r="H886" s="704"/>
      <c r="I886" s="704"/>
      <c r="J886" s="704"/>
      <c r="K886" s="704"/>
      <c r="L886" s="704"/>
      <c r="M886" s="704"/>
      <c r="N886" s="704"/>
      <c r="O886" s="704"/>
      <c r="P886" s="704"/>
      <c r="Q886" s="704"/>
      <c r="R886" s="704"/>
      <c r="S886" s="704"/>
      <c r="T886" s="704"/>
      <c r="U886" s="476"/>
      <c r="V886" s="51"/>
      <c r="W886" s="217"/>
      <c r="X886" s="217"/>
      <c r="Y886" s="217"/>
      <c r="Z886" s="217"/>
      <c r="AA886" s="217"/>
      <c r="AB886" s="217"/>
      <c r="AC886" s="217"/>
      <c r="AD886" s="217"/>
      <c r="AE886" s="217"/>
      <c r="AG886" s="217"/>
      <c r="AH886" s="217"/>
      <c r="AI886" s="51"/>
      <c r="AJ886" s="217"/>
      <c r="AK886" s="51"/>
      <c r="AL886" s="216"/>
      <c r="AM886" s="476"/>
      <c r="AN886" s="51"/>
      <c r="AO886" s="217"/>
      <c r="AP886" s="217"/>
      <c r="AQ886" s="217"/>
    </row>
    <row r="887" spans="1:43" x14ac:dyDescent="0.2">
      <c r="A887" s="217"/>
      <c r="B887" s="477"/>
      <c r="C887" s="476"/>
      <c r="D887" s="51"/>
      <c r="E887" s="704"/>
      <c r="F887" s="704"/>
      <c r="G887" s="704"/>
      <c r="H887" s="704"/>
      <c r="I887" s="704"/>
      <c r="J887" s="704"/>
      <c r="K887" s="704"/>
      <c r="L887" s="704"/>
      <c r="M887" s="704"/>
      <c r="N887" s="704"/>
      <c r="O887" s="704"/>
      <c r="P887" s="704"/>
      <c r="Q887" s="704"/>
      <c r="R887" s="704"/>
      <c r="S887" s="704"/>
      <c r="T887" s="704"/>
      <c r="U887" s="476"/>
      <c r="V887" s="51"/>
      <c r="W887" s="217" t="s">
        <v>509</v>
      </c>
      <c r="X887" s="217"/>
      <c r="Y887" s="47"/>
      <c r="Z887" s="47" t="s">
        <v>9</v>
      </c>
      <c r="AA887" s="47"/>
      <c r="AB887" s="47"/>
      <c r="AC887" s="47"/>
      <c r="AD887" s="47"/>
      <c r="AE887" s="47"/>
      <c r="AF887" s="47"/>
      <c r="AG887" s="47"/>
      <c r="AH887" s="318" t="s">
        <v>95</v>
      </c>
      <c r="AI887" s="26"/>
      <c r="AJ887" s="77"/>
      <c r="AK887" s="26"/>
      <c r="AL887" s="22"/>
      <c r="AM887" s="476"/>
      <c r="AN887" s="51"/>
      <c r="AO887" s="217"/>
      <c r="AP887" s="217"/>
      <c r="AQ887" s="217"/>
    </row>
    <row r="888" spans="1:43" x14ac:dyDescent="0.2">
      <c r="A888" s="217"/>
      <c r="B888" s="477"/>
      <c r="C888" s="476"/>
      <c r="D888" s="51"/>
      <c r="E888" s="704"/>
      <c r="F888" s="704"/>
      <c r="G888" s="704"/>
      <c r="H888" s="704"/>
      <c r="I888" s="704"/>
      <c r="J888" s="704"/>
      <c r="K888" s="704"/>
      <c r="L888" s="704"/>
      <c r="M888" s="704"/>
      <c r="N888" s="704"/>
      <c r="O888" s="704"/>
      <c r="P888" s="704"/>
      <c r="Q888" s="704"/>
      <c r="R888" s="704"/>
      <c r="S888" s="704"/>
      <c r="T888" s="704"/>
      <c r="U888" s="476"/>
      <c r="V888" s="51"/>
      <c r="W888" s="217"/>
      <c r="X888" s="217"/>
      <c r="Y888" s="47"/>
      <c r="Z888" s="47"/>
      <c r="AA888" s="47"/>
      <c r="AB888" s="47"/>
      <c r="AC888" s="47"/>
      <c r="AD888" s="47"/>
      <c r="AE888" s="47"/>
      <c r="AF888" s="47"/>
      <c r="AG888" s="47"/>
      <c r="AH888" s="318"/>
      <c r="AI888" s="217"/>
      <c r="AJ888" s="217"/>
      <c r="AK888" s="217"/>
      <c r="AL888" s="74"/>
      <c r="AM888" s="476"/>
      <c r="AN888" s="51"/>
      <c r="AO888" s="217"/>
      <c r="AP888" s="217"/>
      <c r="AQ888" s="217"/>
    </row>
    <row r="889" spans="1:43" ht="6" customHeight="1" x14ac:dyDescent="0.2">
      <c r="A889" s="77"/>
      <c r="B889" s="76"/>
      <c r="C889" s="48"/>
      <c r="D889" s="26"/>
      <c r="E889" s="77"/>
      <c r="F889" s="77"/>
      <c r="G889" s="77"/>
      <c r="H889" s="77"/>
      <c r="I889" s="77"/>
      <c r="J889" s="77"/>
      <c r="K889" s="77"/>
      <c r="L889" s="77"/>
      <c r="M889" s="77"/>
      <c r="N889" s="77"/>
      <c r="O889" s="77"/>
      <c r="P889" s="77"/>
      <c r="Q889" s="77"/>
      <c r="R889" s="77"/>
      <c r="S889" s="77"/>
      <c r="T889" s="77"/>
      <c r="U889" s="48"/>
      <c r="V889" s="26"/>
      <c r="W889" s="77"/>
      <c r="X889" s="77"/>
      <c r="Y889" s="77"/>
      <c r="Z889" s="77"/>
      <c r="AA889" s="77"/>
      <c r="AB889" s="77"/>
      <c r="AC889" s="77"/>
      <c r="AD889" s="77"/>
      <c r="AE889" s="77"/>
      <c r="AF889" s="77"/>
      <c r="AG889" s="77"/>
      <c r="AH889" s="77"/>
      <c r="AI889" s="77"/>
      <c r="AJ889" s="77"/>
      <c r="AK889" s="77"/>
      <c r="AL889" s="78"/>
      <c r="AM889" s="48"/>
      <c r="AN889" s="26"/>
      <c r="AO889" s="77"/>
      <c r="AP889" s="77"/>
      <c r="AQ889" s="77"/>
    </row>
    <row r="890" spans="1:43" ht="6" customHeight="1" x14ac:dyDescent="0.2">
      <c r="A890" s="16"/>
      <c r="B890" s="475"/>
      <c r="C890" s="46"/>
      <c r="D890" s="27"/>
      <c r="E890" s="16"/>
      <c r="F890" s="16"/>
      <c r="G890" s="16"/>
      <c r="H890" s="16"/>
      <c r="I890" s="16"/>
      <c r="J890" s="16"/>
      <c r="K890" s="16"/>
      <c r="L890" s="16"/>
      <c r="M890" s="16"/>
      <c r="N890" s="16"/>
      <c r="O890" s="16"/>
      <c r="P890" s="16"/>
      <c r="Q890" s="16"/>
      <c r="R890" s="16"/>
      <c r="S890" s="16"/>
      <c r="T890" s="16"/>
      <c r="U890" s="46"/>
      <c r="V890" s="27"/>
      <c r="W890" s="16"/>
      <c r="X890" s="16"/>
      <c r="Y890" s="16"/>
      <c r="Z890" s="16"/>
      <c r="AA890" s="16"/>
      <c r="AB890" s="16"/>
      <c r="AC890" s="16"/>
      <c r="AD890" s="16"/>
      <c r="AE890" s="16"/>
      <c r="AF890" s="16"/>
      <c r="AG890" s="16"/>
      <c r="AH890" s="16"/>
      <c r="AI890" s="16"/>
      <c r="AJ890" s="16"/>
      <c r="AK890" s="16"/>
      <c r="AL890" s="24"/>
      <c r="AM890" s="46"/>
      <c r="AN890" s="51"/>
      <c r="AO890" s="217"/>
      <c r="AP890" s="217"/>
      <c r="AQ890" s="217"/>
    </row>
    <row r="891" spans="1:43" ht="11.25" customHeight="1" x14ac:dyDescent="0.2">
      <c r="A891" s="217"/>
      <c r="B891" s="133">
        <v>483</v>
      </c>
      <c r="C891" s="476"/>
      <c r="D891" s="51"/>
      <c r="E891" s="730" t="str">
        <f ca="1">VLOOKUP(INDIRECT(ADDRESS(ROW(),COLUMN()-3)),Language_Translations,MATCH(Language_Selected,Language_Options,0),FALSE)</f>
        <v>Dans les 2 premiers jours après l'accouchement, a t-on donné à (NOM) autre chose que le lait maternel pour boire ou manger-quelque chose comme de l'eau, une préparation pour nourrisson ou [INSÉRER BOISSONS ET ALIMENTS COURANTS QUI PEUVENT ÊTRE DONNÉS AUX NOUVEAU-NÉS] ?</v>
      </c>
      <c r="F891" s="730"/>
      <c r="G891" s="730"/>
      <c r="H891" s="730"/>
      <c r="I891" s="730"/>
      <c r="J891" s="730"/>
      <c r="K891" s="730"/>
      <c r="L891" s="730"/>
      <c r="M891" s="730"/>
      <c r="N891" s="730"/>
      <c r="O891" s="730"/>
      <c r="P891" s="730"/>
      <c r="Q891" s="730"/>
      <c r="R891" s="730"/>
      <c r="S891" s="730"/>
      <c r="T891" s="730"/>
      <c r="U891" s="476"/>
      <c r="V891" s="51"/>
      <c r="W891" s="217" t="s">
        <v>117</v>
      </c>
      <c r="X891" s="217"/>
      <c r="Y891" s="47" t="s">
        <v>9</v>
      </c>
      <c r="Z891" s="47"/>
      <c r="AA891" s="47"/>
      <c r="AB891" s="47"/>
      <c r="AC891" s="47"/>
      <c r="AD891" s="47"/>
      <c r="AE891" s="47"/>
      <c r="AF891" s="47"/>
      <c r="AG891" s="47"/>
      <c r="AH891" s="47"/>
      <c r="AI891" s="47"/>
      <c r="AJ891" s="47"/>
      <c r="AK891" s="47"/>
      <c r="AL891" s="75" t="s">
        <v>93</v>
      </c>
      <c r="AM891" s="476"/>
      <c r="AN891" s="51"/>
      <c r="AO891" s="217"/>
      <c r="AP891" s="217"/>
      <c r="AQ891" s="217"/>
    </row>
    <row r="892" spans="1:43" x14ac:dyDescent="0.2">
      <c r="A892" s="217"/>
      <c r="B892" s="244"/>
      <c r="C892" s="476"/>
      <c r="D892" s="51"/>
      <c r="E892" s="730"/>
      <c r="F892" s="730"/>
      <c r="G892" s="730"/>
      <c r="H892" s="730"/>
      <c r="I892" s="730"/>
      <c r="J892" s="730"/>
      <c r="K892" s="730"/>
      <c r="L892" s="730"/>
      <c r="M892" s="730"/>
      <c r="N892" s="730"/>
      <c r="O892" s="730"/>
      <c r="P892" s="730"/>
      <c r="Q892" s="730"/>
      <c r="R892" s="730"/>
      <c r="S892" s="730"/>
      <c r="T892" s="730"/>
      <c r="U892" s="476"/>
      <c r="V892" s="51"/>
      <c r="W892" s="217" t="s">
        <v>118</v>
      </c>
      <c r="X892" s="217"/>
      <c r="Y892" s="47" t="s">
        <v>9</v>
      </c>
      <c r="Z892" s="47"/>
      <c r="AA892" s="47"/>
      <c r="AB892" s="47"/>
      <c r="AC892" s="47"/>
      <c r="AD892" s="47"/>
      <c r="AE892" s="47"/>
      <c r="AF892" s="47"/>
      <c r="AG892" s="47"/>
      <c r="AH892" s="47"/>
      <c r="AI892" s="47"/>
      <c r="AJ892" s="47"/>
      <c r="AK892" s="47"/>
      <c r="AL892" s="75" t="s">
        <v>95</v>
      </c>
      <c r="AM892" s="476"/>
      <c r="AN892" s="51"/>
      <c r="AO892" s="217"/>
      <c r="AP892" s="217"/>
      <c r="AQ892" s="217"/>
    </row>
    <row r="893" spans="1:43" x14ac:dyDescent="0.2">
      <c r="A893" s="217"/>
      <c r="B893" s="244"/>
      <c r="C893" s="476"/>
      <c r="D893" s="51"/>
      <c r="E893" s="730"/>
      <c r="F893" s="730"/>
      <c r="G893" s="730"/>
      <c r="H893" s="730"/>
      <c r="I893" s="730"/>
      <c r="J893" s="730"/>
      <c r="K893" s="730"/>
      <c r="L893" s="730"/>
      <c r="M893" s="730"/>
      <c r="N893" s="730"/>
      <c r="O893" s="730"/>
      <c r="P893" s="730"/>
      <c r="Q893" s="730"/>
      <c r="R893" s="730"/>
      <c r="S893" s="730"/>
      <c r="T893" s="730"/>
      <c r="U893" s="476"/>
      <c r="V893" s="51"/>
      <c r="W893" s="217"/>
      <c r="X893" s="217"/>
      <c r="Y893" s="47"/>
      <c r="Z893" s="47"/>
      <c r="AA893" s="47"/>
      <c r="AB893" s="47"/>
      <c r="AC893" s="47"/>
      <c r="AD893" s="47"/>
      <c r="AE893" s="47"/>
      <c r="AF893" s="47"/>
      <c r="AG893" s="47"/>
      <c r="AH893" s="47"/>
      <c r="AI893" s="47"/>
      <c r="AJ893" s="47"/>
      <c r="AK893" s="47"/>
      <c r="AL893" s="75"/>
      <c r="AM893" s="476"/>
      <c r="AN893" s="51"/>
      <c r="AO893" s="217"/>
      <c r="AP893" s="217"/>
      <c r="AQ893" s="217"/>
    </row>
    <row r="894" spans="1:43" x14ac:dyDescent="0.2">
      <c r="A894" s="217"/>
      <c r="B894" s="244"/>
      <c r="C894" s="476"/>
      <c r="D894" s="51"/>
      <c r="E894" s="730"/>
      <c r="F894" s="730"/>
      <c r="G894" s="730"/>
      <c r="H894" s="730"/>
      <c r="I894" s="730"/>
      <c r="J894" s="730"/>
      <c r="K894" s="730"/>
      <c r="L894" s="730"/>
      <c r="M894" s="730"/>
      <c r="N894" s="730"/>
      <c r="O894" s="730"/>
      <c r="P894" s="730"/>
      <c r="Q894" s="730"/>
      <c r="R894" s="730"/>
      <c r="S894" s="730"/>
      <c r="T894" s="730"/>
      <c r="U894" s="476"/>
      <c r="V894" s="51"/>
      <c r="W894" s="217"/>
      <c r="X894" s="217"/>
      <c r="Y894" s="47"/>
      <c r="Z894" s="47"/>
      <c r="AA894" s="47"/>
      <c r="AB894" s="47"/>
      <c r="AC894" s="47"/>
      <c r="AD894" s="47"/>
      <c r="AE894" s="47"/>
      <c r="AF894" s="47"/>
      <c r="AG894" s="47"/>
      <c r="AH894" s="47"/>
      <c r="AI894" s="47"/>
      <c r="AJ894" s="47"/>
      <c r="AK894" s="47"/>
      <c r="AL894" s="75"/>
      <c r="AM894" s="476"/>
      <c r="AN894" s="51"/>
      <c r="AO894" s="217"/>
      <c r="AP894" s="217"/>
      <c r="AQ894" s="217"/>
    </row>
    <row r="895" spans="1:43" x14ac:dyDescent="0.2">
      <c r="A895" s="217"/>
      <c r="B895" s="244"/>
      <c r="C895" s="476"/>
      <c r="D895" s="51"/>
      <c r="E895" s="730"/>
      <c r="F895" s="730"/>
      <c r="G895" s="730"/>
      <c r="H895" s="730"/>
      <c r="I895" s="730"/>
      <c r="J895" s="730"/>
      <c r="K895" s="730"/>
      <c r="L895" s="730"/>
      <c r="M895" s="730"/>
      <c r="N895" s="730"/>
      <c r="O895" s="730"/>
      <c r="P895" s="730"/>
      <c r="Q895" s="730"/>
      <c r="R895" s="730"/>
      <c r="S895" s="730"/>
      <c r="T895" s="730"/>
      <c r="U895" s="476"/>
      <c r="V895" s="51"/>
      <c r="W895" s="217"/>
      <c r="X895" s="217"/>
      <c r="Y895" s="47"/>
      <c r="Z895" s="47"/>
      <c r="AA895" s="47"/>
      <c r="AB895" s="47"/>
      <c r="AC895" s="47"/>
      <c r="AD895" s="47"/>
      <c r="AE895" s="47"/>
      <c r="AF895" s="47"/>
      <c r="AG895" s="47"/>
      <c r="AH895" s="47"/>
      <c r="AI895" s="47"/>
      <c r="AJ895" s="47"/>
      <c r="AK895" s="47"/>
      <c r="AL895" s="75"/>
      <c r="AM895" s="476"/>
      <c r="AN895" s="51"/>
      <c r="AO895" s="217"/>
      <c r="AP895" s="217"/>
      <c r="AQ895" s="217"/>
    </row>
    <row r="896" spans="1:43" x14ac:dyDescent="0.2">
      <c r="A896" s="217"/>
      <c r="B896" s="244"/>
      <c r="C896" s="476"/>
      <c r="D896" s="51"/>
      <c r="E896" s="730"/>
      <c r="F896" s="730"/>
      <c r="G896" s="730"/>
      <c r="H896" s="730"/>
      <c r="I896" s="730"/>
      <c r="J896" s="730"/>
      <c r="K896" s="730"/>
      <c r="L896" s="730"/>
      <c r="M896" s="730"/>
      <c r="N896" s="730"/>
      <c r="O896" s="730"/>
      <c r="P896" s="730"/>
      <c r="Q896" s="730"/>
      <c r="R896" s="730"/>
      <c r="S896" s="730"/>
      <c r="T896" s="730"/>
      <c r="U896" s="476"/>
      <c r="V896" s="51"/>
      <c r="W896" s="217"/>
      <c r="X896" s="217"/>
      <c r="Y896" s="47"/>
      <c r="Z896" s="47"/>
      <c r="AA896" s="47"/>
      <c r="AB896" s="47"/>
      <c r="AC896" s="47"/>
      <c r="AD896" s="47"/>
      <c r="AE896" s="47"/>
      <c r="AF896" s="47"/>
      <c r="AG896" s="47"/>
      <c r="AH896" s="47"/>
      <c r="AI896" s="47"/>
      <c r="AJ896" s="47"/>
      <c r="AK896" s="47"/>
      <c r="AL896" s="75"/>
      <c r="AM896" s="476"/>
      <c r="AN896" s="51"/>
      <c r="AO896" s="217"/>
      <c r="AP896" s="217"/>
      <c r="AQ896" s="217"/>
    </row>
    <row r="897" spans="1:43" x14ac:dyDescent="0.2">
      <c r="A897" s="217"/>
      <c r="B897" s="244"/>
      <c r="C897" s="476"/>
      <c r="D897" s="51"/>
      <c r="E897" s="730"/>
      <c r="F897" s="730"/>
      <c r="G897" s="730"/>
      <c r="H897" s="730"/>
      <c r="I897" s="730"/>
      <c r="J897" s="730"/>
      <c r="K897" s="730"/>
      <c r="L897" s="730"/>
      <c r="M897" s="730"/>
      <c r="N897" s="730"/>
      <c r="O897" s="730"/>
      <c r="P897" s="730"/>
      <c r="Q897" s="730"/>
      <c r="R897" s="730"/>
      <c r="S897" s="730"/>
      <c r="T897" s="730"/>
      <c r="U897" s="476"/>
      <c r="V897" s="51"/>
      <c r="W897" s="217"/>
      <c r="X897" s="217"/>
      <c r="Y897" s="47"/>
      <c r="Z897" s="47"/>
      <c r="AA897" s="47"/>
      <c r="AB897" s="47"/>
      <c r="AC897" s="47"/>
      <c r="AD897" s="47"/>
      <c r="AE897" s="47"/>
      <c r="AF897" s="47"/>
      <c r="AG897" s="47"/>
      <c r="AH897" s="47"/>
      <c r="AI897" s="47"/>
      <c r="AJ897" s="47"/>
      <c r="AK897" s="47"/>
      <c r="AL897" s="75"/>
      <c r="AM897" s="476"/>
      <c r="AN897" s="51"/>
      <c r="AO897" s="217"/>
      <c r="AP897" s="217"/>
      <c r="AQ897" s="217"/>
    </row>
    <row r="898" spans="1:43" ht="6" customHeight="1" thickBot="1" x14ac:dyDescent="0.25">
      <c r="A898" s="77"/>
      <c r="B898" s="76"/>
      <c r="C898" s="48"/>
      <c r="D898" s="26"/>
      <c r="E898" s="77"/>
      <c r="F898" s="77"/>
      <c r="G898" s="77"/>
      <c r="H898" s="77"/>
      <c r="I898" s="77"/>
      <c r="J898" s="77"/>
      <c r="K898" s="77"/>
      <c r="L898" s="77"/>
      <c r="M898" s="77"/>
      <c r="N898" s="77"/>
      <c r="O898" s="77"/>
      <c r="P898" s="77"/>
      <c r="Q898" s="77"/>
      <c r="R898" s="77"/>
      <c r="S898" s="77"/>
      <c r="T898" s="77"/>
      <c r="U898" s="48"/>
      <c r="V898" s="26"/>
      <c r="W898" s="77"/>
      <c r="X898" s="77"/>
      <c r="Y898" s="77"/>
      <c r="Z898" s="77"/>
      <c r="AA898" s="77"/>
      <c r="AB898" s="77"/>
      <c r="AC898" s="77"/>
      <c r="AD898" s="77"/>
      <c r="AE898" s="77"/>
      <c r="AF898" s="77"/>
      <c r="AG898" s="77"/>
      <c r="AH898" s="77"/>
      <c r="AI898" s="77"/>
      <c r="AJ898" s="77"/>
      <c r="AK898" s="77"/>
      <c r="AL898" s="78"/>
      <c r="AM898" s="48"/>
      <c r="AN898" s="51"/>
      <c r="AO898" s="217"/>
      <c r="AP898" s="217"/>
      <c r="AQ898" s="217"/>
    </row>
    <row r="899" spans="1:43" ht="6" customHeight="1" x14ac:dyDescent="0.2">
      <c r="A899" s="82"/>
      <c r="B899" s="83"/>
      <c r="C899" s="84"/>
      <c r="D899" s="85"/>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86"/>
      <c r="AM899" s="84"/>
      <c r="AN899" s="85"/>
      <c r="AO899" s="1"/>
      <c r="AP899" s="1"/>
      <c r="AQ899" s="87"/>
    </row>
    <row r="900" spans="1:43" x14ac:dyDescent="0.2">
      <c r="A900" s="88"/>
      <c r="B900" s="133">
        <v>484</v>
      </c>
      <c r="C900" s="476"/>
      <c r="D900" s="51"/>
      <c r="E900" s="723" t="s">
        <v>566</v>
      </c>
      <c r="F900" s="723"/>
      <c r="G900" s="723"/>
      <c r="H900" s="723"/>
      <c r="I900" s="723"/>
      <c r="J900" s="723"/>
      <c r="K900" s="723"/>
      <c r="L900" s="723"/>
      <c r="M900" s="723"/>
      <c r="N900" s="723"/>
      <c r="O900" s="723"/>
      <c r="P900" s="723"/>
      <c r="Q900" s="723"/>
      <c r="R900" s="723"/>
      <c r="S900" s="723"/>
      <c r="T900" s="723"/>
      <c r="U900" s="217"/>
      <c r="V900" s="217"/>
      <c r="W900" s="217"/>
      <c r="X900" s="217"/>
      <c r="Y900" s="217"/>
      <c r="Z900" s="217"/>
      <c r="AA900" s="217"/>
      <c r="AB900" s="217"/>
      <c r="AC900" s="217"/>
      <c r="AD900" s="217"/>
      <c r="AE900" s="217"/>
      <c r="AF900" s="217"/>
      <c r="AG900" s="217"/>
      <c r="AH900" s="217"/>
      <c r="AI900" s="217"/>
      <c r="AJ900" s="217"/>
      <c r="AK900" s="217"/>
      <c r="AL900" s="74"/>
      <c r="AM900" s="476"/>
      <c r="AN900" s="51"/>
      <c r="AO900" s="217"/>
      <c r="AP900" s="217"/>
      <c r="AQ900" s="89"/>
    </row>
    <row r="901" spans="1:43" ht="6" customHeight="1" x14ac:dyDescent="0.2">
      <c r="A901" s="88"/>
      <c r="B901" s="477"/>
      <c r="C901" s="476"/>
      <c r="D901" s="51"/>
      <c r="E901" s="217"/>
      <c r="F901" s="217"/>
      <c r="G901" s="217"/>
      <c r="H901" s="217"/>
      <c r="I901" s="217"/>
      <c r="J901" s="217"/>
      <c r="K901" s="217"/>
      <c r="L901" s="217"/>
      <c r="M901" s="217"/>
      <c r="N901" s="217"/>
      <c r="O901" s="217"/>
      <c r="P901" s="217"/>
      <c r="Q901" s="217"/>
      <c r="R901" s="217"/>
      <c r="S901" s="217"/>
      <c r="T901" s="217"/>
      <c r="U901" s="217"/>
      <c r="V901" s="217"/>
      <c r="W901" s="217"/>
      <c r="X901" s="217"/>
      <c r="Z901" s="217"/>
      <c r="AA901" s="217"/>
      <c r="AB901" s="217"/>
      <c r="AC901" s="217"/>
      <c r="AD901" s="217"/>
      <c r="AE901" s="217"/>
      <c r="AF901" s="217"/>
      <c r="AG901" s="217"/>
      <c r="AH901" s="217"/>
      <c r="AI901" s="217"/>
      <c r="AJ901" s="217"/>
      <c r="AK901" s="217"/>
      <c r="AL901" s="74"/>
      <c r="AM901" s="476"/>
      <c r="AN901" s="51"/>
      <c r="AO901" s="217"/>
      <c r="AP901" s="217"/>
      <c r="AQ901" s="89"/>
    </row>
    <row r="902" spans="1:43" x14ac:dyDescent="0.2">
      <c r="A902" s="88"/>
      <c r="B902" s="244"/>
      <c r="C902" s="476"/>
      <c r="D902" s="51"/>
      <c r="E902" s="217"/>
      <c r="F902" s="217"/>
      <c r="G902" s="217"/>
      <c r="H902" s="217"/>
      <c r="I902" s="217"/>
      <c r="J902" s="217"/>
      <c r="K902" s="217"/>
      <c r="L902" s="217"/>
      <c r="M902" s="217"/>
      <c r="N902" s="217"/>
      <c r="O902" s="217"/>
      <c r="P902" s="74" t="s">
        <v>563</v>
      </c>
      <c r="Q902" s="217"/>
      <c r="R902" s="217"/>
      <c r="S902" s="74"/>
      <c r="T902" s="217"/>
      <c r="U902" s="217"/>
      <c r="V902" s="217"/>
      <c r="W902" s="217"/>
      <c r="X902" s="217"/>
      <c r="Z902" s="217"/>
      <c r="AA902" s="217"/>
      <c r="AB902" s="74" t="s">
        <v>564</v>
      </c>
      <c r="AC902" s="74"/>
      <c r="AD902" s="217"/>
      <c r="AE902" s="217"/>
      <c r="AF902" s="217"/>
      <c r="AG902" s="217"/>
      <c r="AH902" s="217"/>
      <c r="AI902" s="217"/>
      <c r="AJ902" s="217"/>
      <c r="AK902" s="217"/>
      <c r="AL902" s="74"/>
      <c r="AM902" s="476"/>
      <c r="AN902" s="51"/>
      <c r="AO902" s="217"/>
      <c r="AP902" s="729">
        <v>487</v>
      </c>
      <c r="AQ902" s="89"/>
    </row>
    <row r="903" spans="1:43" x14ac:dyDescent="0.2">
      <c r="A903" s="88"/>
      <c r="B903" s="477"/>
      <c r="C903" s="476"/>
      <c r="D903" s="51"/>
      <c r="E903" s="217"/>
      <c r="F903" s="217"/>
      <c r="G903" s="217"/>
      <c r="H903" s="217"/>
      <c r="I903" s="217"/>
      <c r="J903" s="217"/>
      <c r="K903" s="217"/>
      <c r="L903" s="217"/>
      <c r="M903" s="217"/>
      <c r="N903" s="217"/>
      <c r="O903" s="217"/>
      <c r="P903" s="74"/>
      <c r="Q903" s="217"/>
      <c r="R903" s="217"/>
      <c r="S903" s="74"/>
      <c r="T903" s="217"/>
      <c r="U903" s="217"/>
      <c r="V903" s="217"/>
      <c r="W903" s="217"/>
      <c r="X903" s="217"/>
      <c r="Y903" s="217"/>
      <c r="Z903" s="217"/>
      <c r="AA903" s="217"/>
      <c r="AB903" s="217"/>
      <c r="AC903" s="74"/>
      <c r="AD903" s="217"/>
      <c r="AE903" s="217"/>
      <c r="AF903" s="217"/>
      <c r="AG903" s="217"/>
      <c r="AH903" s="217"/>
      <c r="AI903" s="217"/>
      <c r="AJ903" s="217"/>
      <c r="AK903" s="217"/>
      <c r="AL903" s="74"/>
      <c r="AM903" s="476"/>
      <c r="AN903" s="51"/>
      <c r="AO903" s="217"/>
      <c r="AP903" s="729"/>
      <c r="AQ903" s="89"/>
    </row>
    <row r="904" spans="1:43" ht="6" customHeight="1" thickBot="1" x14ac:dyDescent="0.25">
      <c r="A904" s="90"/>
      <c r="B904" s="319"/>
      <c r="C904" s="72"/>
      <c r="D904" s="73"/>
      <c r="E904" s="71"/>
      <c r="F904" s="71"/>
      <c r="G904" s="71"/>
      <c r="H904" s="71"/>
      <c r="I904" s="71"/>
      <c r="J904" s="71"/>
      <c r="K904" s="71"/>
      <c r="L904" s="71"/>
      <c r="M904" s="71"/>
      <c r="N904" s="71"/>
      <c r="O904" s="71"/>
      <c r="P904" s="71"/>
      <c r="Q904" s="71"/>
      <c r="R904" s="71"/>
      <c r="S904" s="71"/>
      <c r="T904" s="71"/>
      <c r="U904" s="71"/>
      <c r="V904" s="71"/>
      <c r="W904" s="71"/>
      <c r="X904" s="71"/>
      <c r="Y904" s="71"/>
      <c r="Z904" s="71"/>
      <c r="AA904" s="71"/>
      <c r="AB904" s="71"/>
      <c r="AC904" s="71"/>
      <c r="AD904" s="71"/>
      <c r="AE904" s="71"/>
      <c r="AF904" s="71"/>
      <c r="AG904" s="71"/>
      <c r="AH904" s="71"/>
      <c r="AI904" s="71"/>
      <c r="AJ904" s="71"/>
      <c r="AK904" s="71"/>
      <c r="AL904" s="91"/>
      <c r="AM904" s="72"/>
      <c r="AN904" s="73"/>
      <c r="AO904" s="71"/>
      <c r="AP904" s="71"/>
      <c r="AQ904" s="92"/>
    </row>
    <row r="905" spans="1:43" ht="6" customHeight="1" x14ac:dyDescent="0.2">
      <c r="A905" s="1"/>
      <c r="B905" s="83"/>
      <c r="C905" s="84"/>
      <c r="D905" s="85"/>
      <c r="E905" s="1"/>
      <c r="F905" s="1"/>
      <c r="G905" s="1"/>
      <c r="H905" s="1"/>
      <c r="I905" s="1"/>
      <c r="J905" s="1"/>
      <c r="K905" s="1"/>
      <c r="L905" s="1"/>
      <c r="M905" s="1"/>
      <c r="N905" s="1"/>
      <c r="O905" s="1"/>
      <c r="P905" s="1"/>
      <c r="Q905" s="1"/>
      <c r="R905" s="1"/>
      <c r="S905" s="1"/>
      <c r="T905" s="1"/>
      <c r="U905" s="84"/>
      <c r="V905" s="85"/>
      <c r="W905" s="1"/>
      <c r="X905" s="1"/>
      <c r="Y905" s="1"/>
      <c r="Z905" s="1"/>
      <c r="AA905" s="1"/>
      <c r="AB905" s="1"/>
      <c r="AC905" s="1"/>
      <c r="AD905" s="1"/>
      <c r="AE905" s="1"/>
      <c r="AF905" s="1"/>
      <c r="AG905" s="1"/>
      <c r="AH905" s="1"/>
      <c r="AI905" s="1"/>
      <c r="AJ905" s="1"/>
      <c r="AK905" s="1"/>
      <c r="AL905" s="86"/>
      <c r="AM905" s="84"/>
      <c r="AN905" s="85"/>
      <c r="AO905" s="1"/>
      <c r="AP905" s="1"/>
      <c r="AQ905" s="1"/>
    </row>
    <row r="906" spans="1:43" ht="11.25" customHeight="1" x14ac:dyDescent="0.2">
      <c r="A906" s="217"/>
      <c r="B906" s="133">
        <v>485</v>
      </c>
      <c r="C906" s="476"/>
      <c r="D906" s="51"/>
      <c r="E906" s="730" t="str">
        <f ca="1">VLOOKUP(INDIRECT(ADDRESS(ROW(),COLUMN()-3)),Language_Translations,MATCH(Language_Selected,Language_Options,0),FALSE)</f>
        <v>Allaitez-vous encore (NOM) ?</v>
      </c>
      <c r="F906" s="730"/>
      <c r="G906" s="730"/>
      <c r="H906" s="730"/>
      <c r="I906" s="730"/>
      <c r="J906" s="730"/>
      <c r="K906" s="730"/>
      <c r="L906" s="730"/>
      <c r="M906" s="730"/>
      <c r="N906" s="730"/>
      <c r="O906" s="730"/>
      <c r="P906" s="730"/>
      <c r="Q906" s="730"/>
      <c r="R906" s="730"/>
      <c r="S906" s="730"/>
      <c r="T906" s="730"/>
      <c r="U906" s="476"/>
      <c r="V906" s="51"/>
      <c r="W906" s="217" t="s">
        <v>117</v>
      </c>
      <c r="X906" s="217"/>
      <c r="Y906" s="47" t="s">
        <v>9</v>
      </c>
      <c r="Z906" s="47"/>
      <c r="AA906" s="47"/>
      <c r="AB906" s="47"/>
      <c r="AC906" s="47"/>
      <c r="AD906" s="47"/>
      <c r="AE906" s="47"/>
      <c r="AF906" s="47"/>
      <c r="AG906" s="47"/>
      <c r="AH906" s="47"/>
      <c r="AI906" s="47"/>
      <c r="AJ906" s="47"/>
      <c r="AK906" s="47"/>
      <c r="AL906" s="75" t="s">
        <v>93</v>
      </c>
      <c r="AM906" s="476"/>
      <c r="AN906" s="51"/>
      <c r="AO906" s="217"/>
      <c r="AP906" s="217"/>
      <c r="AQ906" s="217"/>
    </row>
    <row r="907" spans="1:43" x14ac:dyDescent="0.2">
      <c r="A907" s="217"/>
      <c r="B907" s="244"/>
      <c r="C907" s="476"/>
      <c r="D907" s="51"/>
      <c r="E907" s="730"/>
      <c r="F907" s="730"/>
      <c r="G907" s="730"/>
      <c r="H907" s="730"/>
      <c r="I907" s="730"/>
      <c r="J907" s="730"/>
      <c r="K907" s="730"/>
      <c r="L907" s="730"/>
      <c r="M907" s="730"/>
      <c r="N907" s="730"/>
      <c r="O907" s="730"/>
      <c r="P907" s="730"/>
      <c r="Q907" s="730"/>
      <c r="R907" s="730"/>
      <c r="S907" s="730"/>
      <c r="T907" s="730"/>
      <c r="U907" s="476"/>
      <c r="V907" s="51"/>
      <c r="W907" s="217" t="s">
        <v>118</v>
      </c>
      <c r="X907" s="217"/>
      <c r="Y907" s="47" t="s">
        <v>9</v>
      </c>
      <c r="Z907" s="47"/>
      <c r="AA907" s="47"/>
      <c r="AB907" s="47"/>
      <c r="AC907" s="47"/>
      <c r="AD907" s="47"/>
      <c r="AE907" s="47"/>
      <c r="AF907" s="47"/>
      <c r="AG907" s="47"/>
      <c r="AH907" s="47"/>
      <c r="AI907" s="47"/>
      <c r="AJ907" s="47"/>
      <c r="AK907" s="47"/>
      <c r="AL907" s="75" t="s">
        <v>95</v>
      </c>
      <c r="AM907" s="476"/>
      <c r="AN907" s="51"/>
      <c r="AO907" s="217"/>
      <c r="AP907" s="217"/>
      <c r="AQ907" s="217"/>
    </row>
    <row r="908" spans="1:43" ht="6" customHeight="1" x14ac:dyDescent="0.2">
      <c r="A908" s="77"/>
      <c r="B908" s="76"/>
      <c r="C908" s="48"/>
      <c r="D908" s="26"/>
      <c r="E908" s="77"/>
      <c r="F908" s="77"/>
      <c r="G908" s="77"/>
      <c r="H908" s="77"/>
      <c r="I908" s="77"/>
      <c r="J908" s="77"/>
      <c r="K908" s="77"/>
      <c r="L908" s="77"/>
      <c r="M908" s="77"/>
      <c r="N908" s="77"/>
      <c r="O908" s="77"/>
      <c r="P908" s="77"/>
      <c r="Q908" s="77"/>
      <c r="R908" s="77"/>
      <c r="S908" s="77"/>
      <c r="T908" s="77"/>
      <c r="U908" s="48"/>
      <c r="V908" s="26"/>
      <c r="W908" s="77"/>
      <c r="X908" s="77"/>
      <c r="Y908" s="77"/>
      <c r="Z908" s="77"/>
      <c r="AA908" s="77"/>
      <c r="AB908" s="77"/>
      <c r="AC908" s="77"/>
      <c r="AD908" s="77"/>
      <c r="AE908" s="77"/>
      <c r="AF908" s="77"/>
      <c r="AG908" s="77"/>
      <c r="AH908" s="77"/>
      <c r="AI908" s="77"/>
      <c r="AJ908" s="77"/>
      <c r="AK908" s="77"/>
      <c r="AL908" s="78"/>
      <c r="AM908" s="48"/>
      <c r="AN908" s="26"/>
      <c r="AO908" s="77"/>
      <c r="AP908" s="77"/>
      <c r="AQ908" s="77"/>
    </row>
    <row r="909" spans="1:43" ht="6" customHeight="1" x14ac:dyDescent="0.2">
      <c r="A909" s="16"/>
      <c r="B909" s="475"/>
      <c r="C909" s="46"/>
      <c r="D909" s="27"/>
      <c r="E909" s="16"/>
      <c r="F909" s="16"/>
      <c r="G909" s="16"/>
      <c r="H909" s="16"/>
      <c r="I909" s="16"/>
      <c r="J909" s="16"/>
      <c r="K909" s="16"/>
      <c r="L909" s="16"/>
      <c r="M909" s="16"/>
      <c r="N909" s="16"/>
      <c r="O909" s="16"/>
      <c r="P909" s="16"/>
      <c r="Q909" s="16"/>
      <c r="R909" s="16"/>
      <c r="S909" s="16"/>
      <c r="T909" s="16"/>
      <c r="U909" s="46"/>
      <c r="V909" s="27"/>
      <c r="W909" s="16"/>
      <c r="X909" s="16"/>
      <c r="Y909" s="16"/>
      <c r="Z909" s="16"/>
      <c r="AA909" s="16"/>
      <c r="AB909" s="16"/>
      <c r="AC909" s="16"/>
      <c r="AD909" s="16"/>
      <c r="AE909" s="16"/>
      <c r="AF909" s="16"/>
      <c r="AG909" s="16"/>
      <c r="AH909" s="16"/>
      <c r="AI909" s="16"/>
      <c r="AJ909" s="16"/>
      <c r="AK909" s="16"/>
      <c r="AL909" s="24"/>
      <c r="AM909" s="46"/>
      <c r="AN909" s="27"/>
      <c r="AO909" s="16"/>
      <c r="AP909" s="16"/>
      <c r="AQ909" s="16"/>
    </row>
    <row r="910" spans="1:43" ht="11.25" customHeight="1" x14ac:dyDescent="0.2">
      <c r="A910" s="217"/>
      <c r="B910" s="133">
        <v>486</v>
      </c>
      <c r="C910" s="476"/>
      <c r="D910" s="51"/>
      <c r="E910" s="730" t="str">
        <f ca="1">VLOOKUP(INDIRECT(ADDRESS(ROW(),COLUMN()-3)),Language_Translations,MATCH(Language_Selected,Language_Options,0),FALSE)</f>
        <v>(NOM) a t-il bu quelque chose au biberon hier durant la journée ou la nuit ?</v>
      </c>
      <c r="F910" s="730"/>
      <c r="G910" s="730"/>
      <c r="H910" s="730"/>
      <c r="I910" s="730"/>
      <c r="J910" s="730"/>
      <c r="K910" s="730"/>
      <c r="L910" s="730"/>
      <c r="M910" s="730"/>
      <c r="N910" s="730"/>
      <c r="O910" s="730"/>
      <c r="P910" s="730"/>
      <c r="Q910" s="730"/>
      <c r="R910" s="730"/>
      <c r="S910" s="730"/>
      <c r="T910" s="730"/>
      <c r="U910" s="476"/>
      <c r="V910" s="51"/>
      <c r="W910" s="217" t="s">
        <v>117</v>
      </c>
      <c r="X910" s="217"/>
      <c r="Y910" s="47" t="s">
        <v>9</v>
      </c>
      <c r="Z910" s="47"/>
      <c r="AA910" s="47"/>
      <c r="AB910" s="47"/>
      <c r="AC910" s="47"/>
      <c r="AD910" s="47"/>
      <c r="AE910" s="47"/>
      <c r="AF910" s="47"/>
      <c r="AG910" s="47"/>
      <c r="AH910" s="47"/>
      <c r="AI910" s="47"/>
      <c r="AJ910" s="47"/>
      <c r="AK910" s="47"/>
      <c r="AL910" s="75" t="s">
        <v>93</v>
      </c>
      <c r="AM910" s="476"/>
      <c r="AN910" s="51"/>
      <c r="AO910" s="217"/>
      <c r="AP910" s="217"/>
      <c r="AQ910" s="217"/>
    </row>
    <row r="911" spans="1:43" x14ac:dyDescent="0.2">
      <c r="A911" s="217"/>
      <c r="B911" s="244"/>
      <c r="C911" s="476"/>
      <c r="D911" s="51"/>
      <c r="E911" s="730"/>
      <c r="F911" s="730"/>
      <c r="G911" s="730"/>
      <c r="H911" s="730"/>
      <c r="I911" s="730"/>
      <c r="J911" s="730"/>
      <c r="K911" s="730"/>
      <c r="L911" s="730"/>
      <c r="M911" s="730"/>
      <c r="N911" s="730"/>
      <c r="O911" s="730"/>
      <c r="P911" s="730"/>
      <c r="Q911" s="730"/>
      <c r="R911" s="730"/>
      <c r="S911" s="730"/>
      <c r="T911" s="730"/>
      <c r="U911" s="476"/>
      <c r="V911" s="51"/>
      <c r="W911" s="217" t="s">
        <v>118</v>
      </c>
      <c r="X911" s="217"/>
      <c r="Y911" s="47" t="s">
        <v>9</v>
      </c>
      <c r="Z911" s="47"/>
      <c r="AA911" s="47"/>
      <c r="AB911" s="47"/>
      <c r="AC911" s="47"/>
      <c r="AD911" s="47"/>
      <c r="AE911" s="47"/>
      <c r="AF911" s="47"/>
      <c r="AG911" s="47"/>
      <c r="AH911" s="47"/>
      <c r="AI911" s="47"/>
      <c r="AJ911" s="47"/>
      <c r="AK911" s="47"/>
      <c r="AL911" s="75" t="s">
        <v>95</v>
      </c>
      <c r="AM911" s="476"/>
      <c r="AN911" s="51"/>
      <c r="AO911" s="217"/>
      <c r="AP911" s="217"/>
      <c r="AQ911" s="217"/>
    </row>
    <row r="912" spans="1:43" x14ac:dyDescent="0.2">
      <c r="A912" s="217"/>
      <c r="B912" s="477"/>
      <c r="C912" s="476"/>
      <c r="D912" s="51"/>
      <c r="E912" s="730"/>
      <c r="F912" s="730"/>
      <c r="G912" s="730"/>
      <c r="H912" s="730"/>
      <c r="I912" s="730"/>
      <c r="J912" s="730"/>
      <c r="K912" s="730"/>
      <c r="L912" s="730"/>
      <c r="M912" s="730"/>
      <c r="N912" s="730"/>
      <c r="O912" s="730"/>
      <c r="P912" s="730"/>
      <c r="Q912" s="730"/>
      <c r="R912" s="730"/>
      <c r="S912" s="730"/>
      <c r="T912" s="730"/>
      <c r="U912" s="476"/>
      <c r="V912" s="51"/>
      <c r="W912" s="217" t="s">
        <v>259</v>
      </c>
      <c r="X912" s="217"/>
      <c r="Y912" s="217"/>
      <c r="Z912" s="217"/>
      <c r="AA912" s="217"/>
      <c r="AB912" s="47" t="s">
        <v>9</v>
      </c>
      <c r="AC912" s="47"/>
      <c r="AD912" s="47"/>
      <c r="AE912" s="47"/>
      <c r="AF912" s="47"/>
      <c r="AG912" s="47"/>
      <c r="AH912" s="47"/>
      <c r="AI912" s="47"/>
      <c r="AJ912" s="47"/>
      <c r="AK912" s="47"/>
      <c r="AL912" s="75" t="s">
        <v>212</v>
      </c>
      <c r="AM912" s="476"/>
      <c r="AN912" s="51"/>
      <c r="AO912" s="217"/>
      <c r="AP912" s="217"/>
      <c r="AQ912" s="217"/>
    </row>
    <row r="913" spans="1:84" ht="6" customHeight="1" thickBot="1" x14ac:dyDescent="0.25">
      <c r="A913" s="71"/>
      <c r="B913" s="319"/>
      <c r="C913" s="72"/>
      <c r="D913" s="73"/>
      <c r="E913" s="71"/>
      <c r="F913" s="71"/>
      <c r="G913" s="71"/>
      <c r="H913" s="71"/>
      <c r="I913" s="71"/>
      <c r="J913" s="71"/>
      <c r="K913" s="71"/>
      <c r="L913" s="71"/>
      <c r="M913" s="71"/>
      <c r="N913" s="71"/>
      <c r="O913" s="71"/>
      <c r="P913" s="71"/>
      <c r="Q913" s="71"/>
      <c r="R913" s="71"/>
      <c r="S913" s="71"/>
      <c r="T913" s="71"/>
      <c r="U913" s="72"/>
      <c r="V913" s="73"/>
      <c r="W913" s="71"/>
      <c r="X913" s="71"/>
      <c r="Y913" s="71"/>
      <c r="Z913" s="71"/>
      <c r="AA913" s="71"/>
      <c r="AB913" s="71"/>
      <c r="AC913" s="71"/>
      <c r="AD913" s="71"/>
      <c r="AE913" s="71"/>
      <c r="AF913" s="71"/>
      <c r="AG913" s="71"/>
      <c r="AH913" s="71"/>
      <c r="AI913" s="71"/>
      <c r="AJ913" s="71"/>
      <c r="AK913" s="71"/>
      <c r="AL913" s="91"/>
      <c r="AM913" s="72"/>
      <c r="AN913" s="73"/>
      <c r="AO913" s="71"/>
      <c r="AP913" s="71"/>
      <c r="AQ913" s="71"/>
      <c r="BG913" s="127"/>
    </row>
    <row r="914" spans="1:84" s="127" customFormat="1" ht="6" customHeight="1" x14ac:dyDescent="0.2">
      <c r="A914" s="396"/>
      <c r="B914" s="339"/>
      <c r="C914" s="397"/>
      <c r="D914" s="398"/>
      <c r="E914" s="398"/>
      <c r="F914" s="398"/>
      <c r="G914" s="398"/>
      <c r="H914" s="398"/>
      <c r="I914" s="398"/>
      <c r="J914" s="398"/>
      <c r="K914" s="398"/>
      <c r="L914" s="398"/>
      <c r="M914" s="398"/>
      <c r="N914" s="398"/>
      <c r="O914" s="398"/>
      <c r="P914" s="398"/>
      <c r="Q914" s="398"/>
      <c r="R914" s="398"/>
      <c r="S914" s="398"/>
      <c r="T914" s="398"/>
      <c r="U914" s="398"/>
      <c r="V914" s="398"/>
      <c r="W914" s="398"/>
      <c r="X914" s="398"/>
      <c r="Y914" s="398"/>
      <c r="Z914" s="398"/>
      <c r="AA914" s="398"/>
      <c r="AB914" s="398"/>
      <c r="AC914" s="398"/>
      <c r="AD914" s="398"/>
      <c r="AE914" s="398"/>
      <c r="AF914" s="398"/>
      <c r="AG914" s="398"/>
      <c r="AH914" s="398"/>
      <c r="AI914" s="398"/>
      <c r="AJ914" s="398"/>
      <c r="AK914" s="398"/>
      <c r="AL914" s="398"/>
      <c r="AM914" s="398"/>
      <c r="AN914" s="399"/>
      <c r="AO914" s="398"/>
      <c r="AP914" s="400"/>
      <c r="AQ914" s="401"/>
    </row>
    <row r="915" spans="1:84" s="127" customFormat="1" x14ac:dyDescent="0.2">
      <c r="A915" s="88"/>
      <c r="B915" s="133">
        <v>487</v>
      </c>
      <c r="C915" s="476"/>
      <c r="D915" s="217"/>
      <c r="E915" s="730" t="s">
        <v>567</v>
      </c>
      <c r="F915" s="730"/>
      <c r="G915" s="730"/>
      <c r="H915" s="730"/>
      <c r="I915" s="730"/>
      <c r="J915" s="730"/>
      <c r="K915" s="730"/>
      <c r="L915" s="730"/>
      <c r="M915" s="730"/>
      <c r="N915" s="730"/>
      <c r="O915" s="730"/>
      <c r="P915" s="730"/>
      <c r="Q915" s="730"/>
      <c r="R915" s="730"/>
      <c r="S915" s="730"/>
      <c r="T915" s="730"/>
      <c r="U915" s="730"/>
      <c r="V915" s="730"/>
      <c r="W915" s="730"/>
      <c r="X915" s="730"/>
      <c r="Y915" s="730"/>
      <c r="Z915" s="730"/>
      <c r="AA915" s="730"/>
      <c r="AB915" s="730"/>
      <c r="AC915" s="730"/>
      <c r="AD915" s="730"/>
      <c r="AE915" s="730"/>
      <c r="AF915" s="730"/>
      <c r="AG915" s="730"/>
      <c r="AH915" s="730"/>
      <c r="AI915" s="730"/>
      <c r="AJ915" s="730"/>
      <c r="AK915" s="730"/>
      <c r="AL915" s="730"/>
      <c r="AM915" s="402"/>
      <c r="AN915" s="51"/>
      <c r="AO915" s="217"/>
      <c r="AP915" s="217"/>
      <c r="AQ915" s="89"/>
    </row>
    <row r="916" spans="1:84" s="127" customFormat="1" ht="6" customHeight="1" x14ac:dyDescent="0.2">
      <c r="A916" s="88"/>
      <c r="B916" s="112"/>
      <c r="C916" s="476"/>
      <c r="D916" s="217"/>
      <c r="E916" s="217"/>
      <c r="F916" s="217"/>
      <c r="G916" s="217"/>
      <c r="H916" s="217"/>
      <c r="I916" s="217"/>
      <c r="J916" s="217"/>
      <c r="K916" s="217"/>
      <c r="L916" s="217"/>
      <c r="M916" s="217"/>
      <c r="N916" s="217"/>
      <c r="O916" s="217"/>
      <c r="P916" s="217"/>
      <c r="Q916" s="217"/>
      <c r="R916" s="217"/>
      <c r="S916" s="217"/>
      <c r="T916" s="217"/>
      <c r="U916" s="217"/>
      <c r="V916" s="217"/>
      <c r="W916" s="217"/>
      <c r="X916" s="217"/>
      <c r="Y916" s="217"/>
      <c r="Z916" s="217"/>
      <c r="AA916" s="217"/>
      <c r="AB916" s="217"/>
      <c r="AC916" s="217"/>
      <c r="AD916" s="217"/>
      <c r="AE916" s="217"/>
      <c r="AF916" s="217"/>
      <c r="AG916" s="217"/>
      <c r="AH916" s="217"/>
      <c r="AI916" s="217"/>
      <c r="AJ916" s="217"/>
      <c r="AK916" s="217"/>
      <c r="AL916" s="217"/>
      <c r="AM916" s="217"/>
      <c r="AN916" s="51"/>
      <c r="AO916" s="217"/>
      <c r="AP916" s="217"/>
      <c r="AQ916" s="89"/>
    </row>
    <row r="917" spans="1:84" s="127" customFormat="1" ht="11.25" customHeight="1" x14ac:dyDescent="0.2">
      <c r="A917" s="88"/>
      <c r="B917" s="133"/>
      <c r="C917" s="476"/>
      <c r="D917" s="217"/>
      <c r="E917" s="768" t="s">
        <v>568</v>
      </c>
      <c r="F917" s="768"/>
      <c r="G917" s="768"/>
      <c r="H917" s="768"/>
      <c r="I917" s="768"/>
      <c r="J917" s="768"/>
      <c r="K917" s="768"/>
      <c r="L917" s="768"/>
      <c r="M917" s="768"/>
      <c r="N917" s="768"/>
      <c r="O917" s="768"/>
      <c r="P917" s="768"/>
      <c r="Q917" s="768"/>
      <c r="R917" s="768"/>
      <c r="S917" s="217"/>
      <c r="T917" s="217"/>
      <c r="U917" s="217"/>
      <c r="V917" s="768" t="s">
        <v>569</v>
      </c>
      <c r="W917" s="768"/>
      <c r="X917" s="768"/>
      <c r="Y917" s="768"/>
      <c r="Z917" s="768"/>
      <c r="AA917" s="768"/>
      <c r="AB917" s="768"/>
      <c r="AC917" s="768"/>
      <c r="AD917" s="217"/>
      <c r="AE917" s="217"/>
      <c r="AF917" s="217"/>
      <c r="AG917" s="217"/>
      <c r="AH917" s="217"/>
      <c r="AI917" s="217"/>
      <c r="AJ917" s="217"/>
      <c r="AK917" s="217"/>
      <c r="AL917" s="217"/>
      <c r="AM917" s="217"/>
      <c r="AN917" s="51"/>
      <c r="AO917" s="217"/>
      <c r="AQ917" s="89"/>
    </row>
    <row r="918" spans="1:84" s="127" customFormat="1" x14ac:dyDescent="0.2">
      <c r="A918" s="88"/>
      <c r="B918" s="244"/>
      <c r="C918" s="476"/>
      <c r="D918" s="217"/>
      <c r="E918" s="768"/>
      <c r="F918" s="768"/>
      <c r="G918" s="768"/>
      <c r="H918" s="768"/>
      <c r="I918" s="768"/>
      <c r="J918" s="768"/>
      <c r="K918" s="768"/>
      <c r="L918" s="768"/>
      <c r="M918" s="768"/>
      <c r="N918" s="768"/>
      <c r="O918" s="768"/>
      <c r="P918" s="768"/>
      <c r="Q918" s="768"/>
      <c r="R918" s="768"/>
      <c r="S918" s="217"/>
      <c r="T918" s="217"/>
      <c r="U918" s="217"/>
      <c r="V918" s="768"/>
      <c r="W918" s="768"/>
      <c r="X918" s="768"/>
      <c r="Y918" s="768"/>
      <c r="Z918" s="768"/>
      <c r="AA918" s="768"/>
      <c r="AB918" s="768"/>
      <c r="AC918" s="768"/>
      <c r="AD918" s="217"/>
      <c r="AE918" s="217"/>
      <c r="AF918" s="217"/>
      <c r="AG918" s="217"/>
      <c r="AH918" s="217"/>
      <c r="AI918" s="217"/>
      <c r="AJ918" s="217"/>
      <c r="AK918" s="217"/>
      <c r="AL918" s="217"/>
      <c r="AM918" s="217"/>
      <c r="AN918" s="51"/>
      <c r="AO918" s="217"/>
      <c r="AP918" s="318">
        <v>501</v>
      </c>
      <c r="AQ918" s="89"/>
    </row>
    <row r="919" spans="1:84" s="127" customFormat="1" ht="6" customHeight="1" x14ac:dyDescent="0.2">
      <c r="A919" s="88"/>
      <c r="B919" s="477"/>
      <c r="C919" s="476"/>
      <c r="D919" s="217"/>
      <c r="E919" s="533"/>
      <c r="F919" s="533"/>
      <c r="G919" s="533"/>
      <c r="H919" s="533"/>
      <c r="I919" s="533"/>
      <c r="J919" s="533"/>
      <c r="K919" s="533"/>
      <c r="L919" s="533"/>
      <c r="M919" s="533"/>
      <c r="N919" s="533"/>
      <c r="O919" s="533"/>
      <c r="P919" s="533"/>
      <c r="Q919" s="217"/>
      <c r="S919" s="217"/>
      <c r="T919" s="217"/>
      <c r="U919" s="217"/>
      <c r="V919" s="768"/>
      <c r="W919" s="768"/>
      <c r="X919" s="768"/>
      <c r="Y919" s="768"/>
      <c r="Z919" s="768"/>
      <c r="AA919" s="768"/>
      <c r="AB919" s="768"/>
      <c r="AC919" s="768"/>
      <c r="AD919" s="217"/>
      <c r="AE919" s="217"/>
      <c r="AF919" s="217"/>
      <c r="AG919" s="217"/>
      <c r="AH919" s="217"/>
      <c r="AI919" s="217"/>
      <c r="AJ919" s="217"/>
      <c r="AK919" s="217"/>
      <c r="AL919" s="217"/>
      <c r="AM919" s="217"/>
      <c r="AN919" s="51"/>
      <c r="AO919" s="217"/>
      <c r="AP919" s="217"/>
      <c r="AQ919" s="89"/>
    </row>
    <row r="920" spans="1:84" s="127" customFormat="1" ht="11.25" customHeight="1" x14ac:dyDescent="0.2">
      <c r="A920" s="88"/>
      <c r="B920" s="477"/>
      <c r="C920" s="476"/>
      <c r="D920" s="217"/>
      <c r="E920" s="731" t="s">
        <v>570</v>
      </c>
      <c r="F920" s="731"/>
      <c r="G920" s="731"/>
      <c r="H920" s="731"/>
      <c r="I920" s="731"/>
      <c r="J920" s="731"/>
      <c r="K920" s="731"/>
      <c r="L920" s="731"/>
      <c r="M920" s="731"/>
      <c r="N920" s="731"/>
      <c r="O920" s="731"/>
      <c r="P920" s="731"/>
      <c r="Q920" s="731"/>
      <c r="R920" s="731"/>
      <c r="S920" s="217"/>
      <c r="T920" s="217"/>
      <c r="U920" s="217"/>
      <c r="V920" s="768"/>
      <c r="W920" s="768"/>
      <c r="X920" s="768"/>
      <c r="Y920" s="768"/>
      <c r="Z920" s="768"/>
      <c r="AA920" s="768"/>
      <c r="AB920" s="768"/>
      <c r="AC920" s="768"/>
      <c r="AD920" s="217"/>
      <c r="AE920" s="217"/>
      <c r="AF920" s="217"/>
      <c r="AG920" s="217"/>
      <c r="AH920" s="217"/>
      <c r="AI920" s="217"/>
      <c r="AJ920" s="217"/>
      <c r="AK920" s="217"/>
      <c r="AL920" s="217"/>
      <c r="AM920" s="217"/>
      <c r="AN920" s="51"/>
      <c r="AO920" s="217"/>
      <c r="AP920" s="217"/>
      <c r="AQ920" s="89"/>
    </row>
    <row r="921" spans="1:84" s="127" customFormat="1" ht="11.25" customHeight="1" x14ac:dyDescent="0.2">
      <c r="A921" s="88"/>
      <c r="B921" s="477"/>
      <c r="C921" s="476"/>
      <c r="D921" s="217"/>
      <c r="E921" s="731"/>
      <c r="F921" s="731"/>
      <c r="G921" s="731"/>
      <c r="H921" s="731"/>
      <c r="I921" s="731"/>
      <c r="J921" s="731"/>
      <c r="K921" s="731"/>
      <c r="L921" s="731"/>
      <c r="M921" s="731"/>
      <c r="N921" s="731"/>
      <c r="O921" s="731"/>
      <c r="P921" s="731"/>
      <c r="Q921" s="731"/>
      <c r="R921" s="731"/>
      <c r="S921" s="217"/>
      <c r="T921" s="217"/>
      <c r="U921" s="217"/>
      <c r="V921" s="768"/>
      <c r="W921" s="768"/>
      <c r="X921" s="768"/>
      <c r="Y921" s="768"/>
      <c r="Z921" s="768"/>
      <c r="AA921" s="768"/>
      <c r="AB921" s="768"/>
      <c r="AC921" s="768"/>
      <c r="AD921" s="217"/>
      <c r="AE921" s="217"/>
      <c r="AF921" s="217"/>
      <c r="AG921" s="217"/>
      <c r="AH921" s="217"/>
      <c r="AI921" s="217"/>
      <c r="AJ921" s="217"/>
      <c r="AK921" s="217"/>
      <c r="AL921" s="217"/>
      <c r="AM921" s="217"/>
      <c r="AN921" s="51"/>
      <c r="AO921" s="217"/>
      <c r="AP921" s="217"/>
      <c r="AQ921" s="89"/>
    </row>
    <row r="922" spans="1:84" s="127" customFormat="1" ht="6" customHeight="1" thickBot="1" x14ac:dyDescent="0.25">
      <c r="A922" s="90"/>
      <c r="B922" s="319"/>
      <c r="C922" s="71"/>
      <c r="D922" s="73"/>
      <c r="E922" s="71"/>
      <c r="F922" s="71"/>
      <c r="G922" s="71"/>
      <c r="H922" s="71"/>
      <c r="I922" s="71"/>
      <c r="J922" s="71"/>
      <c r="K922" s="71"/>
      <c r="L922" s="71"/>
      <c r="M922" s="71"/>
      <c r="N922" s="71"/>
      <c r="O922" s="71"/>
      <c r="P922" s="71"/>
      <c r="Q922" s="71"/>
      <c r="R922" s="71"/>
      <c r="S922" s="71"/>
      <c r="T922" s="71"/>
      <c r="U922" s="71"/>
      <c r="V922" s="71"/>
      <c r="W922" s="71"/>
      <c r="X922" s="71"/>
      <c r="Y922" s="71"/>
      <c r="Z922" s="71"/>
      <c r="AA922" s="71"/>
      <c r="AB922" s="71"/>
      <c r="AC922" s="71"/>
      <c r="AD922" s="71"/>
      <c r="AE922" s="71"/>
      <c r="AF922" s="71"/>
      <c r="AG922" s="71"/>
      <c r="AH922" s="71"/>
      <c r="AI922" s="71"/>
      <c r="AJ922" s="71"/>
      <c r="AK922" s="71"/>
      <c r="AL922" s="71"/>
      <c r="AM922" s="71"/>
      <c r="AN922" s="73"/>
      <c r="AO922" s="71"/>
      <c r="AP922" s="71"/>
      <c r="AQ922" s="92"/>
    </row>
    <row r="923" spans="1:84" ht="6" customHeight="1" x14ac:dyDescent="0.2"/>
    <row r="924" spans="1:84" x14ac:dyDescent="0.2">
      <c r="A924" s="217"/>
      <c r="B924" s="723" t="s">
        <v>571</v>
      </c>
      <c r="C924" s="723"/>
      <c r="D924" s="723"/>
      <c r="E924" s="723"/>
      <c r="F924" s="723"/>
      <c r="G924" s="723"/>
      <c r="H924" s="723"/>
      <c r="I924" s="723"/>
      <c r="J924" s="723"/>
      <c r="K924" s="723"/>
      <c r="L924" s="723"/>
      <c r="M924" s="723"/>
      <c r="N924" s="723"/>
      <c r="O924" s="723"/>
      <c r="P924" s="723"/>
      <c r="Q924" s="723"/>
      <c r="R924" s="723"/>
      <c r="S924" s="723"/>
      <c r="T924" s="723"/>
      <c r="U924" s="723"/>
      <c r="V924" s="723"/>
      <c r="W924" s="723"/>
      <c r="X924" s="723"/>
      <c r="Y924" s="723"/>
      <c r="Z924" s="723"/>
      <c r="AA924" s="723"/>
      <c r="AB924" s="723"/>
      <c r="AC924" s="723"/>
      <c r="AD924" s="723"/>
      <c r="AE924" s="723"/>
      <c r="AF924" s="723"/>
      <c r="AG924" s="723"/>
      <c r="AH924" s="723"/>
      <c r="AI924" s="723"/>
      <c r="AJ924" s="723"/>
      <c r="AK924" s="723"/>
      <c r="AL924" s="723"/>
      <c r="AM924" s="723"/>
      <c r="AN924" s="723"/>
      <c r="AO924" s="723"/>
      <c r="AP924" s="723"/>
      <c r="AS924" s="748"/>
      <c r="AT924" s="748"/>
      <c r="AU924" s="748"/>
      <c r="AV924" s="748"/>
      <c r="AW924" s="748"/>
      <c r="AX924" s="748"/>
      <c r="AY924" s="748"/>
      <c r="AZ924" s="748"/>
      <c r="BA924" s="748"/>
      <c r="BB924" s="748"/>
      <c r="BC924" s="748"/>
      <c r="BD924" s="748"/>
      <c r="BE924" s="748"/>
      <c r="BF924" s="748"/>
      <c r="BG924" s="748"/>
      <c r="BH924" s="748"/>
      <c r="BI924" s="748"/>
      <c r="BJ924" s="748"/>
      <c r="BK924" s="748"/>
      <c r="BL924" s="748"/>
      <c r="BM924" s="748"/>
      <c r="BN924" s="748"/>
      <c r="BO924" s="748"/>
      <c r="BP924" s="748"/>
      <c r="BQ924" s="748"/>
      <c r="BR924" s="748"/>
      <c r="BS924" s="748"/>
      <c r="BT924" s="748"/>
      <c r="BU924" s="748"/>
      <c r="BV924" s="748"/>
      <c r="BW924" s="748"/>
      <c r="BX924" s="748"/>
      <c r="BY924" s="748"/>
      <c r="BZ924" s="748"/>
      <c r="CA924" s="748"/>
      <c r="CB924" s="748"/>
      <c r="CC924" s="748"/>
      <c r="CD924" s="748"/>
      <c r="CE924" s="748"/>
      <c r="CF924" s="748"/>
    </row>
    <row r="925" spans="1:84" x14ac:dyDescent="0.2">
      <c r="A925" s="217"/>
      <c r="B925" s="723" t="s">
        <v>572</v>
      </c>
      <c r="C925" s="723"/>
      <c r="D925" s="723"/>
      <c r="E925" s="723"/>
      <c r="F925" s="723"/>
      <c r="G925" s="723"/>
      <c r="H925" s="723"/>
      <c r="I925" s="723"/>
      <c r="J925" s="723"/>
      <c r="K925" s="723"/>
      <c r="L925" s="723"/>
      <c r="M925" s="723"/>
      <c r="N925" s="723"/>
      <c r="O925" s="723"/>
      <c r="P925" s="723"/>
      <c r="Q925" s="723"/>
      <c r="R925" s="723"/>
      <c r="S925" s="723"/>
      <c r="T925" s="723"/>
      <c r="U925" s="723"/>
      <c r="V925" s="723"/>
      <c r="W925" s="723"/>
      <c r="X925" s="723"/>
      <c r="Y925" s="723"/>
      <c r="Z925" s="723"/>
      <c r="AA925" s="723"/>
      <c r="AB925" s="723"/>
      <c r="AC925" s="723"/>
      <c r="AD925" s="723"/>
      <c r="AE925" s="723"/>
      <c r="AF925" s="723"/>
      <c r="AG925" s="723"/>
      <c r="AH925" s="723"/>
      <c r="AI925" s="723"/>
      <c r="AJ925" s="723"/>
      <c r="AK925" s="723"/>
      <c r="AL925" s="723"/>
      <c r="AM925" s="723"/>
      <c r="AN925" s="723"/>
      <c r="AO925" s="723"/>
      <c r="AP925" s="723"/>
    </row>
    <row r="926" spans="1:84" x14ac:dyDescent="0.2">
      <c r="A926" s="217"/>
      <c r="B926" s="723"/>
      <c r="C926" s="723"/>
      <c r="D926" s="723"/>
      <c r="E926" s="723"/>
      <c r="F926" s="723"/>
      <c r="G926" s="723"/>
      <c r="H926" s="723"/>
      <c r="I926" s="723"/>
      <c r="J926" s="723"/>
      <c r="K926" s="723"/>
      <c r="L926" s="723"/>
      <c r="M926" s="723"/>
      <c r="N926" s="723"/>
      <c r="O926" s="723"/>
      <c r="P926" s="723"/>
      <c r="Q926" s="723"/>
      <c r="R926" s="723"/>
      <c r="S926" s="723"/>
      <c r="T926" s="723"/>
      <c r="U926" s="723"/>
      <c r="V926" s="723"/>
      <c r="W926" s="723"/>
      <c r="X926" s="723"/>
      <c r="Y926" s="723"/>
      <c r="Z926" s="723"/>
      <c r="AA926" s="723"/>
      <c r="AB926" s="723"/>
      <c r="AC926" s="723"/>
      <c r="AD926" s="723"/>
      <c r="AE926" s="723"/>
      <c r="AF926" s="723"/>
      <c r="AG926" s="723"/>
      <c r="AH926" s="723"/>
      <c r="AI926" s="723"/>
      <c r="AJ926" s="723"/>
      <c r="AK926" s="723"/>
      <c r="AL926" s="723"/>
      <c r="AM926" s="723"/>
      <c r="AN926" s="723"/>
      <c r="AO926" s="723"/>
      <c r="AP926" s="723"/>
    </row>
    <row r="927" spans="1:84" ht="11.25" customHeight="1" x14ac:dyDescent="0.2">
      <c r="A927" s="217"/>
      <c r="B927" s="723" t="s">
        <v>573</v>
      </c>
      <c r="C927" s="723"/>
      <c r="D927" s="723"/>
      <c r="E927" s="723"/>
      <c r="F927" s="723"/>
      <c r="G927" s="723"/>
      <c r="H927" s="723"/>
      <c r="I927" s="723"/>
      <c r="J927" s="723"/>
      <c r="K927" s="723"/>
      <c r="L927" s="723"/>
      <c r="M927" s="723"/>
      <c r="N927" s="723"/>
      <c r="O927" s="723"/>
      <c r="P927" s="723"/>
      <c r="Q927" s="723"/>
      <c r="R927" s="723"/>
      <c r="S927" s="723"/>
      <c r="T927" s="723"/>
      <c r="U927" s="723"/>
      <c r="V927" s="723"/>
      <c r="W927" s="723"/>
      <c r="X927" s="723"/>
      <c r="Y927" s="723"/>
      <c r="Z927" s="723"/>
      <c r="AA927" s="723"/>
      <c r="AB927" s="723"/>
      <c r="AC927" s="723"/>
      <c r="AD927" s="723"/>
      <c r="AE927" s="723"/>
      <c r="AF927" s="723"/>
      <c r="AG927" s="723"/>
      <c r="AH927" s="723"/>
      <c r="AI927" s="723"/>
      <c r="AJ927" s="723"/>
      <c r="AK927" s="723"/>
      <c r="AL927" s="723"/>
      <c r="AM927" s="723"/>
      <c r="AN927" s="723"/>
      <c r="AO927" s="723"/>
      <c r="AP927" s="723"/>
    </row>
    <row r="928" spans="1:84" ht="11.15" customHeight="1" x14ac:dyDescent="0.2">
      <c r="A928" s="217"/>
      <c r="B928" s="723"/>
      <c r="C928" s="723"/>
      <c r="D928" s="723"/>
      <c r="E928" s="723"/>
      <c r="F928" s="723"/>
      <c r="G928" s="723"/>
      <c r="H928" s="723"/>
      <c r="I928" s="723"/>
      <c r="J928" s="723"/>
      <c r="K928" s="723"/>
      <c r="L928" s="723"/>
      <c r="M928" s="723"/>
      <c r="N928" s="723"/>
      <c r="O928" s="723"/>
      <c r="P928" s="723"/>
      <c r="Q928" s="723"/>
      <c r="R928" s="723"/>
      <c r="S928" s="723"/>
      <c r="T928" s="723"/>
      <c r="U928" s="723"/>
      <c r="V928" s="723"/>
      <c r="W928" s="723"/>
      <c r="X928" s="723"/>
      <c r="Y928" s="723"/>
      <c r="Z928" s="723"/>
      <c r="AA928" s="723"/>
      <c r="AB928" s="723"/>
      <c r="AC928" s="723"/>
      <c r="AD928" s="723"/>
      <c r="AE928" s="723"/>
      <c r="AF928" s="723"/>
      <c r="AG928" s="723"/>
      <c r="AH928" s="723"/>
      <c r="AI928" s="723"/>
      <c r="AJ928" s="723"/>
      <c r="AK928" s="723"/>
      <c r="AL928" s="723"/>
      <c r="AM928" s="723"/>
      <c r="AN928" s="723"/>
      <c r="AO928" s="723"/>
      <c r="AP928" s="723"/>
    </row>
    <row r="929" spans="1:42" ht="11.25" customHeight="1" x14ac:dyDescent="0.2">
      <c r="A929" s="217"/>
      <c r="B929" s="723"/>
      <c r="C929" s="723"/>
      <c r="D929" s="723"/>
      <c r="E929" s="723"/>
      <c r="F929" s="723"/>
      <c r="G929" s="723"/>
      <c r="H929" s="723"/>
      <c r="I929" s="723"/>
      <c r="J929" s="723"/>
      <c r="K929" s="723"/>
      <c r="L929" s="723"/>
      <c r="M929" s="723"/>
      <c r="N929" s="723"/>
      <c r="O929" s="723"/>
      <c r="P929" s="723"/>
      <c r="Q929" s="723"/>
      <c r="R929" s="723"/>
      <c r="S929" s="723"/>
      <c r="T929" s="723"/>
      <c r="U929" s="723"/>
      <c r="V929" s="723"/>
      <c r="W929" s="723"/>
      <c r="X929" s="723"/>
      <c r="Y929" s="723"/>
      <c r="Z929" s="723"/>
      <c r="AA929" s="723"/>
      <c r="AB929" s="723"/>
      <c r="AC929" s="723"/>
      <c r="AD929" s="723"/>
      <c r="AE929" s="723"/>
      <c r="AF929" s="723"/>
      <c r="AG929" s="723"/>
      <c r="AH929" s="723"/>
      <c r="AI929" s="723"/>
      <c r="AJ929" s="723"/>
      <c r="AK929" s="723"/>
      <c r="AL929" s="723"/>
      <c r="AM929" s="723"/>
      <c r="AN929" s="723"/>
      <c r="AO929" s="723"/>
      <c r="AP929" s="723"/>
    </row>
    <row r="930" spans="1:42" x14ac:dyDescent="0.2">
      <c r="A930" s="217"/>
      <c r="B930" s="723" t="s">
        <v>574</v>
      </c>
      <c r="C930" s="723"/>
      <c r="D930" s="723"/>
      <c r="E930" s="723"/>
      <c r="F930" s="723"/>
      <c r="G930" s="723"/>
      <c r="H930" s="723"/>
      <c r="I930" s="723"/>
      <c r="J930" s="723"/>
      <c r="K930" s="723"/>
      <c r="L930" s="723"/>
      <c r="M930" s="723"/>
      <c r="N930" s="723"/>
      <c r="O930" s="723"/>
      <c r="P930" s="723"/>
      <c r="Q930" s="723"/>
      <c r="R930" s="723"/>
      <c r="S930" s="723"/>
      <c r="T930" s="723"/>
      <c r="U930" s="723"/>
      <c r="V930" s="723"/>
      <c r="W930" s="723"/>
      <c r="X930" s="723"/>
      <c r="Y930" s="723"/>
      <c r="Z930" s="723"/>
      <c r="AA930" s="723"/>
      <c r="AB930" s="723"/>
      <c r="AC930" s="723"/>
      <c r="AD930" s="723"/>
      <c r="AE930" s="723"/>
      <c r="AF930" s="723"/>
      <c r="AG930" s="723"/>
      <c r="AH930" s="723"/>
      <c r="AI930" s="723"/>
      <c r="AJ930" s="723"/>
      <c r="AK930" s="723"/>
      <c r="AL930" s="723"/>
      <c r="AM930" s="723"/>
      <c r="AN930" s="723"/>
      <c r="AO930" s="723"/>
      <c r="AP930" s="723"/>
    </row>
    <row r="931" spans="1:42" x14ac:dyDescent="0.2">
      <c r="A931" s="217"/>
      <c r="B931" s="723"/>
      <c r="C931" s="723"/>
      <c r="D931" s="723"/>
      <c r="E931" s="723"/>
      <c r="F931" s="723"/>
      <c r="G931" s="723"/>
      <c r="H931" s="723"/>
      <c r="I931" s="723"/>
      <c r="J931" s="723"/>
      <c r="K931" s="723"/>
      <c r="L931" s="723"/>
      <c r="M931" s="723"/>
      <c r="N931" s="723"/>
      <c r="O931" s="723"/>
      <c r="P931" s="723"/>
      <c r="Q931" s="723"/>
      <c r="R931" s="723"/>
      <c r="S931" s="723"/>
      <c r="T931" s="723"/>
      <c r="U931" s="723"/>
      <c r="V931" s="723"/>
      <c r="W931" s="723"/>
      <c r="X931" s="723"/>
      <c r="Y931" s="723"/>
      <c r="Z931" s="723"/>
      <c r="AA931" s="723"/>
      <c r="AB931" s="723"/>
      <c r="AC931" s="723"/>
      <c r="AD931" s="723"/>
      <c r="AE931" s="723"/>
      <c r="AF931" s="723"/>
      <c r="AG931" s="723"/>
      <c r="AH931" s="723"/>
      <c r="AI931" s="723"/>
      <c r="AJ931" s="723"/>
      <c r="AK931" s="723"/>
      <c r="AL931" s="723"/>
      <c r="AM931" s="723"/>
      <c r="AN931" s="723"/>
      <c r="AO931" s="723"/>
      <c r="AP931" s="723"/>
    </row>
    <row r="932" spans="1:42" x14ac:dyDescent="0.2">
      <c r="A932" s="217"/>
      <c r="B932" s="723" t="s">
        <v>575</v>
      </c>
      <c r="C932" s="723"/>
      <c r="D932" s="723"/>
      <c r="E932" s="723"/>
      <c r="F932" s="723"/>
      <c r="G932" s="723"/>
      <c r="H932" s="723"/>
      <c r="I932" s="723"/>
      <c r="J932" s="723"/>
      <c r="K932" s="723"/>
      <c r="L932" s="723"/>
      <c r="M932" s="723"/>
      <c r="N932" s="723"/>
      <c r="O932" s="723"/>
      <c r="P932" s="723"/>
      <c r="Q932" s="723"/>
      <c r="R932" s="723"/>
      <c r="S932" s="723"/>
      <c r="T932" s="723"/>
      <c r="U932" s="723"/>
      <c r="V932" s="723"/>
      <c r="W932" s="723"/>
      <c r="X932" s="723"/>
      <c r="Y932" s="723"/>
      <c r="Z932" s="723"/>
      <c r="AA932" s="723"/>
      <c r="AB932" s="723"/>
      <c r="AC932" s="723"/>
      <c r="AD932" s="723"/>
      <c r="AE932" s="723"/>
      <c r="AF932" s="723"/>
      <c r="AG932" s="723"/>
      <c r="AH932" s="723"/>
      <c r="AI932" s="723"/>
      <c r="AJ932" s="723"/>
      <c r="AK932" s="723"/>
      <c r="AL932" s="723"/>
      <c r="AM932" s="723"/>
      <c r="AN932" s="723"/>
      <c r="AO932" s="723"/>
      <c r="AP932" s="723"/>
    </row>
    <row r="933" spans="1:42" ht="11.15" customHeight="1" x14ac:dyDescent="0.2">
      <c r="A933" s="217"/>
      <c r="B933" s="873" t="s">
        <v>2375</v>
      </c>
      <c r="C933" s="873"/>
      <c r="D933" s="873"/>
      <c r="E933" s="873"/>
      <c r="F933" s="873"/>
      <c r="G933" s="873"/>
      <c r="H933" s="873"/>
      <c r="I933" s="873"/>
      <c r="J933" s="873"/>
      <c r="K933" s="873"/>
      <c r="L933" s="873"/>
      <c r="M933" s="873"/>
      <c r="N933" s="873"/>
      <c r="O933" s="873"/>
      <c r="P933" s="873"/>
      <c r="Q933" s="873"/>
      <c r="R933" s="873"/>
      <c r="S933" s="873"/>
      <c r="T933" s="873"/>
      <c r="U933" s="873"/>
      <c r="V933" s="873"/>
      <c r="W933" s="873"/>
      <c r="X933" s="873"/>
      <c r="Y933" s="873"/>
      <c r="Z933" s="873"/>
      <c r="AA933" s="873"/>
      <c r="AB933" s="873"/>
      <c r="AC933" s="873"/>
      <c r="AD933" s="873"/>
      <c r="AE933" s="873"/>
      <c r="AF933" s="873"/>
      <c r="AG933" s="873"/>
      <c r="AH933" s="873"/>
      <c r="AI933" s="873"/>
      <c r="AJ933" s="873"/>
      <c r="AK933" s="873"/>
      <c r="AL933" s="873"/>
      <c r="AM933" s="873"/>
      <c r="AN933" s="873"/>
      <c r="AO933" s="873"/>
      <c r="AP933" s="873"/>
    </row>
    <row r="934" spans="1:42" ht="11.15" customHeight="1" x14ac:dyDescent="0.2">
      <c r="A934" s="217"/>
      <c r="B934" s="873"/>
      <c r="C934" s="873"/>
      <c r="D934" s="873"/>
      <c r="E934" s="873"/>
      <c r="F934" s="873"/>
      <c r="G934" s="873"/>
      <c r="H934" s="873"/>
      <c r="I934" s="873"/>
      <c r="J934" s="873"/>
      <c r="K934" s="873"/>
      <c r="L934" s="873"/>
      <c r="M934" s="873"/>
      <c r="N934" s="873"/>
      <c r="O934" s="873"/>
      <c r="P934" s="873"/>
      <c r="Q934" s="873"/>
      <c r="R934" s="873"/>
      <c r="S934" s="873"/>
      <c r="T934" s="873"/>
      <c r="U934" s="873"/>
      <c r="V934" s="873"/>
      <c r="W934" s="873"/>
      <c r="X934" s="873"/>
      <c r="Y934" s="873"/>
      <c r="Z934" s="873"/>
      <c r="AA934" s="873"/>
      <c r="AB934" s="873"/>
      <c r="AC934" s="873"/>
      <c r="AD934" s="873"/>
      <c r="AE934" s="873"/>
      <c r="AF934" s="873"/>
      <c r="AG934" s="873"/>
      <c r="AH934" s="873"/>
      <c r="AI934" s="873"/>
      <c r="AJ934" s="873"/>
      <c r="AK934" s="873"/>
      <c r="AL934" s="873"/>
      <c r="AM934" s="873"/>
      <c r="AN934" s="873"/>
      <c r="AO934" s="873"/>
      <c r="AP934" s="873"/>
    </row>
    <row r="935" spans="1:42" ht="11.15" customHeight="1" x14ac:dyDescent="0.2">
      <c r="A935" s="217"/>
      <c r="B935" s="873"/>
      <c r="C935" s="873"/>
      <c r="D935" s="873"/>
      <c r="E935" s="873"/>
      <c r="F935" s="873"/>
      <c r="G935" s="873"/>
      <c r="H935" s="873"/>
      <c r="I935" s="873"/>
      <c r="J935" s="873"/>
      <c r="K935" s="873"/>
      <c r="L935" s="873"/>
      <c r="M935" s="873"/>
      <c r="N935" s="873"/>
      <c r="O935" s="873"/>
      <c r="P935" s="873"/>
      <c r="Q935" s="873"/>
      <c r="R935" s="873"/>
      <c r="S935" s="873"/>
      <c r="T935" s="873"/>
      <c r="U935" s="873"/>
      <c r="V935" s="873"/>
      <c r="W935" s="873"/>
      <c r="X935" s="873"/>
      <c r="Y935" s="873"/>
      <c r="Z935" s="873"/>
      <c r="AA935" s="873"/>
      <c r="AB935" s="873"/>
      <c r="AC935" s="873"/>
      <c r="AD935" s="873"/>
      <c r="AE935" s="873"/>
      <c r="AF935" s="873"/>
      <c r="AG935" s="873"/>
      <c r="AH935" s="873"/>
      <c r="AI935" s="873"/>
      <c r="AJ935" s="873"/>
      <c r="AK935" s="873"/>
      <c r="AL935" s="873"/>
      <c r="AM935" s="873"/>
      <c r="AN935" s="873"/>
      <c r="AO935" s="873"/>
      <c r="AP935" s="873"/>
    </row>
    <row r="936" spans="1:42" x14ac:dyDescent="0.2">
      <c r="A936" s="217"/>
      <c r="B936" s="873"/>
      <c r="C936" s="873"/>
      <c r="D936" s="873"/>
      <c r="E936" s="873"/>
      <c r="F936" s="873"/>
      <c r="G936" s="873"/>
      <c r="H936" s="873"/>
      <c r="I936" s="873"/>
      <c r="J936" s="873"/>
      <c r="K936" s="873"/>
      <c r="L936" s="873"/>
      <c r="M936" s="873"/>
      <c r="N936" s="873"/>
      <c r="O936" s="873"/>
      <c r="P936" s="873"/>
      <c r="Q936" s="873"/>
      <c r="R936" s="873"/>
      <c r="S936" s="873"/>
      <c r="T936" s="873"/>
      <c r="U936" s="873"/>
      <c r="V936" s="873"/>
      <c r="W936" s="873"/>
      <c r="X936" s="873"/>
      <c r="Y936" s="873"/>
      <c r="Z936" s="873"/>
      <c r="AA936" s="873"/>
      <c r="AB936" s="873"/>
      <c r="AC936" s="873"/>
      <c r="AD936" s="873"/>
      <c r="AE936" s="873"/>
      <c r="AF936" s="873"/>
      <c r="AG936" s="873"/>
      <c r="AH936" s="873"/>
      <c r="AI936" s="873"/>
      <c r="AJ936" s="873"/>
      <c r="AK936" s="873"/>
      <c r="AL936" s="873"/>
      <c r="AM936" s="873"/>
      <c r="AN936" s="873"/>
      <c r="AO936" s="873"/>
      <c r="AP936" s="873"/>
    </row>
    <row r="937" spans="1:42" x14ac:dyDescent="0.2">
      <c r="A937" s="217"/>
      <c r="B937" s="723" t="s">
        <v>576</v>
      </c>
      <c r="C937" s="723"/>
      <c r="D937" s="723"/>
      <c r="E937" s="723"/>
      <c r="F937" s="723"/>
      <c r="G937" s="723"/>
      <c r="H937" s="723"/>
      <c r="I937" s="723"/>
      <c r="J937" s="723"/>
      <c r="K937" s="723"/>
      <c r="L937" s="723"/>
      <c r="M937" s="723"/>
      <c r="N937" s="723"/>
      <c r="O937" s="723"/>
      <c r="P937" s="723"/>
      <c r="Q937" s="723"/>
      <c r="R937" s="723"/>
      <c r="S937" s="723"/>
      <c r="T937" s="723"/>
      <c r="U937" s="723"/>
      <c r="V937" s="723"/>
      <c r="W937" s="723"/>
      <c r="X937" s="723"/>
      <c r="Y937" s="723"/>
      <c r="Z937" s="723"/>
      <c r="AA937" s="723"/>
      <c r="AB937" s="723"/>
      <c r="AC937" s="723"/>
      <c r="AD937" s="723"/>
      <c r="AE937" s="723"/>
      <c r="AF937" s="723"/>
      <c r="AG937" s="723"/>
      <c r="AH937" s="723"/>
      <c r="AI937" s="723"/>
      <c r="AJ937" s="723"/>
      <c r="AK937" s="723"/>
      <c r="AL937" s="723"/>
      <c r="AM937" s="723"/>
      <c r="AN937" s="723"/>
      <c r="AO937" s="723"/>
      <c r="AP937" s="723"/>
    </row>
    <row r="938" spans="1:42" x14ac:dyDescent="0.2">
      <c r="A938" s="217"/>
      <c r="B938" s="723"/>
      <c r="C938" s="723"/>
      <c r="D938" s="723"/>
      <c r="E938" s="723"/>
      <c r="F938" s="723"/>
      <c r="G938" s="723"/>
      <c r="H938" s="723"/>
      <c r="I938" s="723"/>
      <c r="J938" s="723"/>
      <c r="K938" s="723"/>
      <c r="L938" s="723"/>
      <c r="M938" s="723"/>
      <c r="N938" s="723"/>
      <c r="O938" s="723"/>
      <c r="P938" s="723"/>
      <c r="Q938" s="723"/>
      <c r="R938" s="723"/>
      <c r="S938" s="723"/>
      <c r="T938" s="723"/>
      <c r="U938" s="723"/>
      <c r="V938" s="723"/>
      <c r="W938" s="723"/>
      <c r="X938" s="723"/>
      <c r="Y938" s="723"/>
      <c r="Z938" s="723"/>
      <c r="AA938" s="723"/>
      <c r="AB938" s="723"/>
      <c r="AC938" s="723"/>
      <c r="AD938" s="723"/>
      <c r="AE938" s="723"/>
      <c r="AF938" s="723"/>
      <c r="AG938" s="723"/>
      <c r="AH938" s="723"/>
      <c r="AI938" s="723"/>
      <c r="AJ938" s="723"/>
      <c r="AK938" s="723"/>
      <c r="AL938" s="723"/>
      <c r="AM938" s="723"/>
      <c r="AN938" s="723"/>
      <c r="AO938" s="723"/>
      <c r="AP938" s="723"/>
    </row>
    <row r="939" spans="1:42" x14ac:dyDescent="0.2">
      <c r="B939" s="717" t="s">
        <v>577</v>
      </c>
      <c r="C939" s="717"/>
      <c r="D939" s="717"/>
      <c r="E939" s="717"/>
      <c r="F939" s="717"/>
      <c r="G939" s="717"/>
      <c r="H939" s="717"/>
      <c r="I939" s="717"/>
      <c r="J939" s="717"/>
      <c r="K939" s="717"/>
      <c r="L939" s="717"/>
      <c r="M939" s="717"/>
      <c r="N939" s="717"/>
      <c r="O939" s="717"/>
      <c r="P939" s="717"/>
      <c r="Q939" s="717"/>
      <c r="R939" s="717"/>
      <c r="S939" s="717"/>
      <c r="T939" s="717"/>
      <c r="U939" s="717"/>
      <c r="V939" s="717"/>
      <c r="W939" s="717"/>
      <c r="X939" s="717"/>
      <c r="Y939" s="717"/>
      <c r="Z939" s="717"/>
      <c r="AA939" s="717"/>
      <c r="AB939" s="717"/>
      <c r="AC939" s="717"/>
      <c r="AD939" s="717"/>
      <c r="AE939" s="717"/>
      <c r="AF939" s="717"/>
      <c r="AG939" s="717"/>
      <c r="AH939" s="717"/>
      <c r="AI939" s="717"/>
      <c r="AJ939" s="717"/>
      <c r="AK939" s="717"/>
      <c r="AL939" s="717"/>
      <c r="AM939" s="717"/>
      <c r="AN939" s="717"/>
      <c r="AO939" s="717"/>
      <c r="AP939" s="717"/>
    </row>
    <row r="940" spans="1:42" x14ac:dyDescent="0.2">
      <c r="B940" s="717"/>
      <c r="C940" s="717"/>
      <c r="D940" s="717"/>
      <c r="E940" s="717"/>
      <c r="F940" s="717"/>
      <c r="G940" s="717"/>
      <c r="H940" s="717"/>
      <c r="I940" s="717"/>
      <c r="J940" s="717"/>
      <c r="K940" s="717"/>
      <c r="L940" s="717"/>
      <c r="M940" s="717"/>
      <c r="N940" s="717"/>
      <c r="O940" s="717"/>
      <c r="P940" s="717"/>
      <c r="Q940" s="717"/>
      <c r="R940" s="717"/>
      <c r="S940" s="717"/>
      <c r="T940" s="717"/>
      <c r="U940" s="717"/>
      <c r="V940" s="717"/>
      <c r="W940" s="717"/>
      <c r="X940" s="717"/>
      <c r="Y940" s="717"/>
      <c r="Z940" s="717"/>
      <c r="AA940" s="717"/>
      <c r="AB940" s="717"/>
      <c r="AC940" s="717"/>
      <c r="AD940" s="717"/>
      <c r="AE940" s="717"/>
      <c r="AF940" s="717"/>
      <c r="AG940" s="717"/>
      <c r="AH940" s="717"/>
      <c r="AI940" s="717"/>
      <c r="AJ940" s="717"/>
      <c r="AK940" s="717"/>
      <c r="AL940" s="717"/>
      <c r="AM940" s="717"/>
      <c r="AN940" s="717"/>
      <c r="AO940" s="717"/>
      <c r="AP940" s="717"/>
    </row>
    <row r="941" spans="1:42" x14ac:dyDescent="0.2">
      <c r="B941" s="717"/>
      <c r="C941" s="717"/>
      <c r="D941" s="717"/>
      <c r="E941" s="717"/>
      <c r="F941" s="717"/>
      <c r="G941" s="717"/>
      <c r="H941" s="717"/>
      <c r="I941" s="717"/>
      <c r="J941" s="717"/>
      <c r="K941" s="717"/>
      <c r="L941" s="717"/>
      <c r="M941" s="717"/>
      <c r="N941" s="717"/>
      <c r="O941" s="717"/>
      <c r="P941" s="717"/>
      <c r="Q941" s="717"/>
      <c r="R941" s="717"/>
      <c r="S941" s="717"/>
      <c r="T941" s="717"/>
      <c r="U941" s="717"/>
      <c r="V941" s="717"/>
      <c r="W941" s="717"/>
      <c r="X941" s="717"/>
      <c r="Y941" s="717"/>
      <c r="Z941" s="717"/>
      <c r="AA941" s="717"/>
      <c r="AB941" s="717"/>
      <c r="AC941" s="717"/>
      <c r="AD941" s="717"/>
      <c r="AE941" s="717"/>
      <c r="AF941" s="717"/>
      <c r="AG941" s="717"/>
      <c r="AH941" s="717"/>
      <c r="AI941" s="717"/>
      <c r="AJ941" s="717"/>
      <c r="AK941" s="717"/>
      <c r="AL941" s="717"/>
      <c r="AM941" s="717"/>
      <c r="AN941" s="717"/>
      <c r="AO941" s="717"/>
      <c r="AP941" s="717"/>
    </row>
    <row r="942" spans="1:42" ht="6" customHeight="1" x14ac:dyDescent="0.2"/>
  </sheetData>
  <mergeCells count="205">
    <mergeCell ref="E225:P225"/>
    <mergeCell ref="F818:T819"/>
    <mergeCell ref="B939:AP941"/>
    <mergeCell ref="AP242:AP243"/>
    <mergeCell ref="E245:T246"/>
    <mergeCell ref="E291:T293"/>
    <mergeCell ref="AP310:AP311"/>
    <mergeCell ref="E314:T315"/>
    <mergeCell ref="E249:T252"/>
    <mergeCell ref="E254:T255"/>
    <mergeCell ref="E451:T451"/>
    <mergeCell ref="F456:L464"/>
    <mergeCell ref="E425:T427"/>
    <mergeCell ref="F353:L357"/>
    <mergeCell ref="N353:T357"/>
    <mergeCell ref="E364:T369"/>
    <mergeCell ref="E884:T888"/>
    <mergeCell ref="E241:T243"/>
    <mergeCell ref="E318:T321"/>
    <mergeCell ref="AP602:AP603"/>
    <mergeCell ref="E577:T581"/>
    <mergeCell ref="N456:U464"/>
    <mergeCell ref="E465:T467"/>
    <mergeCell ref="B937:AP938"/>
    <mergeCell ref="E483:T486"/>
    <mergeCell ref="E301:T306"/>
    <mergeCell ref="E327:T327"/>
    <mergeCell ref="E493:T494"/>
    <mergeCell ref="E470:T476"/>
    <mergeCell ref="E541:T544"/>
    <mergeCell ref="E528:T529"/>
    <mergeCell ref="N383:T389"/>
    <mergeCell ref="E392:T395"/>
    <mergeCell ref="F332:L337"/>
    <mergeCell ref="E508:T515"/>
    <mergeCell ref="E348:T348"/>
    <mergeCell ref="E433:T435"/>
    <mergeCell ref="E46:T47"/>
    <mergeCell ref="E50:T54"/>
    <mergeCell ref="E72:T72"/>
    <mergeCell ref="F77:L84"/>
    <mergeCell ref="N77:T84"/>
    <mergeCell ref="E57:T64"/>
    <mergeCell ref="E123:T125"/>
    <mergeCell ref="E127:T129"/>
    <mergeCell ref="AP50:AP51"/>
    <mergeCell ref="E67:T67"/>
    <mergeCell ref="E94:T95"/>
    <mergeCell ref="A87:AQ87"/>
    <mergeCell ref="E98:T103"/>
    <mergeCell ref="AP60:AP61"/>
    <mergeCell ref="A1:AQ1"/>
    <mergeCell ref="E5:L5"/>
    <mergeCell ref="E42:AL43"/>
    <mergeCell ref="AP7:AP8"/>
    <mergeCell ref="W3:AL3"/>
    <mergeCell ref="E3:T3"/>
    <mergeCell ref="E11:AL14"/>
    <mergeCell ref="AN3:AQ3"/>
    <mergeCell ref="W7:AI8"/>
    <mergeCell ref="E7:R8"/>
    <mergeCell ref="E136:T140"/>
    <mergeCell ref="E142:T143"/>
    <mergeCell ref="E147:T150"/>
    <mergeCell ref="E206:T209"/>
    <mergeCell ref="E195:T195"/>
    <mergeCell ref="AP197:AP198"/>
    <mergeCell ref="AP202:AP203"/>
    <mergeCell ref="E201:T203"/>
    <mergeCell ref="AS924:CF924"/>
    <mergeCell ref="AP607:AP608"/>
    <mergeCell ref="E612:T614"/>
    <mergeCell ref="E836:T836"/>
    <mergeCell ref="E854:T854"/>
    <mergeCell ref="F859:L863"/>
    <mergeCell ref="N859:T863"/>
    <mergeCell ref="Z875:AB876"/>
    <mergeCell ref="AP875:AP876"/>
    <mergeCell ref="AP867:AP868"/>
    <mergeCell ref="F825:T825"/>
    <mergeCell ref="F826:T826"/>
    <mergeCell ref="F827:T827"/>
    <mergeCell ref="E822:T823"/>
    <mergeCell ref="AP742:AP743"/>
    <mergeCell ref="AZ836:BO836"/>
    <mergeCell ref="BI841:BO845"/>
    <mergeCell ref="F841:L845"/>
    <mergeCell ref="E900:T900"/>
    <mergeCell ref="E910:T912"/>
    <mergeCell ref="B924:AP924"/>
    <mergeCell ref="E550:T553"/>
    <mergeCell ref="E521:T524"/>
    <mergeCell ref="E615:T618"/>
    <mergeCell ref="E174:T177"/>
    <mergeCell ref="E180:T182"/>
    <mergeCell ref="E212:T212"/>
    <mergeCell ref="E417:T422"/>
    <mergeCell ref="BA841:BG845"/>
    <mergeCell ref="AP399:AP400"/>
    <mergeCell ref="AP404:AP405"/>
    <mergeCell ref="E398:T400"/>
    <mergeCell ref="E403:T405"/>
    <mergeCell ref="E342:T345"/>
    <mergeCell ref="N332:T337"/>
    <mergeCell ref="AP349:AP350"/>
    <mergeCell ref="E378:T378"/>
    <mergeCell ref="N841:T845"/>
    <mergeCell ref="F813:T813"/>
    <mergeCell ref="F814:T814"/>
    <mergeCell ref="E166:T171"/>
    <mergeCell ref="E106:T110"/>
    <mergeCell ref="AP119:AP120"/>
    <mergeCell ref="F233:L238"/>
    <mergeCell ref="E117:V117"/>
    <mergeCell ref="E113:T114"/>
    <mergeCell ref="G230:J232"/>
    <mergeCell ref="E222:T223"/>
    <mergeCell ref="F383:L389"/>
    <mergeCell ref="AP218:AP219"/>
    <mergeCell ref="E217:T219"/>
    <mergeCell ref="O230:R232"/>
    <mergeCell ref="E322:T323"/>
    <mergeCell ref="E296:T298"/>
    <mergeCell ref="E309:T311"/>
    <mergeCell ref="E258:T261"/>
    <mergeCell ref="E288:T290"/>
    <mergeCell ref="F188:T189"/>
    <mergeCell ref="F191:T192"/>
    <mergeCell ref="F184:T184"/>
    <mergeCell ref="F185:T185"/>
    <mergeCell ref="F186:T186"/>
    <mergeCell ref="F187:T187"/>
    <mergeCell ref="F190:T190"/>
    <mergeCell ref="AP426:AP427"/>
    <mergeCell ref="E430:T431"/>
    <mergeCell ref="E600:U600"/>
    <mergeCell ref="E740:U740"/>
    <mergeCell ref="F669:L684"/>
    <mergeCell ref="AP902:AP903"/>
    <mergeCell ref="E881:T883"/>
    <mergeCell ref="E557:T559"/>
    <mergeCell ref="E871:T872"/>
    <mergeCell ref="E786:T790"/>
    <mergeCell ref="AP832:AP833"/>
    <mergeCell ref="E642:T646"/>
    <mergeCell ref="E687:T689"/>
    <mergeCell ref="E690:T693"/>
    <mergeCell ref="E759:T762"/>
    <mergeCell ref="E626:T627"/>
    <mergeCell ref="E622:T624"/>
    <mergeCell ref="E783:T784"/>
    <mergeCell ref="E570:T572"/>
    <mergeCell ref="E574:T575"/>
    <mergeCell ref="E756:T758"/>
    <mergeCell ref="E606:T609"/>
    <mergeCell ref="E665:T665"/>
    <mergeCell ref="F815:T816"/>
    <mergeCell ref="F817:T817"/>
    <mergeCell ref="B930:AP931"/>
    <mergeCell ref="E906:T907"/>
    <mergeCell ref="E915:AL915"/>
    <mergeCell ref="N233:T238"/>
    <mergeCell ref="AP447:AP448"/>
    <mergeCell ref="AP504:AP505"/>
    <mergeCell ref="AP511:AP512"/>
    <mergeCell ref="E866:T868"/>
    <mergeCell ref="AP441:AP442"/>
    <mergeCell ref="AP850:AP851"/>
    <mergeCell ref="E770:T771"/>
    <mergeCell ref="E848:V848"/>
    <mergeCell ref="E697:T699"/>
    <mergeCell ref="E701:T702"/>
    <mergeCell ref="E710:T712"/>
    <mergeCell ref="N669:T684"/>
    <mergeCell ref="E766:T768"/>
    <mergeCell ref="E339:T341"/>
    <mergeCell ref="E359:T362"/>
    <mergeCell ref="E408:T409"/>
    <mergeCell ref="E410:T414"/>
    <mergeCell ref="E439:AL439"/>
    <mergeCell ref="E445:AL445"/>
    <mergeCell ref="V917:AC921"/>
    <mergeCell ref="E502:V502"/>
    <mergeCell ref="E891:T897"/>
    <mergeCell ref="E746:T753"/>
    <mergeCell ref="E479:T481"/>
    <mergeCell ref="E714:T715"/>
    <mergeCell ref="B932:AP932"/>
    <mergeCell ref="B933:AP936"/>
    <mergeCell ref="E779:T781"/>
    <mergeCell ref="E717:T721"/>
    <mergeCell ref="E635:T637"/>
    <mergeCell ref="E639:T640"/>
    <mergeCell ref="E489:T490"/>
    <mergeCell ref="E547:T549"/>
    <mergeCell ref="E561:T562"/>
    <mergeCell ref="AP749:AP750"/>
    <mergeCell ref="E809:T811"/>
    <mergeCell ref="E830:AL830"/>
    <mergeCell ref="E518:T520"/>
    <mergeCell ref="E532:T533"/>
    <mergeCell ref="E917:R918"/>
    <mergeCell ref="E920:R921"/>
    <mergeCell ref="B925:AP926"/>
    <mergeCell ref="B927:AP929"/>
  </mergeCells>
  <printOptions horizontalCentered="1"/>
  <pageMargins left="0.5" right="0.5" top="0.5" bottom="0.5" header="0.3" footer="0.3"/>
  <pageSetup paperSize="9" scale="93" orientation="portrait" r:id="rId1"/>
  <headerFooter>
    <oddFooter>&amp;CW-&amp;P</oddFooter>
  </headerFooter>
  <rowBreaks count="13" manualBreakCount="13">
    <brk id="86" max="42" man="1"/>
    <brk id="164" max="42" man="1"/>
    <brk id="239" max="42" man="1"/>
    <brk id="307" max="42" man="1"/>
    <brk id="376" max="42" man="1"/>
    <brk id="449" max="42" man="1"/>
    <brk id="516" max="42" man="1"/>
    <brk id="568" max="42" man="1"/>
    <brk id="633" max="42" man="1"/>
    <brk id="695" max="42" man="1"/>
    <brk id="764" max="42" man="1"/>
    <brk id="834" max="42" man="1"/>
    <brk id="908" max="4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tabColor theme="8" tint="0.39997558519241921"/>
  </sheetPr>
  <dimension ref="A1:BG297"/>
  <sheetViews>
    <sheetView view="pageBreakPreview" zoomScaleNormal="100" zoomScaleSheetLayoutView="100" workbookViewId="0">
      <selection activeCell="B5" sqref="B5"/>
    </sheetView>
  </sheetViews>
  <sheetFormatPr defaultColWidth="2.6640625" defaultRowHeight="10" x14ac:dyDescent="0.2"/>
  <cols>
    <col min="1" max="1" width="1.6640625" style="127" customWidth="1"/>
    <col min="2" max="2" width="4.6640625" style="112" customWidth="1"/>
    <col min="3" max="4" width="1.6640625" style="127" customWidth="1"/>
    <col min="5" max="20" width="2.6640625" style="127"/>
    <col min="21" max="22" width="1.6640625" style="127" customWidth="1"/>
    <col min="23" max="37" width="2.6640625" style="127"/>
    <col min="38" max="38" width="3" style="127" bestFit="1" customWidth="1"/>
    <col min="39" max="41" width="1.6640625" style="127" customWidth="1"/>
    <col min="42" max="42" width="4.6640625" style="127" customWidth="1"/>
    <col min="43" max="43" width="1.6640625" style="127" customWidth="1"/>
    <col min="44" max="16384" width="2.6640625" style="127"/>
  </cols>
  <sheetData>
    <row r="1" spans="1:43" x14ac:dyDescent="0.2">
      <c r="A1" s="773" t="s">
        <v>578</v>
      </c>
      <c r="B1" s="785"/>
      <c r="C1" s="785"/>
      <c r="D1" s="785"/>
      <c r="E1" s="785"/>
      <c r="F1" s="785"/>
      <c r="G1" s="785"/>
      <c r="H1" s="785"/>
      <c r="I1" s="785"/>
      <c r="J1" s="785"/>
      <c r="K1" s="785"/>
      <c r="L1" s="785"/>
      <c r="M1" s="785"/>
      <c r="N1" s="785"/>
      <c r="O1" s="785"/>
      <c r="P1" s="785"/>
      <c r="Q1" s="785"/>
      <c r="R1" s="785"/>
      <c r="S1" s="785"/>
      <c r="T1" s="785"/>
      <c r="U1" s="785"/>
      <c r="V1" s="785"/>
      <c r="W1" s="785"/>
      <c r="X1" s="785"/>
      <c r="Y1" s="785"/>
      <c r="Z1" s="785"/>
      <c r="AA1" s="785"/>
      <c r="AB1" s="785"/>
      <c r="AC1" s="785"/>
      <c r="AD1" s="785"/>
      <c r="AE1" s="785"/>
      <c r="AF1" s="785"/>
      <c r="AG1" s="785"/>
      <c r="AH1" s="785"/>
      <c r="AI1" s="785"/>
      <c r="AJ1" s="785"/>
      <c r="AK1" s="785"/>
      <c r="AL1" s="785"/>
      <c r="AM1" s="785"/>
      <c r="AN1" s="785"/>
      <c r="AO1" s="785"/>
      <c r="AP1" s="785"/>
      <c r="AQ1" s="785"/>
    </row>
    <row r="2" spans="1:43" ht="6" customHeight="1" x14ac:dyDescent="0.2">
      <c r="A2" s="433"/>
      <c r="B2" s="432"/>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c r="AJ2" s="433"/>
      <c r="AK2" s="433"/>
      <c r="AL2" s="433"/>
      <c r="AM2" s="433"/>
      <c r="AN2" s="433"/>
      <c r="AO2" s="433"/>
      <c r="AP2" s="433"/>
      <c r="AQ2" s="433"/>
    </row>
    <row r="3" spans="1:43" ht="11.25" customHeight="1" thickBot="1" x14ac:dyDescent="0.25">
      <c r="A3" s="124"/>
      <c r="B3" s="521" t="s">
        <v>154</v>
      </c>
      <c r="C3" s="125"/>
      <c r="D3" s="126"/>
      <c r="E3" s="766" t="s">
        <v>65</v>
      </c>
      <c r="F3" s="766"/>
      <c r="G3" s="766"/>
      <c r="H3" s="766"/>
      <c r="I3" s="766"/>
      <c r="J3" s="766"/>
      <c r="K3" s="766"/>
      <c r="L3" s="766"/>
      <c r="M3" s="766"/>
      <c r="N3" s="766"/>
      <c r="O3" s="766"/>
      <c r="P3" s="766"/>
      <c r="Q3" s="766"/>
      <c r="R3" s="766"/>
      <c r="S3" s="766"/>
      <c r="T3" s="766"/>
      <c r="U3" s="125"/>
      <c r="V3" s="126"/>
      <c r="W3" s="766" t="s">
        <v>66</v>
      </c>
      <c r="X3" s="766"/>
      <c r="Y3" s="766"/>
      <c r="Z3" s="766"/>
      <c r="AA3" s="766"/>
      <c r="AB3" s="766"/>
      <c r="AC3" s="766"/>
      <c r="AD3" s="766"/>
      <c r="AE3" s="766"/>
      <c r="AF3" s="766"/>
      <c r="AG3" s="766"/>
      <c r="AH3" s="766"/>
      <c r="AI3" s="766"/>
      <c r="AJ3" s="766"/>
      <c r="AK3" s="766"/>
      <c r="AL3" s="766"/>
      <c r="AM3" s="125"/>
      <c r="AN3" s="767" t="s">
        <v>67</v>
      </c>
      <c r="AO3" s="766"/>
      <c r="AP3" s="766"/>
      <c r="AQ3" s="766"/>
    </row>
    <row r="4" spans="1:43" ht="6" customHeight="1" x14ac:dyDescent="0.2">
      <c r="A4" s="88"/>
      <c r="B4" s="477"/>
      <c r="C4" s="476"/>
      <c r="D4" s="51"/>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476"/>
      <c r="AN4" s="51"/>
      <c r="AO4" s="217"/>
      <c r="AP4" s="217"/>
      <c r="AQ4" s="89"/>
    </row>
    <row r="5" spans="1:43" ht="11.15" customHeight="1" x14ac:dyDescent="0.2">
      <c r="A5" s="88"/>
      <c r="B5" s="477">
        <v>501</v>
      </c>
      <c r="C5" s="476"/>
      <c r="D5" s="51"/>
      <c r="E5" s="730" t="s">
        <v>579</v>
      </c>
      <c r="F5" s="730"/>
      <c r="G5" s="730"/>
      <c r="H5" s="730"/>
      <c r="I5" s="730"/>
      <c r="J5" s="730"/>
      <c r="K5" s="730"/>
      <c r="L5" s="730"/>
      <c r="M5" s="730"/>
      <c r="N5" s="730"/>
      <c r="O5" s="730"/>
      <c r="P5" s="730"/>
      <c r="Q5" s="730"/>
      <c r="R5" s="730"/>
      <c r="S5" s="730"/>
      <c r="T5" s="730"/>
      <c r="U5" s="730"/>
      <c r="V5" s="730"/>
      <c r="W5" s="730"/>
      <c r="X5" s="730"/>
      <c r="Y5" s="730"/>
      <c r="Z5" s="730"/>
      <c r="AA5" s="730"/>
      <c r="AB5" s="730"/>
      <c r="AC5" s="730"/>
      <c r="AD5" s="730"/>
      <c r="AE5" s="730"/>
      <c r="AF5" s="730"/>
      <c r="AG5" s="730"/>
      <c r="AH5" s="730"/>
      <c r="AI5" s="730"/>
      <c r="AJ5" s="730"/>
      <c r="AK5" s="730"/>
      <c r="AL5" s="730"/>
      <c r="AM5" s="476"/>
      <c r="AN5" s="51"/>
      <c r="AO5" s="217"/>
      <c r="AQ5" s="89"/>
    </row>
    <row r="6" spans="1:43" ht="11.15" customHeight="1" x14ac:dyDescent="0.2">
      <c r="A6" s="88"/>
      <c r="B6" s="477"/>
      <c r="C6" s="476"/>
      <c r="D6" s="51"/>
      <c r="E6" s="730"/>
      <c r="F6" s="730"/>
      <c r="G6" s="730"/>
      <c r="H6" s="730"/>
      <c r="I6" s="730"/>
      <c r="J6" s="730"/>
      <c r="K6" s="730"/>
      <c r="L6" s="730"/>
      <c r="M6" s="730"/>
      <c r="N6" s="730"/>
      <c r="O6" s="730"/>
      <c r="P6" s="730"/>
      <c r="Q6" s="730"/>
      <c r="R6" s="730"/>
      <c r="S6" s="730"/>
      <c r="T6" s="730"/>
      <c r="U6" s="730"/>
      <c r="V6" s="730"/>
      <c r="W6" s="730"/>
      <c r="X6" s="730"/>
      <c r="Y6" s="730"/>
      <c r="Z6" s="730"/>
      <c r="AA6" s="730"/>
      <c r="AB6" s="730"/>
      <c r="AC6" s="730"/>
      <c r="AD6" s="730"/>
      <c r="AE6" s="730"/>
      <c r="AF6" s="730"/>
      <c r="AG6" s="730"/>
      <c r="AH6" s="730"/>
      <c r="AI6" s="730"/>
      <c r="AJ6" s="730"/>
      <c r="AK6" s="730"/>
      <c r="AL6" s="730"/>
      <c r="AM6" s="476"/>
      <c r="AN6" s="51"/>
      <c r="AO6" s="217"/>
      <c r="AQ6" s="89"/>
    </row>
    <row r="7" spans="1:43" ht="6" customHeight="1" x14ac:dyDescent="0.2">
      <c r="A7" s="88"/>
      <c r="B7" s="477"/>
      <c r="C7" s="476"/>
      <c r="D7" s="51"/>
      <c r="E7" s="217"/>
      <c r="F7" s="552"/>
      <c r="G7" s="552"/>
      <c r="H7" s="552"/>
      <c r="I7" s="552"/>
      <c r="J7" s="552"/>
      <c r="K7" s="552"/>
      <c r="L7" s="552"/>
      <c r="M7" s="552"/>
      <c r="N7" s="552"/>
      <c r="O7" s="552"/>
      <c r="P7" s="552"/>
      <c r="Q7" s="552"/>
      <c r="R7" s="552"/>
      <c r="S7" s="552"/>
      <c r="T7" s="552"/>
      <c r="U7" s="552"/>
      <c r="V7" s="552"/>
      <c r="W7" s="552"/>
      <c r="X7" s="552"/>
      <c r="Y7" s="552"/>
      <c r="Z7" s="552"/>
      <c r="AA7" s="552"/>
      <c r="AB7" s="552"/>
      <c r="AC7" s="552"/>
      <c r="AD7" s="552"/>
      <c r="AE7" s="552"/>
      <c r="AF7" s="552"/>
      <c r="AG7" s="552"/>
      <c r="AH7" s="552"/>
      <c r="AI7" s="552"/>
      <c r="AJ7" s="552"/>
      <c r="AK7" s="552"/>
      <c r="AL7" s="552"/>
      <c r="AM7" s="476"/>
      <c r="AN7" s="51"/>
      <c r="AO7" s="217"/>
      <c r="AP7" s="217"/>
      <c r="AQ7" s="89"/>
    </row>
    <row r="8" spans="1:43" ht="11.25" customHeight="1" x14ac:dyDescent="0.2">
      <c r="A8" s="88"/>
      <c r="B8" s="310"/>
      <c r="C8" s="476"/>
      <c r="D8" s="51"/>
      <c r="E8" s="217"/>
      <c r="F8" s="784" t="s">
        <v>580</v>
      </c>
      <c r="G8" s="784"/>
      <c r="H8" s="784"/>
      <c r="I8" s="784"/>
      <c r="J8" s="784"/>
      <c r="K8" s="784"/>
      <c r="L8" s="784"/>
      <c r="M8" s="784"/>
      <c r="N8" s="784"/>
      <c r="O8" s="784"/>
      <c r="P8" s="784"/>
      <c r="Q8" s="206"/>
      <c r="R8" s="552"/>
      <c r="T8" s="784" t="s">
        <v>581</v>
      </c>
      <c r="U8" s="784"/>
      <c r="V8" s="784"/>
      <c r="W8" s="784"/>
      <c r="X8" s="784"/>
      <c r="Y8" s="784"/>
      <c r="Z8" s="784"/>
      <c r="AA8" s="784"/>
      <c r="AB8" s="784"/>
      <c r="AC8" s="784"/>
      <c r="AD8" s="552"/>
      <c r="AE8" s="552"/>
      <c r="AF8" s="552"/>
      <c r="AG8" s="552"/>
      <c r="AH8" s="552"/>
      <c r="AI8" s="552"/>
      <c r="AJ8" s="552"/>
      <c r="AK8" s="552"/>
      <c r="AL8" s="552"/>
      <c r="AM8" s="476"/>
      <c r="AN8" s="51"/>
      <c r="AO8" s="217"/>
      <c r="AQ8" s="113"/>
    </row>
    <row r="9" spans="1:43" ht="11.25" customHeight="1" x14ac:dyDescent="0.2">
      <c r="A9" s="88"/>
      <c r="B9" s="310"/>
      <c r="C9" s="476"/>
      <c r="D9" s="51"/>
      <c r="E9" s="217"/>
      <c r="F9" s="784"/>
      <c r="G9" s="784"/>
      <c r="H9" s="784"/>
      <c r="I9" s="784"/>
      <c r="J9" s="784"/>
      <c r="K9" s="784"/>
      <c r="L9" s="784"/>
      <c r="M9" s="784"/>
      <c r="N9" s="784"/>
      <c r="O9" s="784"/>
      <c r="P9" s="784"/>
      <c r="Q9" s="206"/>
      <c r="R9" s="552"/>
      <c r="T9" s="784"/>
      <c r="U9" s="784"/>
      <c r="V9" s="784"/>
      <c r="W9" s="784"/>
      <c r="X9" s="784"/>
      <c r="Y9" s="784"/>
      <c r="Z9" s="784"/>
      <c r="AA9" s="784"/>
      <c r="AB9" s="784"/>
      <c r="AC9" s="784"/>
      <c r="AD9" s="552"/>
      <c r="AE9" s="552"/>
      <c r="AF9" s="552"/>
      <c r="AG9" s="552"/>
      <c r="AH9" s="552"/>
      <c r="AI9" s="552"/>
      <c r="AJ9" s="552"/>
      <c r="AK9" s="552"/>
      <c r="AL9" s="552"/>
      <c r="AM9" s="476"/>
      <c r="AN9" s="51"/>
      <c r="AO9" s="217"/>
      <c r="AP9" s="729">
        <v>601</v>
      </c>
      <c r="AQ9" s="113"/>
    </row>
    <row r="10" spans="1:43" ht="11.15" customHeight="1" x14ac:dyDescent="0.2">
      <c r="A10" s="88"/>
      <c r="B10" s="310"/>
      <c r="C10" s="476"/>
      <c r="D10" s="51"/>
      <c r="E10" s="217"/>
      <c r="F10" s="784"/>
      <c r="G10" s="784"/>
      <c r="H10" s="784"/>
      <c r="I10" s="784"/>
      <c r="J10" s="784"/>
      <c r="K10" s="784"/>
      <c r="L10" s="784"/>
      <c r="M10" s="784"/>
      <c r="N10" s="784"/>
      <c r="O10" s="784"/>
      <c r="P10" s="784"/>
      <c r="Q10" s="206"/>
      <c r="R10" s="552"/>
      <c r="T10" s="784"/>
      <c r="U10" s="784"/>
      <c r="V10" s="784"/>
      <c r="W10" s="784"/>
      <c r="X10" s="784"/>
      <c r="Y10" s="784"/>
      <c r="Z10" s="784"/>
      <c r="AA10" s="784"/>
      <c r="AB10" s="784"/>
      <c r="AC10" s="784"/>
      <c r="AD10" s="552"/>
      <c r="AE10" s="552"/>
      <c r="AF10" s="552"/>
      <c r="AG10" s="552"/>
      <c r="AH10" s="552"/>
      <c r="AI10" s="552"/>
      <c r="AJ10" s="552"/>
      <c r="AK10" s="552"/>
      <c r="AL10" s="552"/>
      <c r="AM10" s="476"/>
      <c r="AN10" s="51"/>
      <c r="AO10" s="217"/>
      <c r="AP10" s="729"/>
      <c r="AQ10" s="113"/>
    </row>
    <row r="11" spans="1:43" ht="6" customHeight="1" thickBot="1" x14ac:dyDescent="0.25">
      <c r="A11" s="90"/>
      <c r="B11" s="319"/>
      <c r="C11" s="72"/>
      <c r="D11" s="73"/>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2"/>
      <c r="AN11" s="73"/>
      <c r="AO11" s="71"/>
      <c r="AP11" s="71"/>
      <c r="AQ11" s="92"/>
    </row>
    <row r="12" spans="1:43" customFormat="1" ht="6" customHeight="1" x14ac:dyDescent="0.2">
      <c r="A12" s="82"/>
      <c r="B12" s="83"/>
      <c r="C12" s="84"/>
      <c r="D12" s="85"/>
      <c r="E12" s="196"/>
      <c r="F12" s="404"/>
      <c r="G12" s="404"/>
      <c r="H12" s="404"/>
      <c r="I12" s="404"/>
      <c r="J12" s="404"/>
      <c r="K12" s="404"/>
      <c r="L12" s="404"/>
      <c r="M12" s="404"/>
      <c r="N12" s="404"/>
      <c r="O12" s="404"/>
      <c r="P12" s="404"/>
      <c r="Q12" s="404"/>
      <c r="R12" s="404"/>
      <c r="S12" s="404"/>
      <c r="T12" s="404"/>
      <c r="U12" s="404"/>
      <c r="V12" s="404"/>
      <c r="W12" s="404"/>
      <c r="X12" s="404"/>
      <c r="Y12" s="404"/>
      <c r="Z12" s="404"/>
      <c r="AA12" s="404"/>
      <c r="AB12" s="404"/>
      <c r="AC12" s="404"/>
      <c r="AD12" s="404"/>
      <c r="AE12" s="404"/>
      <c r="AF12" s="404"/>
      <c r="AG12" s="404"/>
      <c r="AH12" s="404"/>
      <c r="AI12" s="404"/>
      <c r="AJ12" s="404"/>
      <c r="AK12" s="404"/>
      <c r="AL12" s="404"/>
      <c r="AM12" s="405"/>
      <c r="AN12" s="404"/>
      <c r="AO12" s="404"/>
      <c r="AP12" s="404"/>
      <c r="AQ12" s="87"/>
    </row>
    <row r="13" spans="1:43" customFormat="1" ht="11.25" customHeight="1" x14ac:dyDescent="0.2">
      <c r="A13" s="88"/>
      <c r="B13" s="133">
        <v>502</v>
      </c>
      <c r="C13" s="476"/>
      <c r="D13" s="51"/>
      <c r="E13" s="730" t="str">
        <f ca="1">VLOOKUP(INDIRECT(ADDRESS(ROW(),COLUMN()-3)),Language_Translations,MATCH(Language_Selected,Language_Options,0),FALSE)</f>
        <v>Je voudrais maintenant vous poser des questions sur la santé de vos enfants nés dans les 3 dernières années. (Nous parlerons d'un enfant séparément, en commençant par le plus jeune).</v>
      </c>
      <c r="F13" s="730"/>
      <c r="G13" s="730"/>
      <c r="H13" s="730"/>
      <c r="I13" s="730"/>
      <c r="J13" s="730"/>
      <c r="K13" s="730"/>
      <c r="L13" s="730"/>
      <c r="M13" s="730"/>
      <c r="N13" s="730"/>
      <c r="O13" s="730"/>
      <c r="P13" s="730"/>
      <c r="Q13" s="730"/>
      <c r="R13" s="730"/>
      <c r="S13" s="730"/>
      <c r="T13" s="730"/>
      <c r="U13" s="730"/>
      <c r="V13" s="730"/>
      <c r="W13" s="730"/>
      <c r="X13" s="730"/>
      <c r="Y13" s="730"/>
      <c r="Z13" s="730"/>
      <c r="AA13" s="730"/>
      <c r="AB13" s="730"/>
      <c r="AC13" s="730"/>
      <c r="AD13" s="730"/>
      <c r="AE13" s="730"/>
      <c r="AF13" s="730"/>
      <c r="AG13" s="730"/>
      <c r="AH13" s="730"/>
      <c r="AI13" s="730"/>
      <c r="AJ13" s="730"/>
      <c r="AK13" s="730"/>
      <c r="AL13" s="730"/>
      <c r="AM13" s="536"/>
      <c r="AN13" s="533"/>
      <c r="AO13" s="533"/>
      <c r="AP13" s="533"/>
      <c r="AQ13" s="89"/>
    </row>
    <row r="14" spans="1:43" customFormat="1" x14ac:dyDescent="0.2">
      <c r="A14" s="88"/>
      <c r="B14" s="477"/>
      <c r="C14" s="476"/>
      <c r="D14" s="51"/>
      <c r="E14" s="730"/>
      <c r="F14" s="730"/>
      <c r="G14" s="730"/>
      <c r="H14" s="730"/>
      <c r="I14" s="730"/>
      <c r="J14" s="730"/>
      <c r="K14" s="730"/>
      <c r="L14" s="730"/>
      <c r="M14" s="730"/>
      <c r="N14" s="730"/>
      <c r="O14" s="730"/>
      <c r="P14" s="730"/>
      <c r="Q14" s="730"/>
      <c r="R14" s="730"/>
      <c r="S14" s="730"/>
      <c r="T14" s="730"/>
      <c r="U14" s="730"/>
      <c r="V14" s="730"/>
      <c r="W14" s="730"/>
      <c r="X14" s="730"/>
      <c r="Y14" s="730"/>
      <c r="Z14" s="730"/>
      <c r="AA14" s="730"/>
      <c r="AB14" s="730"/>
      <c r="AC14" s="730"/>
      <c r="AD14" s="730"/>
      <c r="AE14" s="730"/>
      <c r="AF14" s="730"/>
      <c r="AG14" s="730"/>
      <c r="AH14" s="730"/>
      <c r="AI14" s="730"/>
      <c r="AJ14" s="730"/>
      <c r="AK14" s="730"/>
      <c r="AL14" s="730"/>
      <c r="AM14" s="536"/>
      <c r="AN14" s="533"/>
      <c r="AO14" s="533"/>
      <c r="AP14" s="533"/>
      <c r="AQ14" s="89"/>
    </row>
    <row r="15" spans="1:43" customFormat="1" ht="6" customHeight="1" thickBot="1" x14ac:dyDescent="0.25">
      <c r="A15" s="90"/>
      <c r="B15" s="319"/>
      <c r="C15" s="72"/>
      <c r="D15" s="73"/>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91"/>
      <c r="AI15" s="71"/>
      <c r="AJ15" s="71"/>
      <c r="AK15" s="71"/>
      <c r="AL15" s="71"/>
      <c r="AM15" s="72"/>
      <c r="AN15" s="71"/>
      <c r="AO15" s="71"/>
      <c r="AP15" s="91"/>
      <c r="AQ15" s="92"/>
    </row>
    <row r="16" spans="1:43" ht="6" customHeight="1" x14ac:dyDescent="0.2">
      <c r="A16" s="145"/>
      <c r="B16" s="138"/>
      <c r="C16" s="139"/>
      <c r="D16" s="140"/>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9"/>
      <c r="AN16" s="140"/>
      <c r="AO16" s="137"/>
      <c r="AP16" s="137"/>
      <c r="AQ16" s="146"/>
    </row>
    <row r="17" spans="1:45" ht="11.25" customHeight="1" x14ac:dyDescent="0.2">
      <c r="A17" s="128"/>
      <c r="B17" s="133">
        <v>503</v>
      </c>
      <c r="C17" s="129"/>
      <c r="D17" s="130"/>
      <c r="E17" s="761" t="s">
        <v>582</v>
      </c>
      <c r="F17" s="761"/>
      <c r="G17" s="761"/>
      <c r="H17" s="761"/>
      <c r="I17" s="761"/>
      <c r="J17" s="761"/>
      <c r="K17" s="761"/>
      <c r="L17" s="761"/>
      <c r="M17" s="761"/>
      <c r="N17" s="761"/>
      <c r="O17" s="761"/>
      <c r="P17" s="761"/>
      <c r="Q17" s="761"/>
      <c r="R17" s="761"/>
      <c r="S17" s="761"/>
      <c r="T17" s="761"/>
      <c r="U17" s="761"/>
      <c r="V17" s="761"/>
      <c r="W17" s="761"/>
      <c r="X17" s="761"/>
      <c r="Y17" s="761"/>
      <c r="Z17" s="761"/>
      <c r="AA17" s="761"/>
      <c r="AB17" s="761"/>
      <c r="AC17" s="761"/>
      <c r="AD17" s="761"/>
      <c r="AE17" s="761"/>
      <c r="AF17" s="761"/>
      <c r="AG17" s="761"/>
      <c r="AH17" s="761"/>
      <c r="AI17" s="761"/>
      <c r="AJ17" s="761"/>
      <c r="AK17" s="761"/>
      <c r="AL17" s="761"/>
      <c r="AM17" s="129"/>
      <c r="AN17" s="130"/>
      <c r="AO17" s="433"/>
      <c r="AP17" s="217"/>
      <c r="AQ17" s="132"/>
    </row>
    <row r="18" spans="1:45" ht="11.25" customHeight="1" x14ac:dyDescent="0.2">
      <c r="A18" s="128"/>
      <c r="B18" s="310"/>
      <c r="C18" s="129"/>
      <c r="D18" s="130"/>
      <c r="E18" s="761"/>
      <c r="F18" s="761"/>
      <c r="G18" s="761"/>
      <c r="H18" s="761"/>
      <c r="I18" s="761"/>
      <c r="J18" s="761"/>
      <c r="K18" s="761"/>
      <c r="L18" s="761"/>
      <c r="M18" s="761"/>
      <c r="N18" s="761"/>
      <c r="O18" s="761"/>
      <c r="P18" s="761"/>
      <c r="Q18" s="761"/>
      <c r="R18" s="761"/>
      <c r="S18" s="761"/>
      <c r="T18" s="761"/>
      <c r="U18" s="761"/>
      <c r="V18" s="761"/>
      <c r="W18" s="761"/>
      <c r="X18" s="761"/>
      <c r="Y18" s="761"/>
      <c r="Z18" s="761"/>
      <c r="AA18" s="761"/>
      <c r="AB18" s="761"/>
      <c r="AC18" s="761"/>
      <c r="AD18" s="761"/>
      <c r="AE18" s="761"/>
      <c r="AF18" s="761"/>
      <c r="AG18" s="761"/>
      <c r="AH18" s="761"/>
      <c r="AI18" s="761"/>
      <c r="AJ18" s="761"/>
      <c r="AK18" s="761"/>
      <c r="AL18" s="761"/>
      <c r="AM18" s="129"/>
      <c r="AN18" s="130"/>
      <c r="AO18" s="433"/>
      <c r="AP18" s="433"/>
      <c r="AQ18" s="132"/>
    </row>
    <row r="19" spans="1:45" ht="6" customHeight="1" x14ac:dyDescent="0.2">
      <c r="A19" s="128"/>
      <c r="B19" s="432"/>
      <c r="C19" s="129"/>
      <c r="D19" s="130"/>
      <c r="E19" s="547"/>
      <c r="F19" s="547"/>
      <c r="G19" s="547"/>
      <c r="H19" s="547"/>
      <c r="I19" s="547"/>
      <c r="J19" s="547"/>
      <c r="K19" s="547"/>
      <c r="L19" s="547"/>
      <c r="M19" s="547"/>
      <c r="N19" s="547"/>
      <c r="O19" s="547"/>
      <c r="P19" s="547"/>
      <c r="Q19" s="547"/>
      <c r="R19" s="547"/>
      <c r="S19" s="547"/>
      <c r="T19" s="547"/>
      <c r="U19" s="547"/>
      <c r="V19" s="547"/>
      <c r="W19" s="547"/>
      <c r="X19" s="547"/>
      <c r="Y19" s="547"/>
      <c r="Z19" s="547"/>
      <c r="AA19" s="547"/>
      <c r="AB19" s="547"/>
      <c r="AC19" s="547"/>
      <c r="AD19" s="547"/>
      <c r="AE19" s="547"/>
      <c r="AF19" s="547"/>
      <c r="AG19" s="547"/>
      <c r="AH19" s="547"/>
      <c r="AI19" s="547"/>
      <c r="AJ19" s="547"/>
      <c r="AK19" s="547"/>
      <c r="AL19" s="547"/>
      <c r="AM19" s="129"/>
      <c r="AN19" s="130"/>
      <c r="AO19" s="433"/>
      <c r="AP19" s="433"/>
      <c r="AQ19" s="132"/>
    </row>
    <row r="20" spans="1:45" ht="10.5" x14ac:dyDescent="0.2">
      <c r="A20" s="128"/>
      <c r="C20" s="189"/>
      <c r="D20" s="130"/>
      <c r="E20" s="433"/>
      <c r="F20" s="433"/>
      <c r="G20" s="188"/>
      <c r="H20" s="188"/>
      <c r="I20" s="188"/>
      <c r="J20" s="188"/>
      <c r="K20" s="188"/>
      <c r="L20" s="188"/>
      <c r="M20" s="188"/>
      <c r="N20" s="188"/>
      <c r="O20" s="188"/>
      <c r="P20" s="188"/>
      <c r="Q20" s="188"/>
      <c r="R20" s="188"/>
      <c r="S20" s="188"/>
      <c r="T20" s="188"/>
      <c r="U20" s="188"/>
      <c r="V20" s="433"/>
      <c r="W20" s="433"/>
      <c r="X20" s="433"/>
      <c r="Y20" s="433"/>
      <c r="Z20" s="433"/>
      <c r="AA20" s="433"/>
      <c r="AB20" s="433"/>
      <c r="AC20" s="433"/>
      <c r="AD20" s="433"/>
      <c r="AE20" s="433"/>
      <c r="AF20" s="433"/>
      <c r="AG20" s="433"/>
      <c r="AH20" s="433"/>
      <c r="AI20" s="162"/>
      <c r="AJ20" s="163"/>
      <c r="AK20" s="162"/>
      <c r="AL20" s="163"/>
      <c r="AM20" s="129"/>
      <c r="AN20" s="130"/>
      <c r="AO20" s="433"/>
      <c r="AP20" s="433"/>
      <c r="AQ20" s="132"/>
    </row>
    <row r="21" spans="1:45" ht="10.5" x14ac:dyDescent="0.2">
      <c r="A21" s="128"/>
      <c r="B21" s="226"/>
      <c r="C21" s="189"/>
      <c r="D21" s="130"/>
      <c r="E21" s="192" t="s">
        <v>583</v>
      </c>
      <c r="F21" s="192"/>
      <c r="G21" s="192"/>
      <c r="H21" s="192"/>
      <c r="I21" s="192"/>
      <c r="J21" s="192"/>
      <c r="K21" s="309"/>
      <c r="L21" s="309"/>
      <c r="M21" s="167"/>
      <c r="N21" s="167"/>
      <c r="O21" s="167"/>
      <c r="P21" s="167"/>
      <c r="Q21" s="167"/>
      <c r="R21" s="167"/>
      <c r="S21" s="167"/>
      <c r="T21" s="167"/>
      <c r="U21" s="433"/>
      <c r="V21" s="433" t="s">
        <v>443</v>
      </c>
      <c r="X21" s="433"/>
      <c r="Y21" s="433"/>
      <c r="Z21" s="433"/>
      <c r="AA21" s="433"/>
      <c r="AB21" s="433"/>
      <c r="AC21" s="433"/>
      <c r="AD21" s="433"/>
      <c r="AH21" s="143"/>
      <c r="AI21" s="164"/>
      <c r="AJ21" s="165"/>
      <c r="AK21" s="164"/>
      <c r="AL21" s="165"/>
      <c r="AM21" s="129"/>
      <c r="AN21" s="130"/>
      <c r="AO21" s="433"/>
      <c r="AP21" s="433"/>
      <c r="AQ21" s="132"/>
    </row>
    <row r="22" spans="1:45" ht="6" customHeight="1" thickBot="1" x14ac:dyDescent="0.25">
      <c r="A22" s="134"/>
      <c r="B22" s="521"/>
      <c r="C22" s="125"/>
      <c r="D22" s="126"/>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5"/>
      <c r="AN22" s="126"/>
      <c r="AO22" s="124"/>
      <c r="AP22" s="124"/>
      <c r="AQ22" s="136"/>
    </row>
    <row r="23" spans="1:45" ht="6" customHeight="1" x14ac:dyDescent="0.2">
      <c r="A23" s="137"/>
      <c r="B23" s="138"/>
      <c r="C23" s="139"/>
      <c r="D23" s="140"/>
      <c r="E23" s="137"/>
      <c r="F23" s="137"/>
      <c r="G23" s="137"/>
      <c r="H23" s="137"/>
      <c r="I23" s="137"/>
      <c r="J23" s="137"/>
      <c r="K23" s="137"/>
      <c r="L23" s="137"/>
      <c r="M23" s="137"/>
      <c r="N23" s="137"/>
      <c r="O23" s="137"/>
      <c r="P23" s="137"/>
      <c r="Q23" s="137"/>
      <c r="R23" s="137"/>
      <c r="S23" s="137"/>
      <c r="T23" s="137"/>
      <c r="U23" s="139"/>
      <c r="V23" s="140"/>
      <c r="W23" s="137"/>
      <c r="X23" s="137"/>
      <c r="Y23" s="137"/>
      <c r="Z23" s="137"/>
      <c r="AA23" s="137"/>
      <c r="AB23" s="137"/>
      <c r="AC23" s="137"/>
      <c r="AD23" s="137"/>
      <c r="AE23" s="137"/>
      <c r="AF23" s="137"/>
      <c r="AG23" s="137"/>
      <c r="AH23" s="137"/>
      <c r="AI23" s="137"/>
      <c r="AJ23" s="137"/>
      <c r="AK23" s="137"/>
      <c r="AL23" s="141"/>
      <c r="AM23" s="139"/>
      <c r="AN23" s="140"/>
      <c r="AO23" s="137"/>
      <c r="AP23" s="137"/>
      <c r="AQ23" s="137"/>
    </row>
    <row r="24" spans="1:45" ht="11.25" customHeight="1" x14ac:dyDescent="0.2">
      <c r="A24" s="433"/>
      <c r="B24" s="432">
        <v>504</v>
      </c>
      <c r="C24" s="129"/>
      <c r="D24" s="130"/>
      <c r="E24" s="761" t="str">
        <f ca="1">VLOOKUP(INDIRECT(ADDRESS(ROW(),COLUMN()-3)),Language_Translations,MATCH(Language_Selected,Language_Options,0),FALSE)</f>
        <v>Avez-vous un carnet ou un autre document où les vaccinations de (NOM) sont inscrites ?</v>
      </c>
      <c r="F24" s="761"/>
      <c r="G24" s="761"/>
      <c r="H24" s="761"/>
      <c r="I24" s="761"/>
      <c r="J24" s="761"/>
      <c r="K24" s="761"/>
      <c r="L24" s="761"/>
      <c r="M24" s="761"/>
      <c r="N24" s="761"/>
      <c r="O24" s="761"/>
      <c r="P24" s="761"/>
      <c r="Q24" s="761"/>
      <c r="R24" s="761"/>
      <c r="S24" s="761"/>
      <c r="T24" s="761"/>
      <c r="U24" s="129"/>
      <c r="V24" s="130"/>
      <c r="W24" s="433" t="s">
        <v>584</v>
      </c>
      <c r="X24" s="433"/>
      <c r="Y24" s="433"/>
      <c r="Z24" s="433"/>
      <c r="AA24" s="433"/>
      <c r="AB24" s="433"/>
      <c r="AC24" s="433"/>
      <c r="AE24" s="143"/>
      <c r="AF24" s="143"/>
      <c r="AG24" s="174"/>
      <c r="AH24" s="143" t="s">
        <v>9</v>
      </c>
      <c r="AI24" s="143"/>
      <c r="AJ24" s="143"/>
      <c r="AK24" s="143"/>
      <c r="AL24" s="144" t="s">
        <v>93</v>
      </c>
      <c r="AM24" s="129"/>
      <c r="AN24" s="130"/>
      <c r="AO24" s="433"/>
      <c r="AP24" s="433">
        <v>507</v>
      </c>
      <c r="AQ24" s="433"/>
      <c r="AS24"/>
    </row>
    <row r="25" spans="1:45" x14ac:dyDescent="0.2">
      <c r="A25" s="433"/>
      <c r="B25" s="310" t="s">
        <v>57</v>
      </c>
      <c r="C25" s="129"/>
      <c r="D25" s="130"/>
      <c r="E25" s="761"/>
      <c r="F25" s="761"/>
      <c r="G25" s="761"/>
      <c r="H25" s="761"/>
      <c r="I25" s="761"/>
      <c r="J25" s="761"/>
      <c r="K25" s="761"/>
      <c r="L25" s="761"/>
      <c r="M25" s="761"/>
      <c r="N25" s="761"/>
      <c r="O25" s="761"/>
      <c r="P25" s="761"/>
      <c r="Q25" s="761"/>
      <c r="R25" s="761"/>
      <c r="S25" s="761"/>
      <c r="T25" s="761"/>
      <c r="U25" s="129"/>
      <c r="V25" s="130"/>
      <c r="W25" s="433" t="s">
        <v>585</v>
      </c>
      <c r="X25" s="433"/>
      <c r="Y25" s="433"/>
      <c r="Z25" s="433"/>
      <c r="AA25" s="433"/>
      <c r="AB25" s="433"/>
      <c r="AC25" s="433"/>
      <c r="AD25" s="433"/>
      <c r="AE25" s="433"/>
      <c r="AF25" s="433"/>
      <c r="AH25" s="174"/>
      <c r="AJ25" s="143"/>
      <c r="AK25" s="143"/>
      <c r="AL25" s="144" t="s">
        <v>95</v>
      </c>
      <c r="AM25" s="129"/>
      <c r="AN25" s="130"/>
      <c r="AO25" s="433"/>
      <c r="AP25" s="433"/>
      <c r="AQ25" s="433"/>
    </row>
    <row r="26" spans="1:45" x14ac:dyDescent="0.2">
      <c r="A26" s="433"/>
      <c r="B26" s="310"/>
      <c r="C26" s="129"/>
      <c r="D26" s="130"/>
      <c r="E26" s="761"/>
      <c r="F26" s="761"/>
      <c r="G26" s="761"/>
      <c r="H26" s="761"/>
      <c r="I26" s="761"/>
      <c r="J26" s="761"/>
      <c r="K26" s="761"/>
      <c r="L26" s="761"/>
      <c r="M26" s="761"/>
      <c r="N26" s="761"/>
      <c r="O26" s="761"/>
      <c r="P26" s="761"/>
      <c r="Q26" s="761"/>
      <c r="R26" s="761"/>
      <c r="S26" s="761"/>
      <c r="T26" s="761"/>
      <c r="U26" s="129"/>
      <c r="V26" s="130"/>
      <c r="W26" s="433" t="s">
        <v>586</v>
      </c>
      <c r="X26" s="433"/>
      <c r="Y26" s="433"/>
      <c r="Z26" s="433"/>
      <c r="AA26" s="433"/>
      <c r="AB26" s="433"/>
      <c r="AC26" s="433"/>
      <c r="AD26" s="433"/>
      <c r="AE26" s="433"/>
      <c r="AF26" s="433"/>
      <c r="AH26" s="174"/>
      <c r="AJ26" s="143"/>
      <c r="AK26" s="143"/>
      <c r="AL26" s="144"/>
      <c r="AM26" s="129"/>
      <c r="AN26" s="130"/>
      <c r="AO26" s="433"/>
      <c r="AP26" s="433"/>
      <c r="AQ26" s="433"/>
    </row>
    <row r="27" spans="1:45" x14ac:dyDescent="0.2">
      <c r="A27" s="433"/>
      <c r="B27" s="432"/>
      <c r="C27" s="129"/>
      <c r="D27" s="130"/>
      <c r="E27" s="761"/>
      <c r="F27" s="761"/>
      <c r="G27" s="761"/>
      <c r="H27" s="761"/>
      <c r="I27" s="761"/>
      <c r="J27" s="761"/>
      <c r="K27" s="761"/>
      <c r="L27" s="761"/>
      <c r="M27" s="761"/>
      <c r="N27" s="761"/>
      <c r="O27" s="761"/>
      <c r="P27" s="761"/>
      <c r="Q27" s="761"/>
      <c r="R27" s="761"/>
      <c r="S27" s="761"/>
      <c r="T27" s="761"/>
      <c r="U27" s="129"/>
      <c r="V27" s="130"/>
      <c r="X27" s="127" t="s">
        <v>587</v>
      </c>
      <c r="AD27" s="143"/>
      <c r="AE27" s="174"/>
      <c r="AG27" s="143" t="s">
        <v>9</v>
      </c>
      <c r="AH27" s="174"/>
      <c r="AI27" s="143"/>
      <c r="AJ27" s="143"/>
      <c r="AK27" s="143"/>
      <c r="AL27" s="144" t="s">
        <v>97</v>
      </c>
      <c r="AM27" s="129"/>
      <c r="AN27" s="130"/>
      <c r="AO27" s="433"/>
      <c r="AP27" s="433">
        <v>507</v>
      </c>
      <c r="AQ27" s="433"/>
    </row>
    <row r="28" spans="1:45" x14ac:dyDescent="0.2">
      <c r="A28" s="433"/>
      <c r="B28" s="432"/>
      <c r="C28" s="129"/>
      <c r="D28" s="130"/>
      <c r="E28" s="761"/>
      <c r="F28" s="761"/>
      <c r="G28" s="761"/>
      <c r="H28" s="761"/>
      <c r="I28" s="761"/>
      <c r="J28" s="761"/>
      <c r="K28" s="761"/>
      <c r="L28" s="761"/>
      <c r="M28" s="761"/>
      <c r="N28" s="761"/>
      <c r="O28" s="761"/>
      <c r="P28" s="761"/>
      <c r="Q28" s="761"/>
      <c r="R28" s="761"/>
      <c r="S28" s="761"/>
      <c r="T28" s="761"/>
      <c r="U28" s="129"/>
      <c r="V28" s="130"/>
      <c r="W28" s="433" t="s">
        <v>588</v>
      </c>
      <c r="X28" s="433"/>
      <c r="Y28" s="433"/>
      <c r="Z28" s="433"/>
      <c r="AA28" s="433"/>
      <c r="AB28" s="433"/>
      <c r="AD28" s="143"/>
      <c r="AE28" s="174"/>
      <c r="AG28" s="143"/>
      <c r="AI28" s="143"/>
      <c r="AJ28" s="143"/>
      <c r="AK28" s="143"/>
      <c r="AL28" s="144"/>
      <c r="AM28" s="129"/>
      <c r="AN28" s="130"/>
      <c r="AO28" s="433"/>
      <c r="AP28" s="433"/>
      <c r="AQ28" s="433"/>
    </row>
    <row r="29" spans="1:45" x14ac:dyDescent="0.2">
      <c r="A29" s="433"/>
      <c r="B29" s="432"/>
      <c r="C29" s="129"/>
      <c r="D29" s="130"/>
      <c r="E29" s="761"/>
      <c r="F29" s="761"/>
      <c r="G29" s="761"/>
      <c r="H29" s="761"/>
      <c r="I29" s="761"/>
      <c r="J29" s="761"/>
      <c r="K29" s="761"/>
      <c r="L29" s="761"/>
      <c r="M29" s="761"/>
      <c r="N29" s="761"/>
      <c r="O29" s="761"/>
      <c r="P29" s="761"/>
      <c r="Q29" s="761"/>
      <c r="R29" s="761"/>
      <c r="S29" s="761"/>
      <c r="T29" s="761"/>
      <c r="U29" s="129"/>
      <c r="V29" s="130"/>
      <c r="W29" s="433"/>
      <c r="X29" s="433" t="s">
        <v>589</v>
      </c>
      <c r="Y29" s="433"/>
      <c r="Z29" s="433"/>
      <c r="AA29" s="433"/>
      <c r="AB29" s="433"/>
      <c r="AE29" s="174"/>
      <c r="AF29" s="143" t="s">
        <v>9</v>
      </c>
      <c r="AG29" s="174"/>
      <c r="AH29" s="174"/>
      <c r="AI29" s="174"/>
      <c r="AJ29" s="174"/>
      <c r="AK29" s="143"/>
      <c r="AL29" s="144" t="s">
        <v>114</v>
      </c>
      <c r="AM29" s="129"/>
      <c r="AN29" s="130"/>
      <c r="AO29" s="433"/>
      <c r="AP29" s="433"/>
      <c r="AQ29" s="433"/>
    </row>
    <row r="30" spans="1:45" ht="6" customHeight="1" x14ac:dyDescent="0.2">
      <c r="A30" s="167"/>
      <c r="B30" s="546"/>
      <c r="C30" s="165"/>
      <c r="D30" s="164"/>
      <c r="E30" s="167"/>
      <c r="F30" s="167"/>
      <c r="G30" s="167"/>
      <c r="H30" s="167"/>
      <c r="I30" s="167"/>
      <c r="J30" s="167"/>
      <c r="K30" s="167"/>
      <c r="L30" s="167"/>
      <c r="M30" s="167"/>
      <c r="N30" s="167"/>
      <c r="O30" s="167"/>
      <c r="P30" s="167"/>
      <c r="Q30" s="167"/>
      <c r="R30" s="167"/>
      <c r="S30" s="167"/>
      <c r="T30" s="167"/>
      <c r="U30" s="165"/>
      <c r="V30" s="164"/>
      <c r="W30" s="167"/>
      <c r="X30" s="167"/>
      <c r="Y30" s="167"/>
      <c r="Z30" s="167"/>
      <c r="AA30" s="167"/>
      <c r="AB30" s="167"/>
      <c r="AC30" s="167"/>
      <c r="AD30" s="167"/>
      <c r="AE30" s="167"/>
      <c r="AF30" s="167"/>
      <c r="AG30" s="167"/>
      <c r="AH30" s="167"/>
      <c r="AI30" s="167"/>
      <c r="AJ30" s="167"/>
      <c r="AK30" s="167"/>
      <c r="AL30" s="168"/>
      <c r="AM30" s="165"/>
      <c r="AN30" s="164"/>
      <c r="AO30" s="167"/>
      <c r="AP30" s="167"/>
      <c r="AQ30" s="167"/>
    </row>
    <row r="31" spans="1:45" ht="6" customHeight="1" x14ac:dyDescent="0.2">
      <c r="A31" s="169"/>
      <c r="B31" s="549"/>
      <c r="C31" s="163"/>
      <c r="D31" s="162"/>
      <c r="E31" s="169"/>
      <c r="F31" s="169"/>
      <c r="G31" s="169"/>
      <c r="H31" s="169"/>
      <c r="I31" s="169"/>
      <c r="J31" s="169"/>
      <c r="K31" s="169"/>
      <c r="L31" s="169"/>
      <c r="M31" s="169"/>
      <c r="N31" s="169"/>
      <c r="O31" s="169"/>
      <c r="P31" s="169"/>
      <c r="Q31" s="169"/>
      <c r="R31" s="169"/>
      <c r="S31" s="169"/>
      <c r="T31" s="169"/>
      <c r="U31" s="163"/>
      <c r="V31" s="162"/>
      <c r="W31" s="169"/>
      <c r="X31" s="169"/>
      <c r="Y31" s="169"/>
      <c r="Z31" s="169"/>
      <c r="AA31" s="169"/>
      <c r="AB31" s="169"/>
      <c r="AC31" s="169"/>
      <c r="AD31" s="169"/>
      <c r="AE31" s="169"/>
      <c r="AF31" s="169"/>
      <c r="AG31" s="169"/>
      <c r="AH31" s="169"/>
      <c r="AI31" s="169"/>
      <c r="AJ31" s="169"/>
      <c r="AK31" s="169"/>
      <c r="AL31" s="170"/>
      <c r="AM31" s="163"/>
      <c r="AN31" s="162"/>
      <c r="AO31" s="169"/>
      <c r="AP31" s="169"/>
      <c r="AQ31" s="169"/>
    </row>
    <row r="32" spans="1:45" ht="11.25" customHeight="1" x14ac:dyDescent="0.2">
      <c r="A32" s="433"/>
      <c r="B32" s="432">
        <v>505</v>
      </c>
      <c r="C32" s="129"/>
      <c r="D32" s="130"/>
      <c r="E32" s="761" t="str">
        <f ca="1">VLOOKUP(INDIRECT(ADDRESS(ROW(),COLUMN()-3)),Language_Translations,MATCH(Language_Selected,Language_Options,0),FALSE)</f>
        <v>Avez-vous déjà eu un carnet de vaccination pour (NOM) ?</v>
      </c>
      <c r="F32" s="761"/>
      <c r="G32" s="761"/>
      <c r="H32" s="761"/>
      <c r="I32" s="761"/>
      <c r="J32" s="761"/>
      <c r="K32" s="761"/>
      <c r="L32" s="761"/>
      <c r="M32" s="761"/>
      <c r="N32" s="761"/>
      <c r="O32" s="761"/>
      <c r="P32" s="761"/>
      <c r="Q32" s="761"/>
      <c r="R32" s="761"/>
      <c r="S32" s="761"/>
      <c r="T32" s="761"/>
      <c r="U32" s="129"/>
      <c r="V32" s="130"/>
      <c r="W32" s="433" t="s">
        <v>117</v>
      </c>
      <c r="X32" s="433"/>
      <c r="Y32" s="143" t="s">
        <v>9</v>
      </c>
      <c r="Z32" s="143"/>
      <c r="AA32" s="143"/>
      <c r="AB32" s="143"/>
      <c r="AC32" s="143"/>
      <c r="AD32" s="143"/>
      <c r="AE32" s="143"/>
      <c r="AF32" s="143"/>
      <c r="AG32" s="143"/>
      <c r="AH32" s="143"/>
      <c r="AI32" s="143"/>
      <c r="AJ32" s="143"/>
      <c r="AK32" s="143"/>
      <c r="AL32" s="144" t="s">
        <v>93</v>
      </c>
      <c r="AM32" s="129"/>
      <c r="AN32" s="130"/>
      <c r="AO32" s="433"/>
      <c r="AP32" s="433"/>
      <c r="AQ32" s="433"/>
    </row>
    <row r="33" spans="1:43" x14ac:dyDescent="0.2">
      <c r="A33" s="433"/>
      <c r="B33" s="310" t="s">
        <v>57</v>
      </c>
      <c r="C33" s="129"/>
      <c r="D33" s="130"/>
      <c r="E33" s="761"/>
      <c r="F33" s="761"/>
      <c r="G33" s="761"/>
      <c r="H33" s="761"/>
      <c r="I33" s="761"/>
      <c r="J33" s="761"/>
      <c r="K33" s="761"/>
      <c r="L33" s="761"/>
      <c r="M33" s="761"/>
      <c r="N33" s="761"/>
      <c r="O33" s="761"/>
      <c r="P33" s="761"/>
      <c r="Q33" s="761"/>
      <c r="R33" s="761"/>
      <c r="S33" s="761"/>
      <c r="T33" s="761"/>
      <c r="U33" s="129"/>
      <c r="V33" s="130"/>
      <c r="W33" s="433" t="s">
        <v>118</v>
      </c>
      <c r="X33" s="433"/>
      <c r="Y33" s="143" t="s">
        <v>9</v>
      </c>
      <c r="Z33" s="143"/>
      <c r="AA33" s="143"/>
      <c r="AB33" s="143"/>
      <c r="AC33" s="143"/>
      <c r="AD33" s="143"/>
      <c r="AE33" s="143"/>
      <c r="AF33" s="143"/>
      <c r="AG33" s="143"/>
      <c r="AH33" s="143"/>
      <c r="AI33" s="143"/>
      <c r="AJ33" s="143"/>
      <c r="AK33" s="143"/>
      <c r="AL33" s="144" t="s">
        <v>95</v>
      </c>
      <c r="AM33" s="129"/>
      <c r="AN33" s="130"/>
      <c r="AO33" s="433"/>
      <c r="AP33" s="433"/>
      <c r="AQ33" s="433"/>
    </row>
    <row r="34" spans="1:43" ht="6" customHeight="1" thickBot="1" x14ac:dyDescent="0.25">
      <c r="A34" s="124"/>
      <c r="B34" s="521"/>
      <c r="C34" s="125"/>
      <c r="D34" s="126"/>
      <c r="E34" s="124"/>
      <c r="F34" s="124"/>
      <c r="G34" s="124"/>
      <c r="H34" s="124"/>
      <c r="I34" s="124"/>
      <c r="J34" s="124"/>
      <c r="K34" s="124"/>
      <c r="L34" s="124"/>
      <c r="M34" s="124"/>
      <c r="N34" s="124"/>
      <c r="O34" s="124"/>
      <c r="P34" s="124"/>
      <c r="Q34" s="124"/>
      <c r="R34" s="124"/>
      <c r="S34" s="124"/>
      <c r="T34" s="124"/>
      <c r="U34" s="125"/>
      <c r="V34" s="126"/>
      <c r="W34" s="124"/>
      <c r="X34" s="124"/>
      <c r="Y34" s="124"/>
      <c r="Z34" s="124"/>
      <c r="AA34" s="124"/>
      <c r="AB34" s="124"/>
      <c r="AC34" s="124"/>
      <c r="AD34" s="124"/>
      <c r="AE34" s="124"/>
      <c r="AF34" s="124"/>
      <c r="AG34" s="124"/>
      <c r="AH34" s="124"/>
      <c r="AI34" s="124"/>
      <c r="AJ34" s="124"/>
      <c r="AK34" s="124"/>
      <c r="AL34" s="135"/>
      <c r="AM34" s="125"/>
      <c r="AN34" s="126"/>
      <c r="AO34" s="124"/>
      <c r="AP34" s="124"/>
      <c r="AQ34" s="124"/>
    </row>
    <row r="35" spans="1:43" ht="6" customHeight="1" x14ac:dyDescent="0.2">
      <c r="A35" s="145"/>
      <c r="B35" s="138"/>
      <c r="C35" s="139"/>
      <c r="D35" s="140"/>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9"/>
      <c r="AN35" s="140"/>
      <c r="AO35" s="137"/>
      <c r="AP35" s="137"/>
      <c r="AQ35" s="146"/>
    </row>
    <row r="36" spans="1:43" x14ac:dyDescent="0.2">
      <c r="A36" s="128"/>
      <c r="B36" s="432">
        <v>506</v>
      </c>
      <c r="C36" s="129"/>
      <c r="D36" s="130"/>
      <c r="E36" s="723" t="s">
        <v>590</v>
      </c>
      <c r="F36" s="723"/>
      <c r="G36" s="723"/>
      <c r="H36" s="723"/>
      <c r="I36" s="723"/>
      <c r="J36" s="723"/>
      <c r="K36" s="723"/>
      <c r="L36" s="723"/>
      <c r="M36" s="723"/>
      <c r="N36" s="723"/>
      <c r="O36" s="723"/>
      <c r="P36" s="723"/>
      <c r="Q36" s="723"/>
      <c r="R36" s="723"/>
      <c r="S36" s="723"/>
      <c r="T36" s="723"/>
      <c r="U36" s="217"/>
      <c r="V36" s="217"/>
      <c r="W36" s="217"/>
      <c r="X36" s="217"/>
      <c r="Y36" s="217"/>
      <c r="Z36" s="217"/>
      <c r="AA36" s="217"/>
      <c r="AB36" s="217"/>
      <c r="AC36" s="217"/>
      <c r="AD36" s="217"/>
      <c r="AE36" s="217"/>
      <c r="AF36" s="217"/>
      <c r="AG36" s="217"/>
      <c r="AH36" s="217"/>
      <c r="AI36" s="217"/>
      <c r="AJ36" s="217"/>
      <c r="AK36" s="217"/>
      <c r="AL36" s="217"/>
      <c r="AM36" s="476"/>
      <c r="AN36" s="51"/>
      <c r="AO36" s="217"/>
      <c r="AP36" s="217"/>
      <c r="AQ36" s="132"/>
    </row>
    <row r="37" spans="1:43" ht="6" customHeight="1" x14ac:dyDescent="0.2">
      <c r="A37" s="128"/>
      <c r="B37" s="432"/>
      <c r="C37" s="129"/>
      <c r="D37" s="130"/>
      <c r="E37" s="482"/>
      <c r="F37" s="482"/>
      <c r="G37" s="482"/>
      <c r="H37" s="482"/>
      <c r="I37" s="482"/>
      <c r="J37" s="482"/>
      <c r="K37" s="482"/>
      <c r="L37" s="482"/>
      <c r="M37" s="482"/>
      <c r="N37" s="482"/>
      <c r="O37" s="482"/>
      <c r="P37" s="482"/>
      <c r="Q37" s="482"/>
      <c r="R37" s="482"/>
      <c r="S37" s="482"/>
      <c r="T37" s="482"/>
      <c r="U37" s="217"/>
      <c r="V37" s="217"/>
      <c r="W37" s="217"/>
      <c r="X37" s="217"/>
      <c r="Y37" s="217"/>
      <c r="Z37" s="217"/>
      <c r="AA37" s="217"/>
      <c r="AB37" s="217"/>
      <c r="AC37" s="217"/>
      <c r="AD37" s="217"/>
      <c r="AE37" s="217"/>
      <c r="AF37" s="217"/>
      <c r="AG37" s="217"/>
      <c r="AH37" s="217"/>
      <c r="AI37" s="217"/>
      <c r="AJ37" s="217"/>
      <c r="AK37" s="217"/>
      <c r="AL37" s="217"/>
      <c r="AM37" s="476"/>
      <c r="AN37" s="51"/>
      <c r="AO37" s="217"/>
      <c r="AP37" s="217"/>
      <c r="AQ37" s="132"/>
    </row>
    <row r="38" spans="1:43" x14ac:dyDescent="0.2">
      <c r="A38" s="128"/>
      <c r="B38" s="432"/>
      <c r="C38" s="129"/>
      <c r="D38" s="130"/>
      <c r="E38" s="217"/>
      <c r="F38" s="217"/>
      <c r="G38" s="217"/>
      <c r="H38" s="217"/>
      <c r="I38" s="217"/>
      <c r="J38" s="217"/>
      <c r="K38" s="217"/>
      <c r="N38" s="131"/>
      <c r="P38" s="131" t="s">
        <v>591</v>
      </c>
      <c r="Q38" s="131"/>
      <c r="R38" s="217"/>
      <c r="T38" s="217"/>
      <c r="U38" s="217"/>
      <c r="W38" s="217"/>
      <c r="X38" s="217"/>
      <c r="Y38" s="217"/>
      <c r="AA38" s="217"/>
      <c r="AB38" s="217"/>
      <c r="AC38" s="131" t="s">
        <v>592</v>
      </c>
      <c r="AE38" s="217"/>
      <c r="AF38" s="217"/>
      <c r="AG38" s="217"/>
      <c r="AH38" s="217"/>
      <c r="AI38" s="217"/>
      <c r="AJ38" s="217"/>
      <c r="AK38" s="217"/>
      <c r="AL38" s="217"/>
      <c r="AM38" s="476"/>
      <c r="AN38" s="51"/>
      <c r="AO38" s="217"/>
      <c r="AP38" s="743">
        <v>513</v>
      </c>
      <c r="AQ38" s="227"/>
    </row>
    <row r="39" spans="1:43" x14ac:dyDescent="0.2">
      <c r="A39" s="128"/>
      <c r="B39" s="432"/>
      <c r="C39" s="129"/>
      <c r="D39" s="130"/>
      <c r="E39" s="217"/>
      <c r="F39" s="217"/>
      <c r="G39" s="217"/>
      <c r="H39" s="217"/>
      <c r="I39" s="217"/>
      <c r="J39" s="217"/>
      <c r="K39" s="217"/>
      <c r="N39" s="131"/>
      <c r="P39" s="131"/>
      <c r="Q39" s="131"/>
      <c r="R39" s="217"/>
      <c r="T39" s="217"/>
      <c r="U39" s="217"/>
      <c r="W39" s="217"/>
      <c r="X39" s="217"/>
      <c r="Y39" s="217"/>
      <c r="AA39" s="217"/>
      <c r="AB39" s="217"/>
      <c r="AC39" s="131"/>
      <c r="AE39" s="217"/>
      <c r="AF39" s="217"/>
      <c r="AG39" s="217"/>
      <c r="AH39" s="217"/>
      <c r="AI39" s="217"/>
      <c r="AJ39" s="217"/>
      <c r="AK39" s="217"/>
      <c r="AL39" s="217"/>
      <c r="AM39" s="476"/>
      <c r="AN39" s="51"/>
      <c r="AO39" s="217"/>
      <c r="AP39" s="743"/>
      <c r="AQ39" s="227"/>
    </row>
    <row r="40" spans="1:43" ht="6" customHeight="1" thickBot="1" x14ac:dyDescent="0.25">
      <c r="A40" s="134"/>
      <c r="B40" s="521"/>
      <c r="C40" s="125"/>
      <c r="D40" s="126"/>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5"/>
      <c r="AN40" s="126"/>
      <c r="AO40" s="124"/>
      <c r="AP40" s="124"/>
      <c r="AQ40" s="136"/>
    </row>
    <row r="41" spans="1:43" ht="6" customHeight="1" x14ac:dyDescent="0.2">
      <c r="A41" s="137"/>
      <c r="B41" s="138"/>
      <c r="C41" s="139"/>
      <c r="D41" s="140"/>
      <c r="E41" s="137"/>
      <c r="F41" s="137"/>
      <c r="G41" s="137"/>
      <c r="H41" s="137"/>
      <c r="I41" s="137"/>
      <c r="J41" s="137"/>
      <c r="K41" s="137"/>
      <c r="L41" s="137"/>
      <c r="M41" s="137"/>
      <c r="N41" s="137"/>
      <c r="O41" s="137"/>
      <c r="P41" s="137"/>
      <c r="Q41" s="137"/>
      <c r="R41" s="137"/>
      <c r="S41" s="137"/>
      <c r="T41" s="137"/>
      <c r="U41" s="139"/>
      <c r="V41" s="140"/>
      <c r="W41" s="137"/>
      <c r="X41" s="137"/>
      <c r="Y41" s="137"/>
      <c r="Z41" s="137"/>
      <c r="AA41" s="137"/>
      <c r="AB41" s="137"/>
      <c r="AC41" s="137"/>
      <c r="AD41" s="137"/>
      <c r="AE41" s="137"/>
      <c r="AF41" s="137"/>
      <c r="AG41" s="137"/>
      <c r="AH41" s="137"/>
      <c r="AI41" s="137"/>
      <c r="AJ41" s="137"/>
      <c r="AK41" s="137"/>
      <c r="AL41" s="141"/>
      <c r="AM41" s="139"/>
      <c r="AN41" s="140"/>
      <c r="AO41" s="137"/>
      <c r="AP41" s="137"/>
      <c r="AQ41" s="137"/>
    </row>
    <row r="42" spans="1:43" ht="11.25" customHeight="1" x14ac:dyDescent="0.2">
      <c r="A42" s="433"/>
      <c r="B42" s="432">
        <v>507</v>
      </c>
      <c r="C42" s="129"/>
      <c r="D42" s="130"/>
      <c r="E42" s="761" t="str">
        <f ca="1">VLOOKUP(INDIRECT(ADDRESS(ROW(),COLUMN()-3)),Language_Translations,MATCH(Language_Selected,Language_Options,0),FALSE)</f>
        <v>Puis-je voir le carnet ou un autre document sur lequel les vaccinations de (NOM) sont inscrites ?</v>
      </c>
      <c r="F42" s="761"/>
      <c r="G42" s="761"/>
      <c r="H42" s="761"/>
      <c r="I42" s="761"/>
      <c r="J42" s="761"/>
      <c r="K42" s="761"/>
      <c r="L42" s="761"/>
      <c r="M42" s="761"/>
      <c r="N42" s="761"/>
      <c r="O42" s="761"/>
      <c r="P42" s="761"/>
      <c r="Q42" s="761"/>
      <c r="R42" s="761"/>
      <c r="S42" s="761"/>
      <c r="T42" s="761"/>
      <c r="U42" s="129"/>
      <c r="V42" s="130"/>
      <c r="W42" s="433" t="s">
        <v>593</v>
      </c>
      <c r="X42" s="433"/>
      <c r="Y42" s="433"/>
      <c r="Z42" s="433"/>
      <c r="AA42" s="433"/>
      <c r="AB42" s="433"/>
      <c r="AC42" s="433"/>
      <c r="AD42" s="433"/>
      <c r="AE42" s="143"/>
      <c r="AF42" s="143"/>
      <c r="AG42" s="97"/>
      <c r="AH42" s="143" t="s">
        <v>9</v>
      </c>
      <c r="AI42" s="143"/>
      <c r="AJ42" s="143"/>
      <c r="AK42" s="143"/>
      <c r="AL42" s="144" t="s">
        <v>93</v>
      </c>
      <c r="AM42" s="129"/>
      <c r="AN42" s="130"/>
      <c r="AO42" s="433"/>
      <c r="AP42" s="433"/>
      <c r="AQ42" s="433"/>
    </row>
    <row r="43" spans="1:43" x14ac:dyDescent="0.2">
      <c r="A43" s="433"/>
      <c r="B43" s="310" t="s">
        <v>57</v>
      </c>
      <c r="C43" s="129"/>
      <c r="D43" s="130"/>
      <c r="E43" s="761"/>
      <c r="F43" s="761"/>
      <c r="G43" s="761"/>
      <c r="H43" s="761"/>
      <c r="I43" s="761"/>
      <c r="J43" s="761"/>
      <c r="K43" s="761"/>
      <c r="L43" s="761"/>
      <c r="M43" s="761"/>
      <c r="N43" s="761"/>
      <c r="O43" s="761"/>
      <c r="P43" s="761"/>
      <c r="Q43" s="761"/>
      <c r="R43" s="761"/>
      <c r="S43" s="761"/>
      <c r="T43" s="761"/>
      <c r="U43" s="129"/>
      <c r="V43" s="130"/>
      <c r="W43" s="433" t="s">
        <v>594</v>
      </c>
      <c r="X43" s="433"/>
      <c r="Y43" s="433"/>
      <c r="Z43" s="433"/>
      <c r="AA43" s="433"/>
      <c r="AB43" s="433"/>
      <c r="AC43" s="433"/>
      <c r="AD43" s="433"/>
      <c r="AE43" s="433"/>
      <c r="AF43" s="433"/>
      <c r="AI43" s="143"/>
      <c r="AJ43" s="143"/>
      <c r="AK43" s="97" t="s">
        <v>9</v>
      </c>
      <c r="AL43" s="144" t="s">
        <v>95</v>
      </c>
      <c r="AM43" s="129"/>
      <c r="AN43" s="130"/>
      <c r="AO43" s="433"/>
      <c r="AP43" s="433"/>
      <c r="AQ43" s="433"/>
    </row>
    <row r="44" spans="1:43" x14ac:dyDescent="0.2">
      <c r="A44" s="433"/>
      <c r="B44" s="432"/>
      <c r="C44" s="129"/>
      <c r="D44" s="130"/>
      <c r="E44" s="761"/>
      <c r="F44" s="761"/>
      <c r="G44" s="761"/>
      <c r="H44" s="761"/>
      <c r="I44" s="761"/>
      <c r="J44" s="761"/>
      <c r="K44" s="761"/>
      <c r="L44" s="761"/>
      <c r="M44" s="761"/>
      <c r="N44" s="761"/>
      <c r="O44" s="761"/>
      <c r="P44" s="761"/>
      <c r="Q44" s="761"/>
      <c r="R44" s="761"/>
      <c r="S44" s="761"/>
      <c r="T44" s="761"/>
      <c r="U44" s="129"/>
      <c r="V44" s="130"/>
      <c r="W44" s="433" t="s">
        <v>595</v>
      </c>
      <c r="X44" s="433"/>
      <c r="Y44" s="433"/>
      <c r="Z44" s="433"/>
      <c r="AA44" s="433"/>
      <c r="AB44" s="433"/>
      <c r="AD44" s="143"/>
      <c r="AE44" s="174"/>
      <c r="AG44" s="143"/>
      <c r="AI44" s="143"/>
      <c r="AK44" s="143" t="s">
        <v>9</v>
      </c>
      <c r="AL44" s="144" t="s">
        <v>97</v>
      </c>
      <c r="AM44" s="129"/>
      <c r="AN44" s="130"/>
      <c r="AO44" s="433"/>
      <c r="AQ44" s="433"/>
    </row>
    <row r="45" spans="1:43" x14ac:dyDescent="0.2">
      <c r="A45" s="433"/>
      <c r="B45" s="432"/>
      <c r="C45" s="129"/>
      <c r="D45" s="130"/>
      <c r="E45" s="761"/>
      <c r="F45" s="761"/>
      <c r="G45" s="761"/>
      <c r="H45" s="761"/>
      <c r="I45" s="761"/>
      <c r="J45" s="761"/>
      <c r="K45" s="761"/>
      <c r="L45" s="761"/>
      <c r="M45" s="761"/>
      <c r="N45" s="761"/>
      <c r="O45" s="761"/>
      <c r="P45" s="761"/>
      <c r="Q45" s="761"/>
      <c r="R45" s="761"/>
      <c r="S45" s="761"/>
      <c r="T45" s="761"/>
      <c r="U45" s="129"/>
      <c r="V45" s="130"/>
      <c r="W45" s="433" t="s">
        <v>596</v>
      </c>
      <c r="X45" s="433"/>
      <c r="Y45" s="433"/>
      <c r="Z45" s="433"/>
      <c r="AA45" s="433"/>
      <c r="AB45" s="433"/>
      <c r="AE45" s="174"/>
      <c r="AF45" s="143"/>
      <c r="AG45" s="143"/>
      <c r="AH45" s="143"/>
      <c r="AI45" s="143"/>
      <c r="AJ45" s="97" t="s">
        <v>9</v>
      </c>
      <c r="AK45" s="143"/>
      <c r="AL45" s="144" t="s">
        <v>114</v>
      </c>
      <c r="AM45" s="129"/>
      <c r="AN45" s="130"/>
      <c r="AO45" s="433"/>
      <c r="AP45" s="127">
        <v>513</v>
      </c>
      <c r="AQ45" s="433"/>
    </row>
    <row r="46" spans="1:43" ht="6" customHeight="1" thickBot="1" x14ac:dyDescent="0.25">
      <c r="A46" s="167"/>
      <c r="B46" s="546"/>
      <c r="C46" s="165"/>
      <c r="D46" s="164"/>
      <c r="E46" s="167"/>
      <c r="F46" s="167"/>
      <c r="G46" s="167"/>
      <c r="H46" s="167"/>
      <c r="I46" s="167"/>
      <c r="J46" s="167"/>
      <c r="K46" s="167"/>
      <c r="L46" s="167"/>
      <c r="M46" s="167"/>
      <c r="N46" s="167"/>
      <c r="O46" s="167"/>
      <c r="P46" s="167"/>
      <c r="Q46" s="167"/>
      <c r="R46" s="167"/>
      <c r="S46" s="167"/>
      <c r="T46" s="167"/>
      <c r="U46" s="165"/>
      <c r="V46" s="164"/>
      <c r="W46" s="167"/>
      <c r="X46" s="167"/>
      <c r="Y46" s="167"/>
      <c r="Z46" s="167"/>
      <c r="AA46" s="167"/>
      <c r="AB46" s="167"/>
      <c r="AC46" s="167"/>
      <c r="AD46" s="167"/>
      <c r="AE46" s="167"/>
      <c r="AF46" s="167"/>
      <c r="AG46" s="167"/>
      <c r="AH46" s="167"/>
      <c r="AI46" s="167"/>
      <c r="AJ46" s="167"/>
      <c r="AK46" s="167"/>
      <c r="AL46" s="168"/>
      <c r="AM46" s="165"/>
      <c r="AN46" s="164"/>
      <c r="AO46" s="167"/>
      <c r="AP46" s="167"/>
      <c r="AQ46" s="167"/>
    </row>
    <row r="47" spans="1:43" ht="6" customHeight="1" x14ac:dyDescent="0.2">
      <c r="A47" s="145"/>
      <c r="B47" s="138"/>
      <c r="C47" s="139"/>
      <c r="D47" s="140"/>
      <c r="E47" s="137"/>
      <c r="F47" s="137"/>
      <c r="G47" s="137"/>
      <c r="H47" s="137"/>
      <c r="I47" s="137"/>
      <c r="J47" s="137"/>
      <c r="K47" s="137"/>
      <c r="L47" s="137"/>
      <c r="M47" s="137"/>
      <c r="N47" s="137"/>
      <c r="O47" s="137"/>
      <c r="P47" s="137"/>
      <c r="Q47" s="137"/>
      <c r="R47" s="137"/>
      <c r="S47" s="137"/>
      <c r="T47" s="137"/>
      <c r="U47" s="139"/>
      <c r="V47" s="137"/>
      <c r="W47" s="137"/>
      <c r="X47" s="137"/>
      <c r="Y47" s="137"/>
      <c r="Z47" s="137"/>
      <c r="AA47" s="137"/>
      <c r="AB47" s="137"/>
      <c r="AC47" s="137"/>
      <c r="AD47" s="137"/>
      <c r="AE47" s="137"/>
      <c r="AF47" s="137"/>
      <c r="AG47" s="137"/>
      <c r="AH47" s="137"/>
      <c r="AI47" s="137"/>
      <c r="AJ47" s="137"/>
      <c r="AK47" s="137"/>
      <c r="AL47" s="137"/>
      <c r="AM47" s="139"/>
      <c r="AN47" s="140"/>
      <c r="AO47" s="137"/>
      <c r="AP47" s="137"/>
      <c r="AQ47" s="146"/>
    </row>
    <row r="48" spans="1:43" x14ac:dyDescent="0.2">
      <c r="A48" s="128"/>
      <c r="B48" s="133">
        <v>508</v>
      </c>
      <c r="C48" s="129"/>
      <c r="D48" s="130"/>
      <c r="E48" s="704" t="s">
        <v>597</v>
      </c>
      <c r="F48" s="704"/>
      <c r="G48" s="704"/>
      <c r="H48" s="704"/>
      <c r="I48" s="704"/>
      <c r="J48" s="704"/>
      <c r="K48" s="704"/>
      <c r="L48" s="704"/>
      <c r="M48" s="704"/>
      <c r="N48" s="704"/>
      <c r="O48" s="704"/>
      <c r="P48" s="704"/>
      <c r="Q48" s="704"/>
      <c r="R48" s="704"/>
      <c r="S48" s="704"/>
      <c r="T48" s="704"/>
      <c r="U48" s="476"/>
      <c r="V48" s="217"/>
      <c r="W48" s="217"/>
      <c r="X48" s="217"/>
      <c r="Y48" s="217"/>
      <c r="Z48" s="217"/>
      <c r="AA48" s="217"/>
      <c r="AC48" s="217"/>
      <c r="AD48" s="217"/>
      <c r="AE48" s="217"/>
      <c r="AF48" s="217"/>
      <c r="AG48" s="217"/>
      <c r="AH48" s="217"/>
      <c r="AI48" s="27"/>
      <c r="AJ48" s="16"/>
      <c r="AK48" s="27"/>
      <c r="AL48" s="46"/>
      <c r="AM48" s="476"/>
      <c r="AO48" s="217"/>
      <c r="AP48" s="217"/>
      <c r="AQ48" s="132"/>
    </row>
    <row r="49" spans="1:43" ht="11.25" customHeight="1" x14ac:dyDescent="0.2">
      <c r="A49" s="128"/>
      <c r="B49" s="432"/>
      <c r="C49" s="129"/>
      <c r="D49" s="130"/>
      <c r="E49" s="704"/>
      <c r="F49" s="704"/>
      <c r="G49" s="704"/>
      <c r="H49" s="704"/>
      <c r="I49" s="704"/>
      <c r="J49" s="704"/>
      <c r="K49" s="704"/>
      <c r="L49" s="704"/>
      <c r="M49" s="704"/>
      <c r="N49" s="704"/>
      <c r="O49" s="704"/>
      <c r="P49" s="704"/>
      <c r="Q49" s="704"/>
      <c r="R49" s="704"/>
      <c r="S49" s="704"/>
      <c r="T49" s="704"/>
      <c r="U49" s="476"/>
      <c r="V49" s="217"/>
      <c r="W49" s="217" t="s">
        <v>15</v>
      </c>
      <c r="X49" s="217"/>
      <c r="Y49" s="47" t="s">
        <v>9</v>
      </c>
      <c r="Z49" s="47"/>
      <c r="AA49" s="47"/>
      <c r="AC49" s="47"/>
      <c r="AD49" s="47"/>
      <c r="AE49" s="47"/>
      <c r="AF49" s="47"/>
      <c r="AG49" s="47"/>
      <c r="AH49" s="47"/>
      <c r="AI49" s="26"/>
      <c r="AJ49" s="77"/>
      <c r="AK49" s="26"/>
      <c r="AL49" s="48"/>
      <c r="AM49" s="476"/>
      <c r="AO49" s="217"/>
      <c r="AP49" s="217"/>
      <c r="AQ49" s="132"/>
    </row>
    <row r="50" spans="1:43" ht="11.25" customHeight="1" x14ac:dyDescent="0.2">
      <c r="A50" s="128"/>
      <c r="B50" s="432"/>
      <c r="C50" s="129"/>
      <c r="D50" s="130"/>
      <c r="E50" s="704"/>
      <c r="F50" s="704"/>
      <c r="G50" s="704"/>
      <c r="H50" s="704"/>
      <c r="I50" s="704"/>
      <c r="J50" s="704"/>
      <c r="K50" s="704"/>
      <c r="L50" s="704"/>
      <c r="M50" s="704"/>
      <c r="N50" s="704"/>
      <c r="O50" s="704"/>
      <c r="P50" s="704"/>
      <c r="Q50" s="704"/>
      <c r="R50" s="704"/>
      <c r="S50" s="704"/>
      <c r="T50" s="704"/>
      <c r="U50" s="476"/>
      <c r="V50" s="217"/>
      <c r="W50" s="217"/>
      <c r="X50" s="217"/>
      <c r="Y50" s="217"/>
      <c r="Z50" s="217"/>
      <c r="AA50" s="217"/>
      <c r="AB50" s="217"/>
      <c r="AC50" s="217"/>
      <c r="AD50" s="217"/>
      <c r="AE50" s="217"/>
      <c r="AF50" s="217"/>
      <c r="AG50" s="217"/>
      <c r="AH50" s="217"/>
      <c r="AI50" s="27"/>
      <c r="AJ50" s="16"/>
      <c r="AK50" s="27"/>
      <c r="AL50" s="46"/>
      <c r="AM50" s="476"/>
      <c r="AN50" s="51"/>
      <c r="AO50" s="217"/>
      <c r="AP50" s="217"/>
      <c r="AQ50" s="132"/>
    </row>
    <row r="51" spans="1:43" ht="11.25" customHeight="1" x14ac:dyDescent="0.2">
      <c r="A51" s="128"/>
      <c r="B51" s="432"/>
      <c r="C51" s="129"/>
      <c r="D51" s="130"/>
      <c r="E51" s="704"/>
      <c r="F51" s="704"/>
      <c r="G51" s="704"/>
      <c r="H51" s="704"/>
      <c r="I51" s="704"/>
      <c r="J51" s="704"/>
      <c r="K51" s="704"/>
      <c r="L51" s="704"/>
      <c r="M51" s="704"/>
      <c r="N51" s="704"/>
      <c r="O51" s="704"/>
      <c r="P51" s="704"/>
      <c r="Q51" s="704"/>
      <c r="R51" s="704"/>
      <c r="S51" s="704"/>
      <c r="T51" s="704"/>
      <c r="U51" s="476"/>
      <c r="V51" s="217"/>
      <c r="W51" s="217" t="s">
        <v>16</v>
      </c>
      <c r="X51" s="217"/>
      <c r="Y51" s="217"/>
      <c r="Z51" s="47" t="s">
        <v>9</v>
      </c>
      <c r="AA51" s="47"/>
      <c r="AB51" s="47"/>
      <c r="AC51" s="47"/>
      <c r="AD51" s="47"/>
      <c r="AE51" s="47"/>
      <c r="AF51" s="47"/>
      <c r="AG51" s="47"/>
      <c r="AH51" s="47"/>
      <c r="AI51" s="51"/>
      <c r="AJ51" s="217"/>
      <c r="AK51" s="51"/>
      <c r="AL51" s="476"/>
      <c r="AM51" s="476"/>
      <c r="AN51" s="51"/>
      <c r="AO51" s="217"/>
      <c r="AP51" s="217"/>
      <c r="AQ51" s="132"/>
    </row>
    <row r="52" spans="1:43" ht="11.25" customHeight="1" x14ac:dyDescent="0.2">
      <c r="A52" s="128"/>
      <c r="B52" s="432"/>
      <c r="C52" s="129"/>
      <c r="D52" s="130"/>
      <c r="E52" s="704"/>
      <c r="F52" s="704"/>
      <c r="G52" s="704"/>
      <c r="H52" s="704"/>
      <c r="I52" s="704"/>
      <c r="J52" s="704"/>
      <c r="K52" s="704"/>
      <c r="L52" s="704"/>
      <c r="M52" s="704"/>
      <c r="N52" s="704"/>
      <c r="O52" s="704"/>
      <c r="P52" s="704"/>
      <c r="Q52" s="704"/>
      <c r="R52" s="704"/>
      <c r="S52" s="704"/>
      <c r="T52" s="704"/>
      <c r="U52" s="476"/>
      <c r="V52" s="217"/>
      <c r="W52" s="217"/>
      <c r="X52" s="217"/>
      <c r="Y52" s="217"/>
      <c r="Z52" s="217"/>
      <c r="AA52" s="217"/>
      <c r="AB52" s="217"/>
      <c r="AC52" s="217"/>
      <c r="AD52" s="217"/>
      <c r="AE52" s="27"/>
      <c r="AF52" s="16"/>
      <c r="AG52" s="27"/>
      <c r="AH52" s="46"/>
      <c r="AI52" s="16"/>
      <c r="AJ52" s="16"/>
      <c r="AK52" s="27"/>
      <c r="AL52" s="46"/>
      <c r="AM52" s="476"/>
      <c r="AN52" s="51"/>
      <c r="AO52" s="217"/>
      <c r="AP52" s="217"/>
      <c r="AQ52" s="132"/>
    </row>
    <row r="53" spans="1:43" ht="11.25" customHeight="1" x14ac:dyDescent="0.2">
      <c r="A53" s="128"/>
      <c r="B53" s="432"/>
      <c r="C53" s="129"/>
      <c r="D53" s="130"/>
      <c r="E53" s="704"/>
      <c r="F53" s="704"/>
      <c r="G53" s="704"/>
      <c r="H53" s="704"/>
      <c r="I53" s="704"/>
      <c r="J53" s="704"/>
      <c r="K53" s="704"/>
      <c r="L53" s="704"/>
      <c r="M53" s="704"/>
      <c r="N53" s="704"/>
      <c r="O53" s="704"/>
      <c r="P53" s="704"/>
      <c r="Q53" s="704"/>
      <c r="R53" s="704"/>
      <c r="S53" s="704"/>
      <c r="T53" s="704"/>
      <c r="U53" s="476"/>
      <c r="V53" s="217"/>
      <c r="W53" s="217" t="s">
        <v>17</v>
      </c>
      <c r="X53" s="217"/>
      <c r="Y53" s="47"/>
      <c r="Z53" s="47" t="s">
        <v>9</v>
      </c>
      <c r="AA53" s="47"/>
      <c r="AB53" s="47"/>
      <c r="AC53" s="47"/>
      <c r="AD53" s="47"/>
      <c r="AE53" s="26"/>
      <c r="AF53" s="77"/>
      <c r="AG53" s="26"/>
      <c r="AH53" s="48"/>
      <c r="AI53" s="77"/>
      <c r="AJ53" s="77"/>
      <c r="AK53" s="26"/>
      <c r="AL53" s="48"/>
      <c r="AM53" s="476"/>
      <c r="AN53" s="51"/>
      <c r="AO53" s="217"/>
      <c r="AP53" s="217"/>
      <c r="AQ53" s="132"/>
    </row>
    <row r="54" spans="1:43" x14ac:dyDescent="0.2">
      <c r="A54" s="128"/>
      <c r="B54" s="432"/>
      <c r="C54" s="129"/>
      <c r="D54" s="130"/>
      <c r="E54" s="704"/>
      <c r="F54" s="704"/>
      <c r="G54" s="704"/>
      <c r="H54" s="704"/>
      <c r="I54" s="704"/>
      <c r="J54" s="704"/>
      <c r="K54" s="704"/>
      <c r="L54" s="704"/>
      <c r="M54" s="704"/>
      <c r="N54" s="704"/>
      <c r="O54" s="704"/>
      <c r="P54" s="704"/>
      <c r="Q54" s="704"/>
      <c r="R54" s="704"/>
      <c r="S54" s="704"/>
      <c r="T54" s="704"/>
      <c r="U54" s="476"/>
      <c r="AM54" s="476"/>
      <c r="AN54" s="51"/>
      <c r="AO54" s="217"/>
      <c r="AP54" s="2"/>
      <c r="AQ54" s="227"/>
    </row>
    <row r="55" spans="1:43" x14ac:dyDescent="0.2">
      <c r="A55" s="128"/>
      <c r="B55" s="432"/>
      <c r="C55" s="129"/>
      <c r="D55" s="130"/>
      <c r="E55" s="704"/>
      <c r="F55" s="704"/>
      <c r="G55" s="704"/>
      <c r="H55" s="704"/>
      <c r="I55" s="704"/>
      <c r="J55" s="704"/>
      <c r="K55" s="704"/>
      <c r="L55" s="704"/>
      <c r="M55" s="704"/>
      <c r="N55" s="704"/>
      <c r="O55" s="704"/>
      <c r="P55" s="704"/>
      <c r="Q55" s="704"/>
      <c r="R55" s="704"/>
      <c r="S55" s="704"/>
      <c r="T55" s="704"/>
      <c r="U55" s="476"/>
      <c r="W55" s="217" t="s">
        <v>598</v>
      </c>
      <c r="X55" s="217"/>
      <c r="Y55" s="217"/>
      <c r="AA55" s="217"/>
      <c r="AB55" s="217"/>
      <c r="AC55" s="131"/>
      <c r="AE55" s="217"/>
      <c r="AG55" s="47"/>
      <c r="AH55" s="47"/>
      <c r="AI55" s="47"/>
      <c r="AJ55" s="47"/>
      <c r="AK55" s="47"/>
      <c r="AL55" s="75" t="s">
        <v>80</v>
      </c>
      <c r="AM55" s="476"/>
      <c r="AN55" s="51"/>
      <c r="AO55" s="217"/>
      <c r="AP55" s="2"/>
      <c r="AQ55" s="227"/>
    </row>
    <row r="56" spans="1:43" ht="6" customHeight="1" thickBot="1" x14ac:dyDescent="0.25">
      <c r="A56" s="134"/>
      <c r="B56" s="521"/>
      <c r="C56" s="125"/>
      <c r="D56" s="126"/>
      <c r="E56" s="124"/>
      <c r="F56" s="124"/>
      <c r="G56" s="124"/>
      <c r="H56" s="124"/>
      <c r="I56" s="124"/>
      <c r="J56" s="124"/>
      <c r="K56" s="124"/>
      <c r="L56" s="124"/>
      <c r="M56" s="124"/>
      <c r="N56" s="124"/>
      <c r="O56" s="124"/>
      <c r="P56" s="124"/>
      <c r="Q56" s="124"/>
      <c r="R56" s="124"/>
      <c r="S56" s="124"/>
      <c r="T56" s="124"/>
      <c r="U56" s="125"/>
      <c r="V56" s="124"/>
      <c r="W56" s="124"/>
      <c r="X56" s="124"/>
      <c r="Y56" s="124"/>
      <c r="Z56" s="124"/>
      <c r="AA56" s="124"/>
      <c r="AB56" s="124"/>
      <c r="AC56" s="124"/>
      <c r="AD56" s="124"/>
      <c r="AE56" s="124"/>
      <c r="AF56" s="124"/>
      <c r="AG56" s="124"/>
      <c r="AH56" s="124"/>
      <c r="AI56" s="124"/>
      <c r="AJ56" s="124"/>
      <c r="AK56" s="124"/>
      <c r="AL56" s="124"/>
      <c r="AM56" s="125"/>
      <c r="AN56" s="126"/>
      <c r="AO56" s="124"/>
      <c r="AP56" s="124"/>
      <c r="AQ56" s="136"/>
    </row>
    <row r="57" spans="1:43" ht="6" customHeight="1" x14ac:dyDescent="0.2">
      <c r="A57" s="433"/>
      <c r="B57" s="432"/>
      <c r="C57" s="433"/>
      <c r="D57" s="433"/>
      <c r="E57" s="433"/>
      <c r="F57" s="433"/>
      <c r="G57" s="433"/>
      <c r="H57" s="433"/>
      <c r="I57" s="433"/>
      <c r="J57" s="433"/>
      <c r="K57" s="433"/>
      <c r="L57" s="433"/>
      <c r="M57" s="433"/>
      <c r="N57" s="433"/>
      <c r="O57" s="433"/>
      <c r="P57" s="433"/>
      <c r="Q57" s="433"/>
      <c r="R57" s="433"/>
      <c r="S57" s="433"/>
      <c r="T57" s="433"/>
      <c r="U57" s="433"/>
      <c r="V57" s="433"/>
      <c r="W57" s="433"/>
      <c r="X57" s="433"/>
      <c r="Y57" s="433"/>
      <c r="Z57" s="433"/>
      <c r="AA57" s="433"/>
      <c r="AB57" s="433"/>
      <c r="AC57" s="433"/>
      <c r="AD57" s="433"/>
      <c r="AE57" s="433"/>
      <c r="AF57" s="433"/>
      <c r="AG57" s="433"/>
      <c r="AH57" s="433"/>
      <c r="AI57" s="433"/>
      <c r="AJ57" s="433"/>
      <c r="AK57" s="433"/>
      <c r="AL57" s="433"/>
      <c r="AM57" s="433"/>
      <c r="AN57" s="433"/>
      <c r="AO57" s="433"/>
      <c r="AP57" s="433"/>
      <c r="AQ57" s="433"/>
    </row>
    <row r="58" spans="1:43" x14ac:dyDescent="0.2">
      <c r="A58" s="786" t="str">
        <f>A1</f>
        <v>SECTION 5. VACCINATION DES ENFANTS</v>
      </c>
      <c r="B58" s="787"/>
      <c r="C58" s="787"/>
      <c r="D58" s="787"/>
      <c r="E58" s="787"/>
      <c r="F58" s="787"/>
      <c r="G58" s="787"/>
      <c r="H58" s="787"/>
      <c r="I58" s="787"/>
      <c r="J58" s="787"/>
      <c r="K58" s="787"/>
      <c r="L58" s="787"/>
      <c r="M58" s="787"/>
      <c r="N58" s="787"/>
      <c r="O58" s="787"/>
      <c r="P58" s="787"/>
      <c r="Q58" s="787"/>
      <c r="R58" s="787"/>
      <c r="S58" s="787"/>
      <c r="T58" s="787"/>
      <c r="U58" s="787"/>
      <c r="V58" s="787"/>
      <c r="W58" s="787"/>
      <c r="X58" s="787"/>
      <c r="Y58" s="787"/>
      <c r="Z58" s="787"/>
      <c r="AA58" s="787"/>
      <c r="AB58" s="787"/>
      <c r="AC58" s="787"/>
      <c r="AD58" s="787"/>
      <c r="AE58" s="787"/>
      <c r="AF58" s="787"/>
      <c r="AG58" s="787"/>
      <c r="AH58" s="787"/>
      <c r="AI58" s="787"/>
      <c r="AJ58" s="787"/>
      <c r="AK58" s="787"/>
      <c r="AL58" s="787"/>
      <c r="AM58" s="787"/>
      <c r="AN58" s="787"/>
      <c r="AO58" s="787"/>
      <c r="AP58" s="787"/>
      <c r="AQ58" s="787"/>
    </row>
    <row r="59" spans="1:43" ht="6" customHeight="1" x14ac:dyDescent="0.2">
      <c r="A59" s="433"/>
      <c r="B59" s="432"/>
      <c r="C59" s="433"/>
      <c r="D59" s="433"/>
      <c r="E59" s="433"/>
      <c r="F59" s="433"/>
      <c r="G59" s="433"/>
      <c r="H59" s="433"/>
      <c r="I59" s="433"/>
      <c r="J59" s="433"/>
      <c r="K59" s="433"/>
      <c r="L59" s="433"/>
      <c r="M59" s="433"/>
      <c r="N59" s="433"/>
      <c r="O59" s="433"/>
      <c r="P59" s="433"/>
      <c r="Q59" s="433"/>
      <c r="R59" s="433"/>
      <c r="S59" s="433"/>
      <c r="T59" s="433"/>
      <c r="U59" s="433"/>
      <c r="V59" s="433"/>
      <c r="W59" s="433"/>
      <c r="X59" s="433"/>
      <c r="Y59" s="433"/>
      <c r="Z59" s="433"/>
      <c r="AA59" s="433"/>
      <c r="AB59" s="433"/>
      <c r="AC59" s="433"/>
      <c r="AD59" s="433"/>
      <c r="AE59" s="433"/>
      <c r="AF59" s="433"/>
      <c r="AG59" s="433"/>
      <c r="AH59" s="433"/>
      <c r="AI59" s="433"/>
      <c r="AJ59" s="433"/>
      <c r="AK59" s="433"/>
      <c r="AL59" s="433"/>
      <c r="AM59" s="433"/>
      <c r="AN59" s="433"/>
      <c r="AO59" s="433"/>
      <c r="AP59" s="433"/>
      <c r="AQ59" s="433"/>
    </row>
    <row r="60" spans="1:43" ht="11.25" customHeight="1" thickBot="1" x14ac:dyDescent="0.25">
      <c r="A60" s="124"/>
      <c r="B60" s="521" t="s">
        <v>154</v>
      </c>
      <c r="C60" s="125"/>
      <c r="D60" s="126"/>
      <c r="E60" s="766" t="s">
        <v>65</v>
      </c>
      <c r="F60" s="766"/>
      <c r="G60" s="766"/>
      <c r="H60" s="766"/>
      <c r="I60" s="766"/>
      <c r="J60" s="766"/>
      <c r="K60" s="766"/>
      <c r="L60" s="766"/>
      <c r="M60" s="766"/>
      <c r="N60" s="766"/>
      <c r="O60" s="766"/>
      <c r="P60" s="766"/>
      <c r="Q60" s="766"/>
      <c r="R60" s="766"/>
      <c r="S60" s="766"/>
      <c r="T60" s="766"/>
      <c r="U60" s="125"/>
      <c r="V60" s="126"/>
      <c r="W60" s="766" t="s">
        <v>66</v>
      </c>
      <c r="X60" s="766"/>
      <c r="Y60" s="766"/>
      <c r="Z60" s="766"/>
      <c r="AA60" s="766"/>
      <c r="AB60" s="766"/>
      <c r="AC60" s="766"/>
      <c r="AD60" s="766"/>
      <c r="AE60" s="766"/>
      <c r="AF60" s="766"/>
      <c r="AG60" s="766"/>
      <c r="AH60" s="766"/>
      <c r="AI60" s="766"/>
      <c r="AJ60" s="766"/>
      <c r="AK60" s="766"/>
      <c r="AL60" s="766"/>
      <c r="AM60" s="125"/>
      <c r="AN60" s="126"/>
      <c r="AO60" s="415" t="s">
        <v>599</v>
      </c>
      <c r="AP60" s="415"/>
      <c r="AQ60" s="124"/>
    </row>
    <row r="61" spans="1:43" ht="6" customHeight="1" x14ac:dyDescent="0.2">
      <c r="A61" s="145"/>
      <c r="B61" s="138"/>
      <c r="C61" s="139"/>
      <c r="D61" s="140"/>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9"/>
      <c r="AN61" s="140"/>
      <c r="AO61" s="137"/>
      <c r="AP61" s="137"/>
      <c r="AQ61" s="146"/>
    </row>
    <row r="62" spans="1:43" ht="10.5" x14ac:dyDescent="0.2">
      <c r="A62" s="128"/>
      <c r="B62" s="226"/>
      <c r="C62" s="189"/>
      <c r="D62" s="130"/>
      <c r="E62" s="192" t="s">
        <v>600</v>
      </c>
      <c r="F62" s="433"/>
      <c r="G62" s="188"/>
      <c r="H62" s="188"/>
      <c r="I62" s="188"/>
      <c r="J62" s="188"/>
      <c r="K62" s="188"/>
      <c r="L62" s="188"/>
      <c r="M62" s="188"/>
      <c r="N62" s="188"/>
      <c r="O62" s="188"/>
      <c r="P62" s="188"/>
      <c r="Q62" s="188"/>
      <c r="R62" s="188"/>
      <c r="S62" s="188"/>
      <c r="T62" s="188"/>
      <c r="U62" s="188"/>
      <c r="V62" s="433"/>
      <c r="W62" s="433"/>
      <c r="X62" s="433"/>
      <c r="Y62" s="433"/>
      <c r="Z62" s="433"/>
      <c r="AA62" s="433"/>
      <c r="AB62" s="433"/>
      <c r="AC62" s="433"/>
      <c r="AD62" s="433"/>
      <c r="AE62" s="433"/>
      <c r="AF62" s="433"/>
      <c r="AG62" s="433"/>
      <c r="AH62" s="433"/>
      <c r="AI62" s="162"/>
      <c r="AJ62" s="163"/>
      <c r="AK62" s="162"/>
      <c r="AL62" s="163"/>
      <c r="AM62" s="129"/>
      <c r="AN62" s="130"/>
      <c r="AO62" s="433"/>
      <c r="AP62" s="433"/>
      <c r="AQ62" s="132"/>
    </row>
    <row r="63" spans="1:43" ht="10.5" x14ac:dyDescent="0.2">
      <c r="A63" s="128"/>
      <c r="B63" s="226"/>
      <c r="C63" s="189"/>
      <c r="D63" s="130"/>
      <c r="F63" s="192" t="s">
        <v>488</v>
      </c>
      <c r="G63" s="192"/>
      <c r="H63" s="192"/>
      <c r="I63" s="192"/>
      <c r="J63" s="192"/>
      <c r="K63" s="192"/>
      <c r="L63" s="433"/>
      <c r="M63" s="167"/>
      <c r="N63" s="167"/>
      <c r="O63" s="167"/>
      <c r="P63" s="167"/>
      <c r="Q63" s="167"/>
      <c r="R63" s="167"/>
      <c r="S63" s="167"/>
      <c r="T63" s="167"/>
      <c r="U63" s="188"/>
      <c r="V63" s="433" t="s">
        <v>443</v>
      </c>
      <c r="X63" s="433"/>
      <c r="Y63" s="433"/>
      <c r="Z63" s="433"/>
      <c r="AA63" s="433"/>
      <c r="AB63" s="433"/>
      <c r="AC63" s="433"/>
      <c r="AD63" s="433"/>
      <c r="AF63" s="143"/>
      <c r="AG63" s="143"/>
      <c r="AH63" s="143"/>
      <c r="AI63" s="164"/>
      <c r="AJ63" s="165"/>
      <c r="AK63" s="164"/>
      <c r="AL63" s="165"/>
      <c r="AM63" s="129"/>
      <c r="AN63" s="130"/>
      <c r="AO63" s="433"/>
      <c r="AP63" s="433"/>
      <c r="AQ63" s="132"/>
    </row>
    <row r="64" spans="1:43" ht="6" customHeight="1" thickBot="1" x14ac:dyDescent="0.25">
      <c r="A64" s="134"/>
      <c r="B64" s="521"/>
      <c r="C64" s="125"/>
      <c r="D64" s="126"/>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5"/>
      <c r="AN64" s="126"/>
      <c r="AO64" s="124"/>
      <c r="AP64" s="124"/>
      <c r="AQ64" s="136"/>
    </row>
    <row r="65" spans="1:43" ht="6" customHeight="1" x14ac:dyDescent="0.2">
      <c r="A65" s="169"/>
      <c r="B65" s="549"/>
      <c r="C65" s="163"/>
      <c r="D65" s="162"/>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3"/>
      <c r="AN65" s="162"/>
      <c r="AO65" s="169"/>
      <c r="AP65" s="169"/>
      <c r="AQ65" s="169"/>
    </row>
    <row r="66" spans="1:43" x14ac:dyDescent="0.2">
      <c r="A66" s="433"/>
      <c r="B66" s="432">
        <v>509</v>
      </c>
      <c r="C66" s="129"/>
      <c r="D66" s="130"/>
      <c r="E66" s="780" t="s">
        <v>601</v>
      </c>
      <c r="F66" s="780"/>
      <c r="G66" s="780"/>
      <c r="H66" s="780"/>
      <c r="I66" s="780"/>
      <c r="J66" s="780"/>
      <c r="K66" s="780"/>
      <c r="L66" s="780"/>
      <c r="M66" s="780"/>
      <c r="N66" s="780"/>
      <c r="O66" s="780"/>
      <c r="P66" s="780"/>
      <c r="Q66" s="780"/>
      <c r="R66" s="780"/>
      <c r="S66" s="780"/>
      <c r="T66" s="780"/>
      <c r="U66" s="780"/>
      <c r="V66" s="780"/>
      <c r="W66" s="780"/>
      <c r="X66" s="780"/>
      <c r="Y66" s="780"/>
      <c r="Z66" s="780"/>
      <c r="AA66" s="780"/>
      <c r="AB66" s="780"/>
      <c r="AC66" s="780"/>
      <c r="AD66" s="780"/>
      <c r="AE66" s="780"/>
      <c r="AF66" s="780"/>
      <c r="AG66" s="780"/>
      <c r="AH66" s="780"/>
      <c r="AI66" s="780"/>
      <c r="AJ66" s="780"/>
      <c r="AK66" s="780"/>
      <c r="AL66" s="780"/>
      <c r="AM66" s="129"/>
      <c r="AN66" s="130"/>
      <c r="AO66" s="433"/>
      <c r="AP66" s="433"/>
      <c r="AQ66" s="433"/>
    </row>
    <row r="67" spans="1:43" ht="11.25" customHeight="1" x14ac:dyDescent="0.2">
      <c r="A67" s="433"/>
      <c r="B67" s="310" t="s">
        <v>57</v>
      </c>
      <c r="C67" s="129"/>
      <c r="D67" s="130"/>
      <c r="E67" s="781" t="s">
        <v>602</v>
      </c>
      <c r="F67" s="781"/>
      <c r="G67" s="781"/>
      <c r="H67" s="781"/>
      <c r="I67" s="781"/>
      <c r="J67" s="781"/>
      <c r="K67" s="781"/>
      <c r="L67" s="781"/>
      <c r="M67" s="781"/>
      <c r="N67" s="781"/>
      <c r="O67" s="781"/>
      <c r="P67" s="781"/>
      <c r="Q67" s="781"/>
      <c r="R67" s="781"/>
      <c r="S67" s="781"/>
      <c r="T67" s="781"/>
      <c r="U67" s="781"/>
      <c r="V67" s="781"/>
      <c r="W67" s="781"/>
      <c r="X67" s="781"/>
      <c r="Y67" s="781"/>
      <c r="Z67" s="781"/>
      <c r="AA67" s="781"/>
      <c r="AB67" s="781"/>
      <c r="AC67" s="781"/>
      <c r="AD67" s="781"/>
      <c r="AE67" s="781"/>
      <c r="AF67" s="781"/>
      <c r="AG67" s="781"/>
      <c r="AH67" s="781"/>
      <c r="AI67" s="781"/>
      <c r="AJ67" s="781"/>
      <c r="AK67" s="781"/>
      <c r="AL67" s="781"/>
      <c r="AM67" s="129"/>
      <c r="AN67" s="130"/>
      <c r="AO67" s="433"/>
      <c r="AP67" s="433"/>
      <c r="AQ67" s="433"/>
    </row>
    <row r="68" spans="1:43" ht="11.25" customHeight="1" x14ac:dyDescent="0.2">
      <c r="A68" s="433"/>
      <c r="B68" s="310"/>
      <c r="C68" s="129"/>
      <c r="D68" s="130"/>
      <c r="E68" s="781"/>
      <c r="F68" s="781"/>
      <c r="G68" s="781"/>
      <c r="H68" s="781"/>
      <c r="I68" s="781"/>
      <c r="J68" s="781"/>
      <c r="K68" s="781"/>
      <c r="L68" s="781"/>
      <c r="M68" s="781"/>
      <c r="N68" s="781"/>
      <c r="O68" s="781"/>
      <c r="P68" s="781"/>
      <c r="Q68" s="781"/>
      <c r="R68" s="781"/>
      <c r="S68" s="781"/>
      <c r="T68" s="781"/>
      <c r="U68" s="781"/>
      <c r="V68" s="781"/>
      <c r="W68" s="781"/>
      <c r="X68" s="781"/>
      <c r="Y68" s="781"/>
      <c r="Z68" s="781"/>
      <c r="AA68" s="781"/>
      <c r="AB68" s="781"/>
      <c r="AC68" s="781"/>
      <c r="AD68" s="781"/>
      <c r="AE68" s="781"/>
      <c r="AF68" s="781"/>
      <c r="AG68" s="781"/>
      <c r="AH68" s="781"/>
      <c r="AI68" s="781"/>
      <c r="AJ68" s="781"/>
      <c r="AK68" s="781"/>
      <c r="AL68" s="781"/>
      <c r="AM68" s="129"/>
      <c r="AN68" s="130"/>
      <c r="AO68" s="433"/>
      <c r="AP68" s="433"/>
      <c r="AQ68" s="433"/>
    </row>
    <row r="69" spans="1:43" ht="11.25" customHeight="1" x14ac:dyDescent="0.2">
      <c r="A69" s="433"/>
      <c r="B69" s="310"/>
      <c r="C69" s="129"/>
      <c r="D69" s="130"/>
      <c r="E69" s="781"/>
      <c r="F69" s="781"/>
      <c r="G69" s="781"/>
      <c r="H69" s="781"/>
      <c r="I69" s="781"/>
      <c r="J69" s="781"/>
      <c r="K69" s="781"/>
      <c r="L69" s="781"/>
      <c r="M69" s="781"/>
      <c r="N69" s="781"/>
      <c r="O69" s="781"/>
      <c r="P69" s="781"/>
      <c r="Q69" s="781"/>
      <c r="R69" s="781"/>
      <c r="S69" s="781"/>
      <c r="T69" s="781"/>
      <c r="U69" s="781"/>
      <c r="V69" s="781"/>
      <c r="W69" s="781"/>
      <c r="X69" s="781"/>
      <c r="Y69" s="781"/>
      <c r="Z69" s="781"/>
      <c r="AA69" s="781"/>
      <c r="AB69" s="781"/>
      <c r="AC69" s="781"/>
      <c r="AD69" s="781"/>
      <c r="AE69" s="781"/>
      <c r="AF69" s="781"/>
      <c r="AG69" s="781"/>
      <c r="AH69" s="781"/>
      <c r="AI69" s="781"/>
      <c r="AJ69" s="781"/>
      <c r="AK69" s="781"/>
      <c r="AL69" s="781"/>
      <c r="AM69" s="129"/>
      <c r="AN69" s="130"/>
      <c r="AO69" s="433"/>
      <c r="AP69" s="433"/>
      <c r="AQ69" s="433"/>
    </row>
    <row r="70" spans="1:43" ht="6" customHeight="1" x14ac:dyDescent="0.2">
      <c r="A70" s="433"/>
      <c r="C70" s="129"/>
      <c r="D70" s="130"/>
      <c r="E70" s="431"/>
      <c r="F70" s="433"/>
      <c r="G70" s="433"/>
      <c r="H70" s="433"/>
      <c r="I70" s="433"/>
      <c r="J70" s="433"/>
      <c r="K70" s="433"/>
      <c r="L70" s="433"/>
      <c r="M70" s="433"/>
      <c r="N70" s="433"/>
      <c r="O70" s="433"/>
      <c r="P70" s="433"/>
      <c r="Q70" s="433"/>
      <c r="R70" s="433"/>
      <c r="S70" s="433"/>
      <c r="T70" s="433"/>
      <c r="U70" s="433"/>
      <c r="V70" s="433"/>
      <c r="W70" s="433"/>
      <c r="X70" s="433"/>
      <c r="Y70" s="433"/>
      <c r="Z70" s="433"/>
      <c r="AA70" s="433"/>
      <c r="AB70" s="433"/>
      <c r="AC70" s="433"/>
      <c r="AD70" s="433"/>
      <c r="AE70" s="433"/>
      <c r="AF70" s="433"/>
      <c r="AG70" s="433"/>
      <c r="AH70" s="433"/>
      <c r="AI70" s="433"/>
      <c r="AJ70" s="433"/>
      <c r="AK70" s="433"/>
      <c r="AL70" s="433"/>
      <c r="AM70" s="129"/>
      <c r="AN70" s="130"/>
      <c r="AO70" s="433"/>
      <c r="AP70" s="433"/>
      <c r="AQ70" s="433"/>
    </row>
    <row r="71" spans="1:43" x14ac:dyDescent="0.2">
      <c r="A71" s="433"/>
      <c r="B71" s="310" t="s">
        <v>99</v>
      </c>
      <c r="C71" s="129"/>
      <c r="D71" s="130"/>
      <c r="E71" s="433"/>
      <c r="F71" s="433"/>
      <c r="G71" s="433"/>
      <c r="H71" s="433"/>
      <c r="I71" s="433"/>
      <c r="J71" s="433"/>
      <c r="K71" s="433"/>
      <c r="L71" s="433"/>
      <c r="M71" s="433"/>
      <c r="N71" s="433"/>
      <c r="O71" s="433"/>
      <c r="P71" s="433"/>
      <c r="Q71" s="433"/>
      <c r="R71" s="433"/>
      <c r="S71" s="433"/>
      <c r="T71" s="433"/>
      <c r="U71" s="433"/>
      <c r="V71" s="433"/>
      <c r="W71" s="788" t="s">
        <v>15</v>
      </c>
      <c r="X71" s="788"/>
      <c r="Y71" s="788"/>
      <c r="Z71" s="788"/>
      <c r="AA71" s="788" t="s">
        <v>16</v>
      </c>
      <c r="AB71" s="788"/>
      <c r="AC71" s="788"/>
      <c r="AD71" s="788"/>
      <c r="AE71" s="788" t="s">
        <v>17</v>
      </c>
      <c r="AF71" s="788"/>
      <c r="AG71" s="788"/>
      <c r="AH71" s="788"/>
      <c r="AI71" s="788"/>
      <c r="AJ71" s="788"/>
      <c r="AK71" s="788"/>
      <c r="AL71" s="788"/>
      <c r="AM71" s="129"/>
      <c r="AN71" s="130"/>
      <c r="AO71" s="433"/>
      <c r="AP71" s="433"/>
      <c r="AQ71" s="433"/>
    </row>
    <row r="72" spans="1:43" ht="11.25" customHeight="1" x14ac:dyDescent="0.2">
      <c r="A72" s="433"/>
      <c r="B72" s="432"/>
      <c r="C72" s="129"/>
      <c r="D72" s="130"/>
      <c r="E72" s="779" t="s">
        <v>603</v>
      </c>
      <c r="F72" s="779"/>
      <c r="G72" s="779"/>
      <c r="H72" s="779"/>
      <c r="I72" s="779"/>
      <c r="J72" s="779"/>
      <c r="K72" s="779"/>
      <c r="L72" s="779"/>
      <c r="M72" s="779"/>
      <c r="N72" s="779"/>
      <c r="O72" s="779"/>
      <c r="P72" s="779"/>
      <c r="Q72" s="779"/>
      <c r="R72" s="779"/>
      <c r="S72" s="779"/>
      <c r="T72" s="779"/>
      <c r="U72" s="228"/>
      <c r="V72" s="228"/>
      <c r="W72" s="162"/>
      <c r="X72" s="169"/>
      <c r="Y72" s="162"/>
      <c r="Z72" s="169"/>
      <c r="AA72" s="229"/>
      <c r="AB72" s="163"/>
      <c r="AC72" s="162"/>
      <c r="AD72" s="230"/>
      <c r="AE72" s="229"/>
      <c r="AF72" s="163"/>
      <c r="AG72" s="162"/>
      <c r="AH72" s="169"/>
      <c r="AI72" s="162"/>
      <c r="AJ72" s="169"/>
      <c r="AK72" s="162"/>
      <c r="AL72" s="163"/>
      <c r="AM72" s="129"/>
      <c r="AN72" s="130"/>
      <c r="AO72" s="433"/>
      <c r="AP72" s="433"/>
      <c r="AQ72" s="433"/>
    </row>
    <row r="73" spans="1:43" ht="11.25" customHeight="1" x14ac:dyDescent="0.2">
      <c r="A73" s="433"/>
      <c r="B73" s="432"/>
      <c r="C73" s="129"/>
      <c r="D73" s="130"/>
      <c r="E73" s="779"/>
      <c r="F73" s="779"/>
      <c r="G73" s="779"/>
      <c r="H73" s="779"/>
      <c r="I73" s="779"/>
      <c r="J73" s="779"/>
      <c r="K73" s="779"/>
      <c r="L73" s="779"/>
      <c r="M73" s="779"/>
      <c r="N73" s="779"/>
      <c r="O73" s="779"/>
      <c r="P73" s="779"/>
      <c r="Q73" s="779"/>
      <c r="R73" s="779"/>
      <c r="S73" s="779"/>
      <c r="T73" s="779"/>
      <c r="U73" s="228"/>
      <c r="V73" s="228"/>
      <c r="W73" s="164"/>
      <c r="X73" s="167"/>
      <c r="Y73" s="164"/>
      <c r="Z73" s="167"/>
      <c r="AA73" s="231"/>
      <c r="AB73" s="165"/>
      <c r="AC73" s="164"/>
      <c r="AD73" s="232"/>
      <c r="AE73" s="231"/>
      <c r="AF73" s="165"/>
      <c r="AG73" s="164"/>
      <c r="AH73" s="167"/>
      <c r="AI73" s="164"/>
      <c r="AJ73" s="167"/>
      <c r="AK73" s="164"/>
      <c r="AL73" s="165"/>
      <c r="AM73" s="129"/>
      <c r="AN73" s="130"/>
      <c r="AO73" s="433"/>
      <c r="AP73" s="433"/>
      <c r="AQ73" s="433"/>
    </row>
    <row r="74" spans="1:43" ht="11.25" customHeight="1" x14ac:dyDescent="0.2">
      <c r="A74" s="433"/>
      <c r="B74" s="432"/>
      <c r="C74" s="129"/>
      <c r="D74" s="130"/>
      <c r="E74" s="779" t="s">
        <v>604</v>
      </c>
      <c r="F74" s="779"/>
      <c r="G74" s="779"/>
      <c r="H74" s="779"/>
      <c r="I74" s="779"/>
      <c r="J74" s="779"/>
      <c r="K74" s="779"/>
      <c r="L74" s="779"/>
      <c r="M74" s="779"/>
      <c r="N74" s="779"/>
      <c r="O74" s="779"/>
      <c r="P74" s="779"/>
      <c r="Q74" s="779"/>
      <c r="R74" s="779"/>
      <c r="S74" s="779"/>
      <c r="T74" s="779"/>
      <c r="U74" s="228"/>
      <c r="V74" s="228"/>
      <c r="W74" s="162"/>
      <c r="X74" s="169"/>
      <c r="Y74" s="162"/>
      <c r="Z74" s="169"/>
      <c r="AA74" s="229"/>
      <c r="AB74" s="163"/>
      <c r="AC74" s="162"/>
      <c r="AD74" s="230"/>
      <c r="AE74" s="229"/>
      <c r="AF74" s="163"/>
      <c r="AG74" s="162"/>
      <c r="AH74" s="169"/>
      <c r="AI74" s="162"/>
      <c r="AJ74" s="169"/>
      <c r="AK74" s="162"/>
      <c r="AL74" s="163"/>
      <c r="AM74" s="129"/>
      <c r="AN74" s="130"/>
      <c r="AO74" s="433"/>
      <c r="AP74" s="433"/>
      <c r="AQ74" s="433"/>
    </row>
    <row r="75" spans="1:43" ht="11.25" customHeight="1" x14ac:dyDescent="0.2">
      <c r="A75" s="433"/>
      <c r="B75" s="432"/>
      <c r="C75" s="129"/>
      <c r="D75" s="130"/>
      <c r="E75" s="779"/>
      <c r="F75" s="779"/>
      <c r="G75" s="779"/>
      <c r="H75" s="779"/>
      <c r="I75" s="779"/>
      <c r="J75" s="779"/>
      <c r="K75" s="779"/>
      <c r="L75" s="779"/>
      <c r="M75" s="779"/>
      <c r="N75" s="779"/>
      <c r="O75" s="779"/>
      <c r="P75" s="779"/>
      <c r="Q75" s="779"/>
      <c r="R75" s="779"/>
      <c r="S75" s="779"/>
      <c r="T75" s="779"/>
      <c r="U75" s="228"/>
      <c r="V75" s="228"/>
      <c r="W75" s="164"/>
      <c r="X75" s="167"/>
      <c r="Y75" s="164"/>
      <c r="Z75" s="167"/>
      <c r="AA75" s="231"/>
      <c r="AB75" s="165"/>
      <c r="AC75" s="164"/>
      <c r="AD75" s="232"/>
      <c r="AE75" s="231"/>
      <c r="AF75" s="165"/>
      <c r="AG75" s="164"/>
      <c r="AH75" s="167"/>
      <c r="AI75" s="164"/>
      <c r="AJ75" s="167"/>
      <c r="AK75" s="164"/>
      <c r="AL75" s="165"/>
      <c r="AM75" s="129"/>
      <c r="AN75" s="130"/>
      <c r="AO75" s="433"/>
      <c r="AP75" s="433"/>
      <c r="AQ75" s="433"/>
    </row>
    <row r="76" spans="1:43" ht="11.25" customHeight="1" x14ac:dyDescent="0.2">
      <c r="A76" s="433"/>
      <c r="B76" s="310" t="s">
        <v>120</v>
      </c>
      <c r="C76" s="129"/>
      <c r="D76" s="130"/>
      <c r="E76" s="779" t="s">
        <v>605</v>
      </c>
      <c r="F76" s="779"/>
      <c r="G76" s="779"/>
      <c r="H76" s="779"/>
      <c r="I76" s="779"/>
      <c r="J76" s="779"/>
      <c r="K76" s="779"/>
      <c r="L76" s="779"/>
      <c r="M76" s="779"/>
      <c r="N76" s="779"/>
      <c r="O76" s="779"/>
      <c r="P76" s="779"/>
      <c r="Q76" s="779"/>
      <c r="R76" s="779"/>
      <c r="S76" s="779"/>
      <c r="T76" s="779"/>
      <c r="U76" s="228"/>
      <c r="V76" s="228"/>
      <c r="W76" s="162"/>
      <c r="X76" s="169"/>
      <c r="Y76" s="162"/>
      <c r="Z76" s="169"/>
      <c r="AA76" s="229"/>
      <c r="AB76" s="163"/>
      <c r="AC76" s="162"/>
      <c r="AD76" s="230"/>
      <c r="AE76" s="229"/>
      <c r="AF76" s="163"/>
      <c r="AG76" s="162"/>
      <c r="AH76" s="169"/>
      <c r="AI76" s="162"/>
      <c r="AJ76" s="169"/>
      <c r="AK76" s="162"/>
      <c r="AL76" s="163"/>
      <c r="AM76" s="129"/>
      <c r="AN76" s="130"/>
      <c r="AO76" s="433"/>
      <c r="AP76" s="433"/>
      <c r="AQ76" s="433"/>
    </row>
    <row r="77" spans="1:43" ht="11.25" customHeight="1" x14ac:dyDescent="0.2">
      <c r="A77" s="433"/>
      <c r="B77" s="432"/>
      <c r="C77" s="129"/>
      <c r="D77" s="130"/>
      <c r="E77" s="779"/>
      <c r="F77" s="779"/>
      <c r="G77" s="779"/>
      <c r="H77" s="779"/>
      <c r="I77" s="779"/>
      <c r="J77" s="779"/>
      <c r="K77" s="779"/>
      <c r="L77" s="779"/>
      <c r="M77" s="779"/>
      <c r="N77" s="779"/>
      <c r="O77" s="779"/>
      <c r="P77" s="779"/>
      <c r="Q77" s="779"/>
      <c r="R77" s="779"/>
      <c r="S77" s="779"/>
      <c r="T77" s="779"/>
      <c r="U77" s="228"/>
      <c r="V77" s="228"/>
      <c r="W77" s="164"/>
      <c r="X77" s="167"/>
      <c r="Y77" s="164"/>
      <c r="Z77" s="167"/>
      <c r="AA77" s="231"/>
      <c r="AB77" s="165"/>
      <c r="AC77" s="164"/>
      <c r="AD77" s="232"/>
      <c r="AE77" s="231"/>
      <c r="AF77" s="165"/>
      <c r="AG77" s="164"/>
      <c r="AH77" s="167"/>
      <c r="AI77" s="164"/>
      <c r="AJ77" s="167"/>
      <c r="AK77" s="164"/>
      <c r="AL77" s="165"/>
      <c r="AM77" s="129"/>
      <c r="AN77" s="130"/>
      <c r="AO77" s="433"/>
      <c r="AP77" s="433"/>
      <c r="AQ77" s="433"/>
    </row>
    <row r="78" spans="1:43" ht="11.25" customHeight="1" x14ac:dyDescent="0.2">
      <c r="A78" s="433"/>
      <c r="B78" s="432"/>
      <c r="C78" s="129"/>
      <c r="D78" s="130"/>
      <c r="E78" s="779" t="s">
        <v>606</v>
      </c>
      <c r="F78" s="779"/>
      <c r="G78" s="779"/>
      <c r="H78" s="779"/>
      <c r="I78" s="779"/>
      <c r="J78" s="779"/>
      <c r="K78" s="779"/>
      <c r="L78" s="779"/>
      <c r="M78" s="779"/>
      <c r="N78" s="779"/>
      <c r="O78" s="779"/>
      <c r="P78" s="779"/>
      <c r="Q78" s="779"/>
      <c r="R78" s="779"/>
      <c r="S78" s="779"/>
      <c r="T78" s="779"/>
      <c r="U78" s="228"/>
      <c r="V78" s="228"/>
      <c r="W78" s="162"/>
      <c r="X78" s="169"/>
      <c r="Y78" s="162"/>
      <c r="Z78" s="169"/>
      <c r="AA78" s="229"/>
      <c r="AB78" s="163"/>
      <c r="AC78" s="162"/>
      <c r="AD78" s="230"/>
      <c r="AE78" s="229"/>
      <c r="AF78" s="163"/>
      <c r="AG78" s="162"/>
      <c r="AH78" s="169"/>
      <c r="AI78" s="162"/>
      <c r="AJ78" s="169"/>
      <c r="AK78" s="162"/>
      <c r="AL78" s="163"/>
      <c r="AM78" s="129"/>
      <c r="AN78" s="130"/>
      <c r="AO78" s="433"/>
      <c r="AP78" s="433"/>
      <c r="AQ78" s="433"/>
    </row>
    <row r="79" spans="1:43" ht="11.25" customHeight="1" x14ac:dyDescent="0.2">
      <c r="A79" s="433"/>
      <c r="B79" s="432"/>
      <c r="C79" s="129"/>
      <c r="D79" s="130"/>
      <c r="E79" s="779"/>
      <c r="F79" s="779"/>
      <c r="G79" s="779"/>
      <c r="H79" s="779"/>
      <c r="I79" s="779"/>
      <c r="J79" s="779"/>
      <c r="K79" s="779"/>
      <c r="L79" s="779"/>
      <c r="M79" s="779"/>
      <c r="N79" s="779"/>
      <c r="O79" s="779"/>
      <c r="P79" s="779"/>
      <c r="Q79" s="779"/>
      <c r="R79" s="779"/>
      <c r="S79" s="779"/>
      <c r="T79" s="779"/>
      <c r="U79" s="228"/>
      <c r="V79" s="228"/>
      <c r="W79" s="164"/>
      <c r="X79" s="167"/>
      <c r="Y79" s="164"/>
      <c r="Z79" s="167"/>
      <c r="AA79" s="231"/>
      <c r="AB79" s="165"/>
      <c r="AC79" s="164"/>
      <c r="AD79" s="232"/>
      <c r="AE79" s="231"/>
      <c r="AF79" s="165"/>
      <c r="AG79" s="164"/>
      <c r="AH79" s="167"/>
      <c r="AI79" s="164"/>
      <c r="AJ79" s="167"/>
      <c r="AK79" s="164"/>
      <c r="AL79" s="165"/>
      <c r="AM79" s="129"/>
      <c r="AN79" s="130"/>
      <c r="AO79" s="433"/>
      <c r="AP79" s="433"/>
      <c r="AQ79" s="433"/>
    </row>
    <row r="80" spans="1:43" ht="11.25" customHeight="1" x14ac:dyDescent="0.2">
      <c r="A80" s="433"/>
      <c r="B80" s="432"/>
      <c r="C80" s="129"/>
      <c r="D80" s="130"/>
      <c r="E80" s="779" t="s">
        <v>607</v>
      </c>
      <c r="F80" s="779"/>
      <c r="G80" s="779"/>
      <c r="H80" s="779"/>
      <c r="I80" s="779"/>
      <c r="J80" s="779"/>
      <c r="K80" s="779"/>
      <c r="L80" s="779"/>
      <c r="M80" s="779"/>
      <c r="N80" s="779"/>
      <c r="O80" s="779"/>
      <c r="P80" s="779"/>
      <c r="Q80" s="779"/>
      <c r="R80" s="779"/>
      <c r="S80" s="779"/>
      <c r="T80" s="779"/>
      <c r="U80" s="228"/>
      <c r="V80" s="228"/>
      <c r="W80" s="162"/>
      <c r="X80" s="169"/>
      <c r="Y80" s="162"/>
      <c r="Z80" s="169"/>
      <c r="AA80" s="229"/>
      <c r="AB80" s="163"/>
      <c r="AC80" s="162"/>
      <c r="AD80" s="230"/>
      <c r="AE80" s="229"/>
      <c r="AF80" s="163"/>
      <c r="AG80" s="162"/>
      <c r="AH80" s="169"/>
      <c r="AI80" s="162"/>
      <c r="AJ80" s="169"/>
      <c r="AK80" s="162"/>
      <c r="AL80" s="163"/>
      <c r="AM80" s="129"/>
      <c r="AN80" s="130"/>
      <c r="AO80" s="433"/>
      <c r="AP80" s="433"/>
      <c r="AQ80" s="433"/>
    </row>
    <row r="81" spans="1:43" ht="11.25" customHeight="1" x14ac:dyDescent="0.2">
      <c r="A81" s="433"/>
      <c r="B81" s="432"/>
      <c r="C81" s="129"/>
      <c r="D81" s="130"/>
      <c r="E81" s="779"/>
      <c r="F81" s="779"/>
      <c r="G81" s="779"/>
      <c r="H81" s="779"/>
      <c r="I81" s="779"/>
      <c r="J81" s="779"/>
      <c r="K81" s="779"/>
      <c r="L81" s="779"/>
      <c r="M81" s="779"/>
      <c r="N81" s="779"/>
      <c r="O81" s="779"/>
      <c r="P81" s="779"/>
      <c r="Q81" s="779"/>
      <c r="R81" s="779"/>
      <c r="S81" s="779"/>
      <c r="T81" s="779"/>
      <c r="U81" s="228"/>
      <c r="V81" s="228"/>
      <c r="W81" s="164"/>
      <c r="X81" s="167"/>
      <c r="Y81" s="164"/>
      <c r="Z81" s="167"/>
      <c r="AA81" s="231"/>
      <c r="AB81" s="165"/>
      <c r="AC81" s="164"/>
      <c r="AD81" s="232"/>
      <c r="AE81" s="231"/>
      <c r="AF81" s="165"/>
      <c r="AG81" s="164"/>
      <c r="AH81" s="167"/>
      <c r="AI81" s="164"/>
      <c r="AJ81" s="167"/>
      <c r="AK81" s="164"/>
      <c r="AL81" s="165"/>
      <c r="AM81" s="129"/>
      <c r="AN81" s="130"/>
      <c r="AO81" s="433"/>
      <c r="AP81" s="433"/>
      <c r="AQ81" s="433"/>
    </row>
    <row r="82" spans="1:43" ht="11.25" customHeight="1" x14ac:dyDescent="0.2">
      <c r="A82" s="433"/>
      <c r="B82" s="432"/>
      <c r="C82" s="129"/>
      <c r="D82" s="130"/>
      <c r="E82" s="779" t="s">
        <v>608</v>
      </c>
      <c r="F82" s="779"/>
      <c r="G82" s="779"/>
      <c r="H82" s="779"/>
      <c r="I82" s="779"/>
      <c r="J82" s="779"/>
      <c r="K82" s="779"/>
      <c r="L82" s="779"/>
      <c r="M82" s="779"/>
      <c r="N82" s="779"/>
      <c r="O82" s="779"/>
      <c r="P82" s="779"/>
      <c r="Q82" s="779"/>
      <c r="R82" s="779"/>
      <c r="S82" s="779"/>
      <c r="T82" s="779"/>
      <c r="U82" s="228"/>
      <c r="V82" s="228"/>
      <c r="W82" s="162"/>
      <c r="X82" s="169"/>
      <c r="Y82" s="162"/>
      <c r="Z82" s="169"/>
      <c r="AA82" s="229"/>
      <c r="AB82" s="163"/>
      <c r="AC82" s="162"/>
      <c r="AD82" s="230"/>
      <c r="AE82" s="229"/>
      <c r="AF82" s="163"/>
      <c r="AG82" s="162"/>
      <c r="AH82" s="169"/>
      <c r="AI82" s="162"/>
      <c r="AJ82" s="169"/>
      <c r="AK82" s="162"/>
      <c r="AL82" s="163"/>
      <c r="AM82" s="129"/>
      <c r="AN82" s="130"/>
      <c r="AO82" s="433"/>
      <c r="AP82" s="433"/>
      <c r="AQ82" s="433"/>
    </row>
    <row r="83" spans="1:43" ht="11.25" customHeight="1" x14ac:dyDescent="0.2">
      <c r="A83" s="433"/>
      <c r="B83" s="432"/>
      <c r="C83" s="129"/>
      <c r="D83" s="130"/>
      <c r="E83" s="779"/>
      <c r="F83" s="779"/>
      <c r="G83" s="779"/>
      <c r="H83" s="779"/>
      <c r="I83" s="779"/>
      <c r="J83" s="779"/>
      <c r="K83" s="779"/>
      <c r="L83" s="779"/>
      <c r="M83" s="779"/>
      <c r="N83" s="779"/>
      <c r="O83" s="779"/>
      <c r="P83" s="779"/>
      <c r="Q83" s="779"/>
      <c r="R83" s="779"/>
      <c r="S83" s="779"/>
      <c r="T83" s="779"/>
      <c r="U83" s="228"/>
      <c r="V83" s="228"/>
      <c r="W83" s="164"/>
      <c r="X83" s="167"/>
      <c r="Y83" s="164"/>
      <c r="Z83" s="167"/>
      <c r="AA83" s="231"/>
      <c r="AB83" s="165"/>
      <c r="AC83" s="164"/>
      <c r="AD83" s="232"/>
      <c r="AE83" s="231"/>
      <c r="AF83" s="165"/>
      <c r="AG83" s="164"/>
      <c r="AH83" s="167"/>
      <c r="AI83" s="164"/>
      <c r="AJ83" s="167"/>
      <c r="AK83" s="164"/>
      <c r="AL83" s="165"/>
      <c r="AM83" s="129"/>
      <c r="AN83" s="130"/>
      <c r="AO83" s="433"/>
      <c r="AP83" s="433"/>
      <c r="AQ83" s="433"/>
    </row>
    <row r="84" spans="1:43" ht="11.25" customHeight="1" x14ac:dyDescent="0.2">
      <c r="A84" s="433"/>
      <c r="B84" s="310" t="s">
        <v>128</v>
      </c>
      <c r="C84" s="129"/>
      <c r="D84" s="130"/>
      <c r="E84" s="779" t="s">
        <v>609</v>
      </c>
      <c r="F84" s="779"/>
      <c r="G84" s="779"/>
      <c r="H84" s="779"/>
      <c r="I84" s="779"/>
      <c r="J84" s="779"/>
      <c r="K84" s="779"/>
      <c r="L84" s="779"/>
      <c r="M84" s="779"/>
      <c r="N84" s="779"/>
      <c r="O84" s="779"/>
      <c r="P84" s="779"/>
      <c r="Q84" s="779"/>
      <c r="R84" s="779"/>
      <c r="S84" s="779"/>
      <c r="T84" s="779"/>
      <c r="U84" s="228"/>
      <c r="V84" s="228"/>
      <c r="W84" s="162"/>
      <c r="X84" s="169"/>
      <c r="Y84" s="162"/>
      <c r="Z84" s="169"/>
      <c r="AA84" s="229"/>
      <c r="AB84" s="163"/>
      <c r="AC84" s="162"/>
      <c r="AD84" s="230"/>
      <c r="AE84" s="229"/>
      <c r="AF84" s="163"/>
      <c r="AG84" s="162"/>
      <c r="AH84" s="169"/>
      <c r="AI84" s="162"/>
      <c r="AJ84" s="169"/>
      <c r="AK84" s="162"/>
      <c r="AL84" s="163"/>
      <c r="AM84" s="129"/>
      <c r="AN84" s="130"/>
      <c r="AO84" s="433"/>
      <c r="AP84" s="433"/>
      <c r="AQ84" s="433"/>
    </row>
    <row r="85" spans="1:43" ht="11.25" customHeight="1" x14ac:dyDescent="0.2">
      <c r="A85" s="433"/>
      <c r="B85" s="432"/>
      <c r="C85" s="129"/>
      <c r="D85" s="130"/>
      <c r="E85" s="779"/>
      <c r="F85" s="779"/>
      <c r="G85" s="779"/>
      <c r="H85" s="779"/>
      <c r="I85" s="779"/>
      <c r="J85" s="779"/>
      <c r="K85" s="779"/>
      <c r="L85" s="779"/>
      <c r="M85" s="779"/>
      <c r="N85" s="779"/>
      <c r="O85" s="779"/>
      <c r="P85" s="779"/>
      <c r="Q85" s="779"/>
      <c r="R85" s="779"/>
      <c r="S85" s="779"/>
      <c r="T85" s="779"/>
      <c r="U85" s="228"/>
      <c r="V85" s="228"/>
      <c r="W85" s="164"/>
      <c r="X85" s="167"/>
      <c r="Y85" s="164"/>
      <c r="Z85" s="167"/>
      <c r="AA85" s="231"/>
      <c r="AB85" s="165"/>
      <c r="AC85" s="164"/>
      <c r="AD85" s="232"/>
      <c r="AE85" s="231"/>
      <c r="AF85" s="165"/>
      <c r="AG85" s="164"/>
      <c r="AH85" s="167"/>
      <c r="AI85" s="164"/>
      <c r="AJ85" s="167"/>
      <c r="AK85" s="164"/>
      <c r="AL85" s="165"/>
      <c r="AM85" s="129"/>
      <c r="AN85" s="130"/>
      <c r="AO85" s="433"/>
      <c r="AP85" s="433"/>
      <c r="AQ85" s="433"/>
    </row>
    <row r="86" spans="1:43" ht="11.25" customHeight="1" x14ac:dyDescent="0.2">
      <c r="A86" s="433"/>
      <c r="B86" s="310" t="s">
        <v>299</v>
      </c>
      <c r="C86" s="129"/>
      <c r="D86" s="130"/>
      <c r="E86" s="779" t="s">
        <v>610</v>
      </c>
      <c r="F86" s="779"/>
      <c r="G86" s="779"/>
      <c r="H86" s="779"/>
      <c r="I86" s="779"/>
      <c r="J86" s="779"/>
      <c r="K86" s="779"/>
      <c r="L86" s="779"/>
      <c r="M86" s="779"/>
      <c r="N86" s="779"/>
      <c r="O86" s="779"/>
      <c r="P86" s="779"/>
      <c r="Q86" s="779"/>
      <c r="R86" s="779"/>
      <c r="S86" s="779"/>
      <c r="T86" s="779"/>
      <c r="U86" s="228"/>
      <c r="V86" s="228"/>
      <c r="W86" s="162"/>
      <c r="X86" s="169"/>
      <c r="Y86" s="162"/>
      <c r="Z86" s="169"/>
      <c r="AA86" s="229"/>
      <c r="AB86" s="163"/>
      <c r="AC86" s="162"/>
      <c r="AD86" s="230"/>
      <c r="AE86" s="229"/>
      <c r="AF86" s="163"/>
      <c r="AG86" s="162"/>
      <c r="AH86" s="169"/>
      <c r="AI86" s="162"/>
      <c r="AJ86" s="169"/>
      <c r="AK86" s="162"/>
      <c r="AL86" s="163"/>
      <c r="AM86" s="129"/>
      <c r="AN86" s="130"/>
      <c r="AO86" s="433"/>
      <c r="AP86" s="433"/>
      <c r="AQ86" s="433"/>
    </row>
    <row r="87" spans="1:43" ht="11.25" customHeight="1" x14ac:dyDescent="0.2">
      <c r="A87" s="433"/>
      <c r="B87" s="432"/>
      <c r="C87" s="129"/>
      <c r="D87" s="130"/>
      <c r="E87" s="779"/>
      <c r="F87" s="779"/>
      <c r="G87" s="779"/>
      <c r="H87" s="779"/>
      <c r="I87" s="779"/>
      <c r="J87" s="779"/>
      <c r="K87" s="779"/>
      <c r="L87" s="779"/>
      <c r="M87" s="779"/>
      <c r="N87" s="779"/>
      <c r="O87" s="779"/>
      <c r="P87" s="779"/>
      <c r="Q87" s="779"/>
      <c r="R87" s="779"/>
      <c r="S87" s="779"/>
      <c r="T87" s="779"/>
      <c r="U87" s="228"/>
      <c r="V87" s="228"/>
      <c r="W87" s="164"/>
      <c r="X87" s="167"/>
      <c r="Y87" s="164"/>
      <c r="Z87" s="167"/>
      <c r="AA87" s="231"/>
      <c r="AB87" s="165"/>
      <c r="AC87" s="164"/>
      <c r="AD87" s="232"/>
      <c r="AE87" s="231"/>
      <c r="AF87" s="165"/>
      <c r="AG87" s="164"/>
      <c r="AH87" s="167"/>
      <c r="AI87" s="164"/>
      <c r="AJ87" s="167"/>
      <c r="AK87" s="164"/>
      <c r="AL87" s="165"/>
      <c r="AM87" s="129"/>
      <c r="AN87" s="130"/>
      <c r="AO87" s="433"/>
      <c r="AP87" s="433"/>
      <c r="AQ87" s="433"/>
    </row>
    <row r="88" spans="1:43" ht="11.25" customHeight="1" x14ac:dyDescent="0.2">
      <c r="A88" s="433"/>
      <c r="B88" s="310" t="s">
        <v>299</v>
      </c>
      <c r="C88" s="129"/>
      <c r="D88" s="130"/>
      <c r="E88" s="779" t="s">
        <v>611</v>
      </c>
      <c r="F88" s="779"/>
      <c r="G88" s="779"/>
      <c r="H88" s="779"/>
      <c r="I88" s="779"/>
      <c r="J88" s="779"/>
      <c r="K88" s="779"/>
      <c r="L88" s="779"/>
      <c r="M88" s="779"/>
      <c r="N88" s="779"/>
      <c r="O88" s="779"/>
      <c r="P88" s="779"/>
      <c r="Q88" s="779"/>
      <c r="R88" s="779"/>
      <c r="S88" s="779"/>
      <c r="T88" s="779"/>
      <c r="U88" s="228"/>
      <c r="V88" s="228"/>
      <c r="W88" s="162"/>
      <c r="X88" s="169"/>
      <c r="Y88" s="162"/>
      <c r="Z88" s="169"/>
      <c r="AA88" s="229"/>
      <c r="AB88" s="163"/>
      <c r="AC88" s="162"/>
      <c r="AD88" s="230"/>
      <c r="AE88" s="229"/>
      <c r="AF88" s="163"/>
      <c r="AG88" s="162"/>
      <c r="AH88" s="169"/>
      <c r="AI88" s="162"/>
      <c r="AJ88" s="169"/>
      <c r="AK88" s="162"/>
      <c r="AL88" s="163"/>
      <c r="AM88" s="129"/>
      <c r="AN88" s="130"/>
      <c r="AO88" s="433"/>
      <c r="AP88" s="433"/>
      <c r="AQ88" s="433"/>
    </row>
    <row r="89" spans="1:43" ht="11.25" customHeight="1" x14ac:dyDescent="0.2">
      <c r="A89" s="433"/>
      <c r="B89" s="432"/>
      <c r="C89" s="129"/>
      <c r="D89" s="130"/>
      <c r="E89" s="779"/>
      <c r="F89" s="779"/>
      <c r="G89" s="779"/>
      <c r="H89" s="779"/>
      <c r="I89" s="779"/>
      <c r="J89" s="779"/>
      <c r="K89" s="779"/>
      <c r="L89" s="779"/>
      <c r="M89" s="779"/>
      <c r="N89" s="779"/>
      <c r="O89" s="779"/>
      <c r="P89" s="779"/>
      <c r="Q89" s="779"/>
      <c r="R89" s="779"/>
      <c r="S89" s="779"/>
      <c r="T89" s="779"/>
      <c r="U89" s="228"/>
      <c r="V89" s="228"/>
      <c r="W89" s="164"/>
      <c r="X89" s="167"/>
      <c r="Y89" s="164"/>
      <c r="Z89" s="167"/>
      <c r="AA89" s="231"/>
      <c r="AB89" s="165"/>
      <c r="AC89" s="164"/>
      <c r="AD89" s="232"/>
      <c r="AE89" s="231"/>
      <c r="AF89" s="165"/>
      <c r="AG89" s="164"/>
      <c r="AH89" s="167"/>
      <c r="AI89" s="164"/>
      <c r="AJ89" s="167"/>
      <c r="AK89" s="164"/>
      <c r="AL89" s="165"/>
      <c r="AM89" s="129"/>
      <c r="AN89" s="130"/>
      <c r="AO89" s="433"/>
      <c r="AP89" s="433"/>
      <c r="AQ89" s="433"/>
    </row>
    <row r="90" spans="1:43" ht="11.25" customHeight="1" x14ac:dyDescent="0.2">
      <c r="A90" s="433"/>
      <c r="B90" s="310" t="s">
        <v>299</v>
      </c>
      <c r="C90" s="129"/>
      <c r="D90" s="130"/>
      <c r="E90" s="779" t="s">
        <v>612</v>
      </c>
      <c r="F90" s="779"/>
      <c r="G90" s="779"/>
      <c r="H90" s="779"/>
      <c r="I90" s="779"/>
      <c r="J90" s="779"/>
      <c r="K90" s="779"/>
      <c r="L90" s="779"/>
      <c r="M90" s="779"/>
      <c r="N90" s="779"/>
      <c r="O90" s="779"/>
      <c r="P90" s="779"/>
      <c r="Q90" s="779"/>
      <c r="R90" s="779"/>
      <c r="S90" s="779"/>
      <c r="T90" s="779"/>
      <c r="U90" s="228"/>
      <c r="V90" s="228"/>
      <c r="W90" s="162"/>
      <c r="X90" s="169"/>
      <c r="Y90" s="162"/>
      <c r="Z90" s="169"/>
      <c r="AA90" s="229"/>
      <c r="AB90" s="163"/>
      <c r="AC90" s="162"/>
      <c r="AD90" s="230"/>
      <c r="AE90" s="229"/>
      <c r="AF90" s="163"/>
      <c r="AG90" s="162"/>
      <c r="AH90" s="169"/>
      <c r="AI90" s="162"/>
      <c r="AJ90" s="169"/>
      <c r="AK90" s="162"/>
      <c r="AL90" s="163"/>
      <c r="AM90" s="129"/>
      <c r="AN90" s="130"/>
      <c r="AO90" s="433"/>
      <c r="AP90" s="433"/>
      <c r="AQ90" s="433"/>
    </row>
    <row r="91" spans="1:43" ht="11.25" customHeight="1" x14ac:dyDescent="0.2">
      <c r="A91" s="433"/>
      <c r="B91" s="432"/>
      <c r="C91" s="129"/>
      <c r="D91" s="130"/>
      <c r="E91" s="779"/>
      <c r="F91" s="779"/>
      <c r="G91" s="779"/>
      <c r="H91" s="779"/>
      <c r="I91" s="779"/>
      <c r="J91" s="779"/>
      <c r="K91" s="779"/>
      <c r="L91" s="779"/>
      <c r="M91" s="779"/>
      <c r="N91" s="779"/>
      <c r="O91" s="779"/>
      <c r="P91" s="779"/>
      <c r="Q91" s="779"/>
      <c r="R91" s="779"/>
      <c r="S91" s="779"/>
      <c r="T91" s="779"/>
      <c r="U91" s="228"/>
      <c r="V91" s="228"/>
      <c r="W91" s="164"/>
      <c r="X91" s="167"/>
      <c r="Y91" s="164"/>
      <c r="Z91" s="167"/>
      <c r="AA91" s="231"/>
      <c r="AB91" s="165"/>
      <c r="AC91" s="164"/>
      <c r="AD91" s="232"/>
      <c r="AE91" s="231"/>
      <c r="AF91" s="165"/>
      <c r="AG91" s="164"/>
      <c r="AH91" s="167"/>
      <c r="AI91" s="164"/>
      <c r="AJ91" s="167"/>
      <c r="AK91" s="164"/>
      <c r="AL91" s="165"/>
      <c r="AM91" s="129"/>
      <c r="AN91" s="130"/>
      <c r="AO91" s="433"/>
      <c r="AP91" s="433"/>
      <c r="AQ91" s="433"/>
    </row>
    <row r="92" spans="1:43" ht="11.25" customHeight="1" x14ac:dyDescent="0.2">
      <c r="A92" s="433"/>
      <c r="B92" s="310" t="s">
        <v>299</v>
      </c>
      <c r="C92" s="129"/>
      <c r="D92" s="130"/>
      <c r="E92" s="779" t="s">
        <v>613</v>
      </c>
      <c r="F92" s="779"/>
      <c r="G92" s="779"/>
      <c r="H92" s="779"/>
      <c r="I92" s="779"/>
      <c r="J92" s="779"/>
      <c r="K92" s="779"/>
      <c r="L92" s="779"/>
      <c r="M92" s="779"/>
      <c r="N92" s="779"/>
      <c r="O92" s="779"/>
      <c r="P92" s="779"/>
      <c r="Q92" s="779"/>
      <c r="R92" s="779"/>
      <c r="S92" s="779"/>
      <c r="T92" s="779"/>
      <c r="U92" s="228"/>
      <c r="V92" s="228"/>
      <c r="W92" s="162"/>
      <c r="X92" s="169"/>
      <c r="Y92" s="162"/>
      <c r="Z92" s="169"/>
      <c r="AA92" s="229"/>
      <c r="AB92" s="163"/>
      <c r="AC92" s="162"/>
      <c r="AD92" s="230"/>
      <c r="AE92" s="229"/>
      <c r="AF92" s="163"/>
      <c r="AG92" s="162"/>
      <c r="AH92" s="169"/>
      <c r="AI92" s="162"/>
      <c r="AJ92" s="169"/>
      <c r="AK92" s="162"/>
      <c r="AL92" s="163"/>
      <c r="AM92" s="129"/>
      <c r="AN92" s="130"/>
      <c r="AO92" s="433"/>
      <c r="AP92" s="433"/>
      <c r="AQ92" s="433"/>
    </row>
    <row r="93" spans="1:43" ht="11.25" customHeight="1" x14ac:dyDescent="0.2">
      <c r="A93" s="433"/>
      <c r="B93" s="432"/>
      <c r="C93" s="129"/>
      <c r="D93" s="130"/>
      <c r="E93" s="779"/>
      <c r="F93" s="779"/>
      <c r="G93" s="779"/>
      <c r="H93" s="779"/>
      <c r="I93" s="779"/>
      <c r="J93" s="779"/>
      <c r="K93" s="779"/>
      <c r="L93" s="779"/>
      <c r="M93" s="779"/>
      <c r="N93" s="779"/>
      <c r="O93" s="779"/>
      <c r="P93" s="779"/>
      <c r="Q93" s="779"/>
      <c r="R93" s="779"/>
      <c r="S93" s="779"/>
      <c r="T93" s="779"/>
      <c r="U93" s="228"/>
      <c r="V93" s="228"/>
      <c r="W93" s="164"/>
      <c r="X93" s="167"/>
      <c r="Y93" s="164"/>
      <c r="Z93" s="167"/>
      <c r="AA93" s="231"/>
      <c r="AB93" s="165"/>
      <c r="AC93" s="164"/>
      <c r="AD93" s="232"/>
      <c r="AE93" s="231"/>
      <c r="AF93" s="165"/>
      <c r="AG93" s="164"/>
      <c r="AH93" s="167"/>
      <c r="AI93" s="164"/>
      <c r="AJ93" s="167"/>
      <c r="AK93" s="164"/>
      <c r="AL93" s="165"/>
      <c r="AM93" s="129"/>
      <c r="AN93" s="130"/>
      <c r="AO93" s="433"/>
      <c r="AP93" s="433"/>
      <c r="AQ93" s="433"/>
    </row>
    <row r="94" spans="1:43" ht="11.25" customHeight="1" x14ac:dyDescent="0.2">
      <c r="A94" s="433"/>
      <c r="B94" s="432"/>
      <c r="C94" s="129"/>
      <c r="D94" s="130"/>
      <c r="E94" s="779" t="s">
        <v>614</v>
      </c>
      <c r="F94" s="779"/>
      <c r="G94" s="779"/>
      <c r="H94" s="779"/>
      <c r="I94" s="779"/>
      <c r="J94" s="779"/>
      <c r="K94" s="779"/>
      <c r="L94" s="779"/>
      <c r="M94" s="779"/>
      <c r="N94" s="779"/>
      <c r="O94" s="779"/>
      <c r="P94" s="779"/>
      <c r="Q94" s="779"/>
      <c r="R94" s="779"/>
      <c r="S94" s="779"/>
      <c r="T94" s="779"/>
      <c r="U94" s="228"/>
      <c r="V94" s="228"/>
      <c r="W94" s="162"/>
      <c r="X94" s="169"/>
      <c r="Y94" s="162"/>
      <c r="Z94" s="169"/>
      <c r="AA94" s="229"/>
      <c r="AB94" s="163"/>
      <c r="AC94" s="162"/>
      <c r="AD94" s="230"/>
      <c r="AE94" s="229"/>
      <c r="AF94" s="163"/>
      <c r="AG94" s="162"/>
      <c r="AH94" s="169"/>
      <c r="AI94" s="162"/>
      <c r="AJ94" s="169"/>
      <c r="AK94" s="162"/>
      <c r="AL94" s="163"/>
      <c r="AM94" s="129"/>
      <c r="AN94" s="130"/>
      <c r="AO94" s="433"/>
      <c r="AP94" s="433"/>
      <c r="AQ94" s="433"/>
    </row>
    <row r="95" spans="1:43" ht="11.25" customHeight="1" x14ac:dyDescent="0.2">
      <c r="A95" s="433"/>
      <c r="B95" s="432"/>
      <c r="C95" s="129"/>
      <c r="D95" s="130"/>
      <c r="E95" s="779"/>
      <c r="F95" s="779"/>
      <c r="G95" s="779"/>
      <c r="H95" s="779"/>
      <c r="I95" s="779"/>
      <c r="J95" s="779"/>
      <c r="K95" s="779"/>
      <c r="L95" s="779"/>
      <c r="M95" s="779"/>
      <c r="N95" s="779"/>
      <c r="O95" s="779"/>
      <c r="P95" s="779"/>
      <c r="Q95" s="779"/>
      <c r="R95" s="779"/>
      <c r="S95" s="779"/>
      <c r="T95" s="779"/>
      <c r="U95" s="228"/>
      <c r="V95" s="228"/>
      <c r="W95" s="164"/>
      <c r="X95" s="167"/>
      <c r="Y95" s="164"/>
      <c r="Z95" s="167"/>
      <c r="AA95" s="231"/>
      <c r="AB95" s="165"/>
      <c r="AC95" s="164"/>
      <c r="AD95" s="232"/>
      <c r="AE95" s="231"/>
      <c r="AF95" s="165"/>
      <c r="AG95" s="164"/>
      <c r="AH95" s="167"/>
      <c r="AI95" s="164"/>
      <c r="AJ95" s="167"/>
      <c r="AK95" s="164"/>
      <c r="AL95" s="165"/>
      <c r="AM95" s="129"/>
      <c r="AN95" s="130"/>
      <c r="AO95" s="433"/>
      <c r="AP95" s="433"/>
      <c r="AQ95" s="433"/>
    </row>
    <row r="96" spans="1:43" ht="11.25" customHeight="1" x14ac:dyDescent="0.2">
      <c r="A96" s="433"/>
      <c r="B96" s="432"/>
      <c r="C96" s="129"/>
      <c r="D96" s="130"/>
      <c r="E96" s="779" t="s">
        <v>615</v>
      </c>
      <c r="F96" s="779"/>
      <c r="G96" s="779"/>
      <c r="H96" s="779"/>
      <c r="I96" s="779"/>
      <c r="J96" s="779"/>
      <c r="K96" s="779"/>
      <c r="L96" s="779"/>
      <c r="M96" s="779"/>
      <c r="N96" s="779"/>
      <c r="O96" s="779"/>
      <c r="P96" s="779"/>
      <c r="Q96" s="779"/>
      <c r="R96" s="779"/>
      <c r="S96" s="779"/>
      <c r="T96" s="779"/>
      <c r="U96" s="228"/>
      <c r="V96" s="228"/>
      <c r="W96" s="162"/>
      <c r="X96" s="169"/>
      <c r="Y96" s="162"/>
      <c r="Z96" s="169"/>
      <c r="AA96" s="229"/>
      <c r="AB96" s="163"/>
      <c r="AC96" s="162"/>
      <c r="AD96" s="230"/>
      <c r="AE96" s="229"/>
      <c r="AF96" s="163"/>
      <c r="AG96" s="162"/>
      <c r="AH96" s="169"/>
      <c r="AI96" s="162"/>
      <c r="AJ96" s="169"/>
      <c r="AK96" s="162"/>
      <c r="AL96" s="163"/>
      <c r="AM96" s="129"/>
      <c r="AN96" s="130"/>
      <c r="AO96" s="433"/>
      <c r="AP96" s="433"/>
      <c r="AQ96" s="433"/>
    </row>
    <row r="97" spans="1:43" ht="11.25" customHeight="1" x14ac:dyDescent="0.2">
      <c r="A97" s="433"/>
      <c r="B97" s="432"/>
      <c r="C97" s="129"/>
      <c r="D97" s="130"/>
      <c r="E97" s="779"/>
      <c r="F97" s="779"/>
      <c r="G97" s="779"/>
      <c r="H97" s="779"/>
      <c r="I97" s="779"/>
      <c r="J97" s="779"/>
      <c r="K97" s="779"/>
      <c r="L97" s="779"/>
      <c r="M97" s="779"/>
      <c r="N97" s="779"/>
      <c r="O97" s="779"/>
      <c r="P97" s="779"/>
      <c r="Q97" s="779"/>
      <c r="R97" s="779"/>
      <c r="S97" s="779"/>
      <c r="T97" s="779"/>
      <c r="U97" s="228"/>
      <c r="V97" s="228"/>
      <c r="W97" s="164"/>
      <c r="X97" s="167"/>
      <c r="Y97" s="164"/>
      <c r="Z97" s="167"/>
      <c r="AA97" s="231"/>
      <c r="AB97" s="165"/>
      <c r="AC97" s="164"/>
      <c r="AD97" s="232"/>
      <c r="AE97" s="231"/>
      <c r="AF97" s="165"/>
      <c r="AG97" s="164"/>
      <c r="AH97" s="167"/>
      <c r="AI97" s="164"/>
      <c r="AJ97" s="167"/>
      <c r="AK97" s="164"/>
      <c r="AL97" s="165"/>
      <c r="AM97" s="129"/>
      <c r="AN97" s="130"/>
      <c r="AO97" s="433"/>
      <c r="AP97" s="433"/>
      <c r="AQ97" s="433"/>
    </row>
    <row r="98" spans="1:43" ht="11.25" customHeight="1" x14ac:dyDescent="0.2">
      <c r="A98" s="433"/>
      <c r="B98" s="310" t="s">
        <v>321</v>
      </c>
      <c r="C98" s="129"/>
      <c r="D98" s="130"/>
      <c r="E98" s="779" t="s">
        <v>616</v>
      </c>
      <c r="F98" s="779"/>
      <c r="G98" s="779"/>
      <c r="H98" s="779"/>
      <c r="I98" s="779"/>
      <c r="J98" s="779"/>
      <c r="K98" s="779"/>
      <c r="L98" s="779"/>
      <c r="M98" s="779"/>
      <c r="N98" s="779"/>
      <c r="O98" s="779"/>
      <c r="P98" s="779"/>
      <c r="Q98" s="779"/>
      <c r="R98" s="779"/>
      <c r="S98" s="779"/>
      <c r="T98" s="779"/>
      <c r="U98" s="228"/>
      <c r="V98" s="228"/>
      <c r="W98" s="162"/>
      <c r="X98" s="169"/>
      <c r="Y98" s="162"/>
      <c r="Z98" s="169"/>
      <c r="AA98" s="229"/>
      <c r="AB98" s="163"/>
      <c r="AC98" s="162"/>
      <c r="AD98" s="230"/>
      <c r="AE98" s="229"/>
      <c r="AF98" s="163"/>
      <c r="AG98" s="162"/>
      <c r="AH98" s="169"/>
      <c r="AI98" s="162"/>
      <c r="AJ98" s="169"/>
      <c r="AK98" s="162"/>
      <c r="AL98" s="163"/>
      <c r="AM98" s="129"/>
      <c r="AN98" s="130"/>
      <c r="AO98" s="433"/>
      <c r="AP98" s="433"/>
      <c r="AQ98" s="433"/>
    </row>
    <row r="99" spans="1:43" ht="11.25" customHeight="1" x14ac:dyDescent="0.2">
      <c r="A99" s="433"/>
      <c r="B99" s="432"/>
      <c r="C99" s="129"/>
      <c r="D99" s="130"/>
      <c r="E99" s="779"/>
      <c r="F99" s="779"/>
      <c r="G99" s="779"/>
      <c r="H99" s="779"/>
      <c r="I99" s="779"/>
      <c r="J99" s="779"/>
      <c r="K99" s="779"/>
      <c r="L99" s="779"/>
      <c r="M99" s="779"/>
      <c r="N99" s="779"/>
      <c r="O99" s="779"/>
      <c r="P99" s="779"/>
      <c r="Q99" s="779"/>
      <c r="R99" s="779"/>
      <c r="S99" s="779"/>
      <c r="T99" s="779"/>
      <c r="U99" s="228"/>
      <c r="V99" s="228"/>
      <c r="W99" s="164"/>
      <c r="X99" s="167"/>
      <c r="Y99" s="164"/>
      <c r="Z99" s="167"/>
      <c r="AA99" s="231"/>
      <c r="AB99" s="165"/>
      <c r="AC99" s="164"/>
      <c r="AD99" s="232"/>
      <c r="AE99" s="231"/>
      <c r="AF99" s="165"/>
      <c r="AG99" s="164"/>
      <c r="AH99" s="167"/>
      <c r="AI99" s="164"/>
      <c r="AJ99" s="167"/>
      <c r="AK99" s="164"/>
      <c r="AL99" s="165"/>
      <c r="AM99" s="129"/>
      <c r="AN99" s="130"/>
      <c r="AO99" s="433"/>
      <c r="AP99" s="433"/>
      <c r="AQ99" s="433"/>
    </row>
    <row r="100" spans="1:43" ht="11.25" customHeight="1" x14ac:dyDescent="0.2">
      <c r="A100" s="433"/>
      <c r="B100" s="432"/>
      <c r="C100" s="129"/>
      <c r="D100" s="130"/>
      <c r="E100" s="779" t="s">
        <v>617</v>
      </c>
      <c r="F100" s="779"/>
      <c r="G100" s="779"/>
      <c r="H100" s="779"/>
      <c r="I100" s="779"/>
      <c r="J100" s="779"/>
      <c r="K100" s="779"/>
      <c r="L100" s="779"/>
      <c r="M100" s="779"/>
      <c r="N100" s="779"/>
      <c r="O100" s="779"/>
      <c r="P100" s="779"/>
      <c r="Q100" s="779"/>
      <c r="R100" s="779"/>
      <c r="S100" s="779"/>
      <c r="T100" s="779"/>
      <c r="U100" s="228"/>
      <c r="V100" s="228"/>
      <c r="W100" s="162"/>
      <c r="X100" s="169"/>
      <c r="Y100" s="162"/>
      <c r="Z100" s="169"/>
      <c r="AA100" s="229"/>
      <c r="AB100" s="163"/>
      <c r="AC100" s="162"/>
      <c r="AD100" s="230"/>
      <c r="AE100" s="229"/>
      <c r="AF100" s="163"/>
      <c r="AG100" s="162"/>
      <c r="AH100" s="169"/>
      <c r="AI100" s="162"/>
      <c r="AJ100" s="169"/>
      <c r="AK100" s="162"/>
      <c r="AL100" s="163"/>
      <c r="AM100" s="129"/>
      <c r="AN100" s="130"/>
      <c r="AO100" s="433"/>
      <c r="AP100" s="433"/>
      <c r="AQ100" s="433"/>
    </row>
    <row r="101" spans="1:43" ht="11.25" customHeight="1" x14ac:dyDescent="0.2">
      <c r="A101" s="433"/>
      <c r="B101" s="432"/>
      <c r="C101" s="129"/>
      <c r="D101" s="130"/>
      <c r="E101" s="779"/>
      <c r="F101" s="779"/>
      <c r="G101" s="779"/>
      <c r="H101" s="779"/>
      <c r="I101" s="779"/>
      <c r="J101" s="779"/>
      <c r="K101" s="779"/>
      <c r="L101" s="779"/>
      <c r="M101" s="779"/>
      <c r="N101" s="779"/>
      <c r="O101" s="779"/>
      <c r="P101" s="779"/>
      <c r="Q101" s="779"/>
      <c r="R101" s="779"/>
      <c r="S101" s="779"/>
      <c r="T101" s="779"/>
      <c r="U101" s="228"/>
      <c r="V101" s="228"/>
      <c r="W101" s="164"/>
      <c r="X101" s="167"/>
      <c r="Y101" s="164"/>
      <c r="Z101" s="167"/>
      <c r="AA101" s="231"/>
      <c r="AB101" s="165"/>
      <c r="AC101" s="164"/>
      <c r="AD101" s="232"/>
      <c r="AE101" s="231"/>
      <c r="AF101" s="165"/>
      <c r="AG101" s="164"/>
      <c r="AH101" s="167"/>
      <c r="AI101" s="164"/>
      <c r="AJ101" s="167"/>
      <c r="AK101" s="164"/>
      <c r="AL101" s="165"/>
      <c r="AM101" s="129"/>
      <c r="AN101" s="130"/>
      <c r="AO101" s="433"/>
      <c r="AP101" s="433"/>
      <c r="AQ101" s="433"/>
    </row>
    <row r="102" spans="1:43" ht="11.25" customHeight="1" x14ac:dyDescent="0.2">
      <c r="A102" s="433"/>
      <c r="B102" s="432"/>
      <c r="C102" s="129"/>
      <c r="D102" s="130"/>
      <c r="E102" s="779" t="s">
        <v>618</v>
      </c>
      <c r="F102" s="779"/>
      <c r="G102" s="779"/>
      <c r="H102" s="779"/>
      <c r="I102" s="779"/>
      <c r="J102" s="779"/>
      <c r="K102" s="779"/>
      <c r="L102" s="779"/>
      <c r="M102" s="779"/>
      <c r="N102" s="779"/>
      <c r="O102" s="779"/>
      <c r="P102" s="779"/>
      <c r="Q102" s="779"/>
      <c r="R102" s="779"/>
      <c r="S102" s="779"/>
      <c r="T102" s="779"/>
      <c r="U102" s="228"/>
      <c r="V102" s="228"/>
      <c r="W102" s="162"/>
      <c r="X102" s="169"/>
      <c r="Y102" s="162"/>
      <c r="Z102" s="169"/>
      <c r="AA102" s="229"/>
      <c r="AB102" s="163"/>
      <c r="AC102" s="162"/>
      <c r="AD102" s="230"/>
      <c r="AE102" s="229"/>
      <c r="AF102" s="163"/>
      <c r="AG102" s="162"/>
      <c r="AH102" s="169"/>
      <c r="AI102" s="162"/>
      <c r="AJ102" s="169"/>
      <c r="AK102" s="162"/>
      <c r="AL102" s="163"/>
      <c r="AM102" s="129"/>
      <c r="AN102" s="130"/>
      <c r="AO102" s="433"/>
      <c r="AP102" s="433"/>
      <c r="AQ102" s="433"/>
    </row>
    <row r="103" spans="1:43" ht="11.25" customHeight="1" x14ac:dyDescent="0.2">
      <c r="A103" s="433"/>
      <c r="B103" s="432"/>
      <c r="C103" s="129"/>
      <c r="D103" s="130"/>
      <c r="E103" s="779"/>
      <c r="F103" s="779"/>
      <c r="G103" s="779"/>
      <c r="H103" s="779"/>
      <c r="I103" s="779"/>
      <c r="J103" s="779"/>
      <c r="K103" s="779"/>
      <c r="L103" s="779"/>
      <c r="M103" s="779"/>
      <c r="N103" s="779"/>
      <c r="O103" s="779"/>
      <c r="P103" s="779"/>
      <c r="Q103" s="779"/>
      <c r="R103" s="779"/>
      <c r="S103" s="779"/>
      <c r="T103" s="779"/>
      <c r="U103" s="228"/>
      <c r="V103" s="228"/>
      <c r="W103" s="164"/>
      <c r="X103" s="167"/>
      <c r="Y103" s="164"/>
      <c r="Z103" s="167"/>
      <c r="AA103" s="231"/>
      <c r="AB103" s="165"/>
      <c r="AC103" s="164"/>
      <c r="AD103" s="232"/>
      <c r="AE103" s="231"/>
      <c r="AF103" s="165"/>
      <c r="AG103" s="164"/>
      <c r="AH103" s="167"/>
      <c r="AI103" s="164"/>
      <c r="AJ103" s="167"/>
      <c r="AK103" s="164"/>
      <c r="AL103" s="165"/>
      <c r="AM103" s="129"/>
      <c r="AN103" s="130"/>
      <c r="AO103" s="433"/>
      <c r="AP103" s="433"/>
      <c r="AQ103" s="433"/>
    </row>
    <row r="104" spans="1:43" ht="11.25" customHeight="1" x14ac:dyDescent="0.2">
      <c r="A104" s="433"/>
      <c r="B104" s="310" t="s">
        <v>321</v>
      </c>
      <c r="C104" s="129"/>
      <c r="D104" s="130"/>
      <c r="E104" s="779" t="s">
        <v>619</v>
      </c>
      <c r="F104" s="779"/>
      <c r="G104" s="779"/>
      <c r="H104" s="779"/>
      <c r="I104" s="779"/>
      <c r="J104" s="779"/>
      <c r="K104" s="779"/>
      <c r="L104" s="779"/>
      <c r="M104" s="779"/>
      <c r="N104" s="779"/>
      <c r="O104" s="779"/>
      <c r="P104" s="779"/>
      <c r="Q104" s="779"/>
      <c r="R104" s="779"/>
      <c r="S104" s="779"/>
      <c r="T104" s="779"/>
      <c r="U104" s="228"/>
      <c r="V104" s="228"/>
      <c r="W104" s="162"/>
      <c r="X104" s="169"/>
      <c r="Y104" s="162"/>
      <c r="Z104" s="169"/>
      <c r="AA104" s="229"/>
      <c r="AB104" s="163"/>
      <c r="AC104" s="162"/>
      <c r="AD104" s="230"/>
      <c r="AE104" s="229"/>
      <c r="AF104" s="163"/>
      <c r="AG104" s="162"/>
      <c r="AH104" s="169"/>
      <c r="AI104" s="162"/>
      <c r="AJ104" s="169"/>
      <c r="AK104" s="162"/>
      <c r="AL104" s="163"/>
      <c r="AM104" s="129"/>
      <c r="AN104" s="130"/>
      <c r="AO104" s="433"/>
      <c r="AP104" s="433"/>
      <c r="AQ104" s="433"/>
    </row>
    <row r="105" spans="1:43" ht="11.25" customHeight="1" x14ac:dyDescent="0.2">
      <c r="A105" s="433"/>
      <c r="B105" s="432"/>
      <c r="C105" s="129"/>
      <c r="D105" s="130"/>
      <c r="E105" s="779"/>
      <c r="F105" s="779"/>
      <c r="G105" s="779"/>
      <c r="H105" s="779"/>
      <c r="I105" s="779"/>
      <c r="J105" s="779"/>
      <c r="K105" s="779"/>
      <c r="L105" s="779"/>
      <c r="M105" s="779"/>
      <c r="N105" s="779"/>
      <c r="O105" s="779"/>
      <c r="P105" s="779"/>
      <c r="Q105" s="779"/>
      <c r="R105" s="779"/>
      <c r="S105" s="779"/>
      <c r="T105" s="779"/>
      <c r="U105" s="228"/>
      <c r="V105" s="228"/>
      <c r="W105" s="164"/>
      <c r="X105" s="167"/>
      <c r="Y105" s="164"/>
      <c r="Z105" s="167"/>
      <c r="AA105" s="231"/>
      <c r="AB105" s="165"/>
      <c r="AC105" s="164"/>
      <c r="AD105" s="232"/>
      <c r="AE105" s="231"/>
      <c r="AF105" s="165"/>
      <c r="AG105" s="164"/>
      <c r="AH105" s="167"/>
      <c r="AI105" s="164"/>
      <c r="AJ105" s="167"/>
      <c r="AK105" s="164"/>
      <c r="AL105" s="165"/>
      <c r="AM105" s="129"/>
      <c r="AN105" s="130"/>
      <c r="AO105" s="433"/>
      <c r="AP105" s="433"/>
      <c r="AQ105" s="433"/>
    </row>
    <row r="106" spans="1:43" ht="11.25" customHeight="1" x14ac:dyDescent="0.2">
      <c r="A106" s="433"/>
      <c r="B106" s="310" t="s">
        <v>332</v>
      </c>
      <c r="C106" s="129"/>
      <c r="D106" s="130"/>
      <c r="E106" s="779" t="s">
        <v>620</v>
      </c>
      <c r="F106" s="779"/>
      <c r="G106" s="779"/>
      <c r="H106" s="779"/>
      <c r="I106" s="779"/>
      <c r="J106" s="779"/>
      <c r="K106" s="779"/>
      <c r="L106" s="779"/>
      <c r="M106" s="779"/>
      <c r="N106" s="779"/>
      <c r="O106" s="779"/>
      <c r="P106" s="779"/>
      <c r="Q106" s="779"/>
      <c r="R106" s="779"/>
      <c r="S106" s="779"/>
      <c r="T106" s="779"/>
      <c r="U106" s="228"/>
      <c r="V106" s="228"/>
      <c r="W106" s="162"/>
      <c r="X106" s="169"/>
      <c r="Y106" s="162"/>
      <c r="Z106" s="169"/>
      <c r="AA106" s="229"/>
      <c r="AB106" s="163"/>
      <c r="AC106" s="162"/>
      <c r="AD106" s="230"/>
      <c r="AE106" s="229"/>
      <c r="AF106" s="163"/>
      <c r="AG106" s="162"/>
      <c r="AH106" s="169"/>
      <c r="AI106" s="162"/>
      <c r="AJ106" s="169"/>
      <c r="AK106" s="162"/>
      <c r="AL106" s="163"/>
      <c r="AM106" s="129"/>
      <c r="AN106" s="130"/>
      <c r="AO106" s="433"/>
      <c r="AP106" s="433"/>
      <c r="AQ106" s="433"/>
    </row>
    <row r="107" spans="1:43" ht="11.25" customHeight="1" x14ac:dyDescent="0.2">
      <c r="A107" s="433"/>
      <c r="B107" s="432"/>
      <c r="C107" s="129"/>
      <c r="D107" s="130"/>
      <c r="E107" s="779"/>
      <c r="F107" s="779"/>
      <c r="G107" s="779"/>
      <c r="H107" s="779"/>
      <c r="I107" s="779"/>
      <c r="J107" s="779"/>
      <c r="K107" s="779"/>
      <c r="L107" s="779"/>
      <c r="M107" s="779"/>
      <c r="N107" s="779"/>
      <c r="O107" s="779"/>
      <c r="P107" s="779"/>
      <c r="Q107" s="779"/>
      <c r="R107" s="779"/>
      <c r="S107" s="779"/>
      <c r="T107" s="779"/>
      <c r="U107" s="228"/>
      <c r="V107" s="228"/>
      <c r="W107" s="164"/>
      <c r="X107" s="167"/>
      <c r="Y107" s="164"/>
      <c r="Z107" s="167"/>
      <c r="AA107" s="231"/>
      <c r="AB107" s="165"/>
      <c r="AC107" s="164"/>
      <c r="AD107" s="232"/>
      <c r="AE107" s="231"/>
      <c r="AF107" s="165"/>
      <c r="AG107" s="164"/>
      <c r="AH107" s="167"/>
      <c r="AI107" s="164"/>
      <c r="AJ107" s="167"/>
      <c r="AK107" s="164"/>
      <c r="AL107" s="165"/>
      <c r="AM107" s="129"/>
      <c r="AN107" s="130"/>
      <c r="AO107" s="433"/>
      <c r="AP107" s="433"/>
      <c r="AQ107" s="433"/>
    </row>
    <row r="108" spans="1:43" ht="11.25" customHeight="1" x14ac:dyDescent="0.2">
      <c r="A108" s="433"/>
      <c r="B108" s="310" t="s">
        <v>332</v>
      </c>
      <c r="C108" s="129"/>
      <c r="D108" s="130"/>
      <c r="E108" s="779" t="s">
        <v>621</v>
      </c>
      <c r="F108" s="779"/>
      <c r="G108" s="779"/>
      <c r="H108" s="779"/>
      <c r="I108" s="779"/>
      <c r="J108" s="779"/>
      <c r="K108" s="779"/>
      <c r="L108" s="779"/>
      <c r="M108" s="779"/>
      <c r="N108" s="779"/>
      <c r="O108" s="779"/>
      <c r="P108" s="779"/>
      <c r="Q108" s="779"/>
      <c r="R108" s="779"/>
      <c r="S108" s="779"/>
      <c r="T108" s="779"/>
      <c r="U108" s="228"/>
      <c r="V108" s="228"/>
      <c r="W108" s="162"/>
      <c r="X108" s="169"/>
      <c r="Y108" s="162"/>
      <c r="Z108" s="169"/>
      <c r="AA108" s="229"/>
      <c r="AB108" s="163"/>
      <c r="AC108" s="162"/>
      <c r="AD108" s="230"/>
      <c r="AE108" s="229"/>
      <c r="AF108" s="163"/>
      <c r="AG108" s="162"/>
      <c r="AH108" s="169"/>
      <c r="AI108" s="162"/>
      <c r="AJ108" s="169"/>
      <c r="AK108" s="162"/>
      <c r="AL108" s="163"/>
      <c r="AM108" s="129"/>
      <c r="AN108" s="130"/>
      <c r="AO108" s="433"/>
      <c r="AP108" s="433"/>
      <c r="AQ108" s="433"/>
    </row>
    <row r="109" spans="1:43" ht="12" customHeight="1" thickBot="1" x14ac:dyDescent="0.25">
      <c r="A109" s="433"/>
      <c r="B109" s="310" t="s">
        <v>511</v>
      </c>
      <c r="C109" s="129"/>
      <c r="D109" s="130"/>
      <c r="E109" s="779"/>
      <c r="F109" s="779"/>
      <c r="G109" s="779"/>
      <c r="H109" s="779"/>
      <c r="I109" s="779"/>
      <c r="J109" s="779"/>
      <c r="K109" s="779"/>
      <c r="L109" s="779"/>
      <c r="M109" s="779"/>
      <c r="N109" s="779"/>
      <c r="O109" s="779"/>
      <c r="P109" s="779"/>
      <c r="Q109" s="779"/>
      <c r="R109" s="779"/>
      <c r="S109" s="779"/>
      <c r="T109" s="779"/>
      <c r="U109" s="228"/>
      <c r="V109" s="228"/>
      <c r="W109" s="126"/>
      <c r="X109" s="124"/>
      <c r="Y109" s="126"/>
      <c r="Z109" s="124"/>
      <c r="AA109" s="233"/>
      <c r="AB109" s="125"/>
      <c r="AC109" s="126"/>
      <c r="AD109" s="234"/>
      <c r="AE109" s="233"/>
      <c r="AF109" s="125"/>
      <c r="AG109" s="126"/>
      <c r="AH109" s="124"/>
      <c r="AI109" s="126"/>
      <c r="AJ109" s="124"/>
      <c r="AK109" s="126"/>
      <c r="AL109" s="125"/>
      <c r="AM109" s="129"/>
      <c r="AN109" s="130"/>
      <c r="AO109" s="433"/>
      <c r="AP109" s="433"/>
      <c r="AQ109" s="433"/>
    </row>
    <row r="110" spans="1:43" ht="12" customHeight="1" x14ac:dyDescent="0.2">
      <c r="A110" s="433"/>
      <c r="B110" s="432"/>
      <c r="C110" s="129"/>
      <c r="D110" s="130"/>
      <c r="E110" s="779" t="s">
        <v>622</v>
      </c>
      <c r="F110" s="779"/>
      <c r="G110" s="779"/>
      <c r="H110" s="779"/>
      <c r="I110" s="779"/>
      <c r="J110" s="779"/>
      <c r="K110" s="779"/>
      <c r="L110" s="779"/>
      <c r="M110" s="779"/>
      <c r="N110" s="779"/>
      <c r="O110" s="779"/>
      <c r="P110" s="779"/>
      <c r="Q110" s="779"/>
      <c r="R110" s="779"/>
      <c r="S110" s="779"/>
      <c r="T110" s="779"/>
      <c r="U110" s="228"/>
      <c r="V110" s="228"/>
      <c r="W110" s="140"/>
      <c r="X110" s="137"/>
      <c r="Y110" s="140"/>
      <c r="Z110" s="137"/>
      <c r="AA110" s="235"/>
      <c r="AB110" s="139"/>
      <c r="AC110" s="140"/>
      <c r="AD110" s="236"/>
      <c r="AE110" s="235"/>
      <c r="AF110" s="139"/>
      <c r="AG110" s="140"/>
      <c r="AH110" s="137"/>
      <c r="AI110" s="140"/>
      <c r="AJ110" s="137"/>
      <c r="AK110" s="140"/>
      <c r="AL110" s="139"/>
      <c r="AM110" s="129"/>
      <c r="AN110" s="130"/>
      <c r="AO110" s="433"/>
      <c r="AP110" s="433"/>
      <c r="AQ110" s="433"/>
    </row>
    <row r="111" spans="1:43" ht="11.25" customHeight="1" x14ac:dyDescent="0.2">
      <c r="A111" s="433"/>
      <c r="B111" s="432"/>
      <c r="C111" s="129"/>
      <c r="D111" s="130"/>
      <c r="E111" s="779"/>
      <c r="F111" s="779"/>
      <c r="G111" s="779"/>
      <c r="H111" s="779"/>
      <c r="I111" s="779"/>
      <c r="J111" s="779"/>
      <c r="K111" s="779"/>
      <c r="L111" s="779"/>
      <c r="M111" s="779"/>
      <c r="N111" s="779"/>
      <c r="O111" s="779"/>
      <c r="P111" s="779"/>
      <c r="Q111" s="779"/>
      <c r="R111" s="779"/>
      <c r="S111" s="779"/>
      <c r="T111" s="779"/>
      <c r="U111" s="228"/>
      <c r="V111" s="228"/>
      <c r="W111" s="164"/>
      <c r="X111" s="167"/>
      <c r="Y111" s="164"/>
      <c r="Z111" s="167"/>
      <c r="AA111" s="231"/>
      <c r="AB111" s="165"/>
      <c r="AC111" s="164"/>
      <c r="AD111" s="232"/>
      <c r="AE111" s="231"/>
      <c r="AF111" s="165"/>
      <c r="AG111" s="164"/>
      <c r="AH111" s="167"/>
      <c r="AI111" s="164"/>
      <c r="AJ111" s="167"/>
      <c r="AK111" s="164"/>
      <c r="AL111" s="165"/>
      <c r="AM111" s="129"/>
      <c r="AN111" s="130"/>
      <c r="AO111" s="433"/>
      <c r="AP111" s="433"/>
      <c r="AQ111" s="433"/>
    </row>
    <row r="112" spans="1:43" ht="6" customHeight="1" thickBot="1" x14ac:dyDescent="0.25">
      <c r="A112" s="124"/>
      <c r="B112" s="521"/>
      <c r="C112" s="125"/>
      <c r="D112" s="126"/>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4"/>
      <c r="AL112" s="124"/>
      <c r="AM112" s="125"/>
      <c r="AN112" s="126"/>
      <c r="AO112" s="124"/>
      <c r="AP112" s="124"/>
      <c r="AQ112" s="124"/>
    </row>
    <row r="113" spans="1:43" ht="6" customHeight="1" x14ac:dyDescent="0.2">
      <c r="A113" s="145"/>
      <c r="B113" s="138"/>
      <c r="C113" s="139"/>
      <c r="D113" s="140"/>
      <c r="E113" s="137"/>
      <c r="F113" s="137"/>
      <c r="G113" s="137"/>
      <c r="H113" s="137"/>
      <c r="I113" s="137"/>
      <c r="J113" s="137"/>
      <c r="K113" s="137"/>
      <c r="L113" s="137"/>
      <c r="M113" s="137"/>
      <c r="N113" s="137"/>
      <c r="O113" s="137"/>
      <c r="P113" s="137"/>
      <c r="Q113" s="137"/>
      <c r="R113" s="137"/>
      <c r="S113" s="137"/>
      <c r="T113" s="137"/>
      <c r="U113" s="139"/>
      <c r="V113" s="137"/>
      <c r="W113" s="137"/>
      <c r="X113" s="137"/>
      <c r="Y113" s="137"/>
      <c r="Z113" s="137"/>
      <c r="AA113" s="137"/>
      <c r="AB113" s="137"/>
      <c r="AC113" s="137"/>
      <c r="AD113" s="137"/>
      <c r="AE113" s="137"/>
      <c r="AF113" s="137"/>
      <c r="AG113" s="137"/>
      <c r="AH113" s="137"/>
      <c r="AI113" s="137"/>
      <c r="AJ113" s="137"/>
      <c r="AK113" s="137"/>
      <c r="AL113" s="137"/>
      <c r="AM113" s="139"/>
      <c r="AN113" s="140"/>
      <c r="AO113" s="137"/>
      <c r="AP113" s="137"/>
      <c r="AQ113" s="146"/>
    </row>
    <row r="114" spans="1:43" x14ac:dyDescent="0.2">
      <c r="A114" s="128"/>
      <c r="B114" s="133">
        <v>510</v>
      </c>
      <c r="C114" s="129"/>
      <c r="D114" s="130"/>
      <c r="E114" s="781" t="s">
        <v>623</v>
      </c>
      <c r="F114" s="781"/>
      <c r="G114" s="781"/>
      <c r="H114" s="781"/>
      <c r="I114" s="781"/>
      <c r="J114" s="781"/>
      <c r="K114" s="781"/>
      <c r="L114" s="781"/>
      <c r="M114" s="781"/>
      <c r="N114" s="781"/>
      <c r="O114" s="781"/>
      <c r="P114" s="781"/>
      <c r="Q114" s="781"/>
      <c r="R114" s="781"/>
      <c r="S114" s="781"/>
      <c r="T114" s="781"/>
      <c r="U114" s="406"/>
      <c r="V114" s="547"/>
      <c r="W114" t="s">
        <v>624</v>
      </c>
      <c r="X114" s="547"/>
      <c r="Y114" s="547"/>
      <c r="Z114" s="547"/>
      <c r="AA114" s="547"/>
      <c r="AB114" s="547"/>
      <c r="AC114" s="547"/>
      <c r="AD114" s="407"/>
      <c r="AE114" s="407" t="s">
        <v>9</v>
      </c>
      <c r="AF114" s="407"/>
      <c r="AG114" s="407"/>
      <c r="AH114" s="407"/>
      <c r="AI114" s="407"/>
      <c r="AJ114" s="407"/>
      <c r="AK114" s="407"/>
      <c r="AL114" s="144" t="s">
        <v>93</v>
      </c>
      <c r="AM114" s="129"/>
      <c r="AN114" s="130"/>
      <c r="AO114" s="433"/>
      <c r="AP114" s="433"/>
      <c r="AQ114" s="132"/>
    </row>
    <row r="115" spans="1:43" ht="11.25" customHeight="1" x14ac:dyDescent="0.2">
      <c r="A115" s="128"/>
      <c r="B115" s="432"/>
      <c r="C115" s="129"/>
      <c r="D115" s="130"/>
      <c r="E115" s="781"/>
      <c r="F115" s="781"/>
      <c r="G115" s="781"/>
      <c r="H115" s="781"/>
      <c r="I115" s="781"/>
      <c r="J115" s="781"/>
      <c r="K115" s="781"/>
      <c r="L115" s="781"/>
      <c r="M115" s="781"/>
      <c r="N115" s="781"/>
      <c r="O115" s="781"/>
      <c r="P115" s="781"/>
      <c r="Q115" s="781"/>
      <c r="R115" s="781"/>
      <c r="S115" s="781"/>
      <c r="T115" s="781"/>
      <c r="U115" s="129"/>
      <c r="V115" s="433"/>
      <c r="W115" t="s">
        <v>625</v>
      </c>
      <c r="X115" s="433"/>
      <c r="Y115" s="433"/>
      <c r="Z115" s="433"/>
      <c r="AA115" s="433"/>
      <c r="AB115" s="433"/>
      <c r="AC115" s="433"/>
      <c r="AD115" s="433"/>
      <c r="AE115" s="433"/>
      <c r="AF115" s="433"/>
      <c r="AG115" s="433"/>
      <c r="AH115" s="433"/>
      <c r="AI115" s="433"/>
      <c r="AJ115" s="433"/>
      <c r="AK115" s="433"/>
      <c r="AL115" s="144"/>
      <c r="AM115" s="129"/>
      <c r="AN115" s="130"/>
      <c r="AO115" s="433"/>
      <c r="AP115" s="433"/>
      <c r="AQ115" s="132"/>
    </row>
    <row r="116" spans="1:43" ht="11.25" customHeight="1" x14ac:dyDescent="0.2">
      <c r="A116" s="128"/>
      <c r="B116" s="432"/>
      <c r="C116" s="129"/>
      <c r="D116" s="130"/>
      <c r="E116" s="781"/>
      <c r="F116" s="781"/>
      <c r="G116" s="781"/>
      <c r="H116" s="781"/>
      <c r="I116" s="781"/>
      <c r="J116" s="781"/>
      <c r="K116" s="781"/>
      <c r="L116" s="781"/>
      <c r="M116" s="781"/>
      <c r="N116" s="781"/>
      <c r="O116" s="781"/>
      <c r="P116" s="781"/>
      <c r="Q116" s="781"/>
      <c r="R116" s="781"/>
      <c r="S116" s="781"/>
      <c r="T116" s="781"/>
      <c r="U116" s="129"/>
      <c r="V116" s="433"/>
      <c r="W116" s="433"/>
      <c r="X116" s="433" t="s">
        <v>626</v>
      </c>
      <c r="Y116" s="433"/>
      <c r="Z116" s="433"/>
      <c r="AA116" s="433"/>
      <c r="AB116" s="433"/>
      <c r="AC116" s="433"/>
      <c r="AD116" s="433"/>
      <c r="AE116" s="433"/>
      <c r="AF116" s="433"/>
      <c r="AH116" s="407"/>
      <c r="AI116" s="407" t="s">
        <v>9</v>
      </c>
      <c r="AJ116" s="407"/>
      <c r="AK116" s="407"/>
      <c r="AL116" s="144" t="s">
        <v>95</v>
      </c>
      <c r="AM116" s="129"/>
      <c r="AN116" s="130"/>
      <c r="AO116" s="433"/>
      <c r="AP116" s="433"/>
      <c r="AQ116" s="132"/>
    </row>
    <row r="117" spans="1:43" x14ac:dyDescent="0.2">
      <c r="A117" s="128"/>
      <c r="B117" s="310"/>
      <c r="C117" s="129"/>
      <c r="D117" s="130"/>
      <c r="E117" s="781"/>
      <c r="F117" s="781"/>
      <c r="G117" s="781"/>
      <c r="H117" s="781"/>
      <c r="I117" s="781"/>
      <c r="J117" s="781"/>
      <c r="K117" s="781"/>
      <c r="L117" s="781"/>
      <c r="M117" s="781"/>
      <c r="N117" s="781"/>
      <c r="O117" s="781"/>
      <c r="P117" s="781"/>
      <c r="Q117" s="781"/>
      <c r="R117" s="781"/>
      <c r="S117" s="781"/>
      <c r="T117" s="781"/>
      <c r="U117" s="190"/>
      <c r="V117" s="433"/>
      <c r="W117" t="s">
        <v>625</v>
      </c>
      <c r="X117" s="433"/>
      <c r="Y117" s="433"/>
      <c r="Z117"/>
      <c r="AA117" s="433"/>
      <c r="AB117" s="433"/>
      <c r="AC117" s="131"/>
      <c r="AD117" s="433"/>
      <c r="AE117" s="433"/>
      <c r="AF117" s="433"/>
      <c r="AG117" s="433"/>
      <c r="AH117" s="433"/>
      <c r="AI117" s="433"/>
      <c r="AJ117" s="433"/>
      <c r="AK117" s="433"/>
      <c r="AL117" s="144"/>
      <c r="AM117" s="129"/>
      <c r="AN117" s="130"/>
      <c r="AO117" s="433"/>
      <c r="AP117" s="192"/>
      <c r="AQ117" s="132"/>
    </row>
    <row r="118" spans="1:43" x14ac:dyDescent="0.2">
      <c r="A118" s="128"/>
      <c r="B118" s="310"/>
      <c r="C118" s="129"/>
      <c r="D118" s="130"/>
      <c r="E118" s="781"/>
      <c r="F118" s="781"/>
      <c r="G118" s="781"/>
      <c r="H118" s="781"/>
      <c r="I118" s="781"/>
      <c r="J118" s="781"/>
      <c r="K118" s="781"/>
      <c r="L118" s="781"/>
      <c r="M118" s="781"/>
      <c r="N118" s="781"/>
      <c r="O118" s="781"/>
      <c r="P118" s="781"/>
      <c r="Q118" s="781"/>
      <c r="R118" s="781"/>
      <c r="S118" s="781"/>
      <c r="T118" s="781"/>
      <c r="U118" s="190"/>
      <c r="V118" s="433"/>
      <c r="W118"/>
      <c r="X118" s="433" t="s">
        <v>627</v>
      </c>
      <c r="Y118" s="433"/>
      <c r="Z118"/>
      <c r="AA118" s="433"/>
      <c r="AB118" s="433"/>
      <c r="AC118" s="131"/>
      <c r="AD118" s="167"/>
      <c r="AE118" s="167"/>
      <c r="AF118" s="167"/>
      <c r="AG118" s="167"/>
      <c r="AH118" s="167"/>
      <c r="AI118" s="167"/>
      <c r="AJ118" s="167"/>
      <c r="AK118" s="167"/>
      <c r="AL118" s="144" t="s">
        <v>266</v>
      </c>
      <c r="AM118" s="129"/>
      <c r="AN118" s="130"/>
      <c r="AO118" s="433"/>
      <c r="AP118" s="192"/>
      <c r="AQ118" s="132"/>
    </row>
    <row r="119" spans="1:43" x14ac:dyDescent="0.2">
      <c r="A119" s="128"/>
      <c r="B119" s="310"/>
      <c r="C119" s="129"/>
      <c r="D119" s="130"/>
      <c r="E119" s="781"/>
      <c r="F119" s="781"/>
      <c r="G119" s="781"/>
      <c r="H119" s="781"/>
      <c r="I119" s="781"/>
      <c r="J119" s="781"/>
      <c r="K119" s="781"/>
      <c r="L119" s="781"/>
      <c r="M119" s="781"/>
      <c r="N119" s="781"/>
      <c r="O119" s="781"/>
      <c r="P119" s="781"/>
      <c r="Q119" s="781"/>
      <c r="R119" s="781"/>
      <c r="S119" s="781"/>
      <c r="T119" s="781"/>
      <c r="U119" s="190"/>
      <c r="V119" s="433"/>
      <c r="W119" s="433"/>
      <c r="X119" s="433"/>
      <c r="Y119" s="433"/>
      <c r="Z119"/>
      <c r="AA119" s="433"/>
      <c r="AB119" s="433"/>
      <c r="AC119" s="408" t="s">
        <v>107</v>
      </c>
      <c r="AD119" s="408"/>
      <c r="AE119" s="408"/>
      <c r="AF119" s="408"/>
      <c r="AG119" s="408"/>
      <c r="AH119" s="408"/>
      <c r="AI119" s="408"/>
      <c r="AJ119" s="408"/>
      <c r="AK119" s="408"/>
      <c r="AM119" s="129"/>
      <c r="AN119" s="130"/>
      <c r="AO119" s="433"/>
      <c r="AP119" s="192"/>
      <c r="AQ119" s="132"/>
    </row>
    <row r="120" spans="1:43" ht="6" customHeight="1" thickBot="1" x14ac:dyDescent="0.25">
      <c r="A120" s="134"/>
      <c r="B120" s="521"/>
      <c r="C120" s="125"/>
      <c r="D120" s="126"/>
      <c r="E120" s="124"/>
      <c r="F120" s="124"/>
      <c r="G120" s="124"/>
      <c r="H120" s="124"/>
      <c r="I120" s="124"/>
      <c r="J120" s="124"/>
      <c r="K120" s="124"/>
      <c r="L120" s="124"/>
      <c r="M120" s="124"/>
      <c r="N120" s="124"/>
      <c r="O120" s="124"/>
      <c r="P120" s="124"/>
      <c r="Q120" s="124"/>
      <c r="R120" s="124"/>
      <c r="S120" s="124"/>
      <c r="T120" s="124"/>
      <c r="U120" s="125"/>
      <c r="V120" s="124"/>
      <c r="W120" s="124"/>
      <c r="X120" s="124"/>
      <c r="Y120" s="124"/>
      <c r="Z120" s="124"/>
      <c r="AA120" s="124"/>
      <c r="AB120" s="124"/>
      <c r="AC120" s="124"/>
      <c r="AD120" s="124"/>
      <c r="AE120" s="124"/>
      <c r="AF120" s="124"/>
      <c r="AG120" s="124"/>
      <c r="AH120" s="124"/>
      <c r="AI120" s="124"/>
      <c r="AJ120" s="124"/>
      <c r="AK120" s="124"/>
      <c r="AL120" s="124"/>
      <c r="AM120" s="125"/>
      <c r="AN120" s="126"/>
      <c r="AO120" s="124"/>
      <c r="AP120" s="124"/>
      <c r="AQ120" s="136"/>
    </row>
    <row r="121" spans="1:43" ht="6" customHeight="1" x14ac:dyDescent="0.2">
      <c r="A121" s="145"/>
      <c r="B121" s="138"/>
      <c r="C121" s="139"/>
      <c r="D121" s="140"/>
      <c r="E121" s="137"/>
      <c r="F121" s="137"/>
      <c r="G121" s="137"/>
      <c r="H121" s="137"/>
      <c r="I121" s="137"/>
      <c r="J121" s="137"/>
      <c r="K121" s="137"/>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9"/>
      <c r="AN121" s="140"/>
      <c r="AO121" s="137"/>
      <c r="AP121" s="137"/>
      <c r="AQ121" s="146"/>
    </row>
    <row r="122" spans="1:43" x14ac:dyDescent="0.2">
      <c r="A122" s="128"/>
      <c r="B122" s="133">
        <v>511</v>
      </c>
      <c r="C122" s="129"/>
      <c r="D122" s="130"/>
      <c r="E122" s="780" t="s">
        <v>628</v>
      </c>
      <c r="F122" s="780"/>
      <c r="G122" s="780"/>
      <c r="H122" s="780"/>
      <c r="I122" s="780"/>
      <c r="J122" s="780"/>
      <c r="K122" s="780"/>
      <c r="L122" s="780"/>
      <c r="M122" s="780"/>
      <c r="N122" s="780"/>
      <c r="O122" s="780"/>
      <c r="P122" s="780"/>
      <c r="Q122" s="780"/>
      <c r="R122" s="780"/>
      <c r="S122" s="780"/>
      <c r="T122" s="780"/>
      <c r="U122" s="780"/>
      <c r="V122" s="780"/>
      <c r="W122" s="780"/>
      <c r="X122" s="780"/>
      <c r="Y122" s="780"/>
      <c r="Z122" s="780"/>
      <c r="AA122" s="780"/>
      <c r="AB122" s="780"/>
      <c r="AC122" s="780"/>
      <c r="AD122" s="780"/>
      <c r="AE122" s="780"/>
      <c r="AF122" s="780"/>
      <c r="AG122" s="780"/>
      <c r="AH122" s="780"/>
      <c r="AI122" s="780"/>
      <c r="AJ122" s="780"/>
      <c r="AK122" s="780"/>
      <c r="AL122" s="780"/>
      <c r="AM122" s="129"/>
      <c r="AN122" s="130"/>
      <c r="AO122" s="433"/>
      <c r="AP122" s="433"/>
      <c r="AQ122" s="132"/>
    </row>
    <row r="123" spans="1:43" x14ac:dyDescent="0.2">
      <c r="A123" s="128"/>
      <c r="B123" s="133"/>
      <c r="C123" s="129"/>
      <c r="D123" s="13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0"/>
      <c r="AA123" s="780"/>
      <c r="AB123" s="780"/>
      <c r="AC123" s="780"/>
      <c r="AD123" s="780"/>
      <c r="AE123" s="780"/>
      <c r="AF123" s="780"/>
      <c r="AG123" s="780"/>
      <c r="AH123" s="780"/>
      <c r="AI123" s="780"/>
      <c r="AJ123" s="780"/>
      <c r="AK123" s="780"/>
      <c r="AL123" s="780"/>
      <c r="AM123" s="129"/>
      <c r="AN123" s="130"/>
      <c r="AO123" s="433"/>
      <c r="AP123" s="433"/>
      <c r="AQ123" s="132"/>
    </row>
    <row r="124" spans="1:43" ht="6" customHeight="1" x14ac:dyDescent="0.2">
      <c r="A124" s="128"/>
      <c r="B124" s="432"/>
      <c r="C124" s="129"/>
      <c r="D124" s="130"/>
      <c r="E124" s="433"/>
      <c r="F124" s="433"/>
      <c r="G124" s="433"/>
      <c r="H124" s="433"/>
      <c r="I124" s="433"/>
      <c r="J124" s="433"/>
      <c r="K124" s="433"/>
      <c r="L124" s="433"/>
      <c r="M124" s="433"/>
      <c r="N124" s="433"/>
      <c r="O124" s="433"/>
      <c r="P124" s="433"/>
      <c r="Q124" s="433"/>
      <c r="R124" s="433"/>
      <c r="S124" s="433"/>
      <c r="T124" s="433"/>
      <c r="U124" s="433"/>
      <c r="V124" s="433"/>
      <c r="W124" s="433"/>
      <c r="X124" s="433"/>
      <c r="Y124" s="433"/>
      <c r="Z124" s="433"/>
      <c r="AA124" s="433"/>
      <c r="AB124" s="433"/>
      <c r="AC124" s="433"/>
      <c r="AD124" s="433"/>
      <c r="AE124" s="433"/>
      <c r="AF124" s="433"/>
      <c r="AG124" s="433"/>
      <c r="AH124" s="433"/>
      <c r="AI124" s="433"/>
      <c r="AJ124" s="433"/>
      <c r="AK124" s="433"/>
      <c r="AL124" s="433"/>
      <c r="AM124" s="129"/>
      <c r="AN124" s="130"/>
      <c r="AO124" s="433"/>
      <c r="AP124" s="433"/>
      <c r="AQ124" s="132"/>
    </row>
    <row r="125" spans="1:43" x14ac:dyDescent="0.2">
      <c r="A125" s="128"/>
      <c r="B125" s="310" t="s">
        <v>363</v>
      </c>
      <c r="C125" s="129"/>
      <c r="D125" s="130"/>
      <c r="E125" s="433"/>
      <c r="F125" s="433"/>
      <c r="G125" s="433"/>
      <c r="H125" s="433"/>
      <c r="I125" s="433"/>
      <c r="J125" s="433"/>
      <c r="L125" s="433"/>
      <c r="N125" s="131"/>
      <c r="O125" s="131" t="s">
        <v>118</v>
      </c>
      <c r="P125" s="131"/>
      <c r="Q125" s="131"/>
      <c r="R125" s="433"/>
      <c r="S125" s="433"/>
      <c r="V125" s="433"/>
      <c r="W125" s="433"/>
      <c r="X125" s="433"/>
      <c r="Y125" s="433"/>
      <c r="AA125" s="433"/>
      <c r="AB125" s="433"/>
      <c r="AC125" s="131" t="s">
        <v>117</v>
      </c>
      <c r="AD125" s="433"/>
      <c r="AE125" s="433"/>
      <c r="AF125" s="433"/>
      <c r="AG125" s="433"/>
      <c r="AH125" s="433"/>
      <c r="AI125" s="433"/>
      <c r="AJ125" s="433"/>
      <c r="AK125" s="433"/>
      <c r="AL125" s="433"/>
      <c r="AM125" s="129"/>
      <c r="AN125" s="130"/>
      <c r="AO125" s="433"/>
      <c r="AP125" s="783">
        <v>529</v>
      </c>
      <c r="AQ125" s="517"/>
    </row>
    <row r="126" spans="1:43" x14ac:dyDescent="0.2">
      <c r="A126" s="128"/>
      <c r="B126" s="310"/>
      <c r="C126" s="129"/>
      <c r="D126" s="130"/>
      <c r="E126" s="433"/>
      <c r="F126" s="433"/>
      <c r="G126" s="433"/>
      <c r="H126" s="433"/>
      <c r="I126" s="433"/>
      <c r="J126" s="433"/>
      <c r="L126" s="433"/>
      <c r="N126" s="131"/>
      <c r="O126" s="131"/>
      <c r="P126" s="131"/>
      <c r="Q126" s="131"/>
      <c r="R126" s="433"/>
      <c r="S126" s="433"/>
      <c r="V126" s="433"/>
      <c r="W126" s="433"/>
      <c r="X126" s="433"/>
      <c r="Y126" s="433"/>
      <c r="AA126" s="433"/>
      <c r="AB126" s="433"/>
      <c r="AC126" s="131"/>
      <c r="AD126" s="433"/>
      <c r="AE126" s="433"/>
      <c r="AF126" s="433"/>
      <c r="AG126" s="433"/>
      <c r="AH126" s="433"/>
      <c r="AI126" s="433"/>
      <c r="AJ126" s="433"/>
      <c r="AK126" s="433"/>
      <c r="AL126" s="433"/>
      <c r="AM126" s="129"/>
      <c r="AN126" s="130"/>
      <c r="AO126" s="433"/>
      <c r="AP126" s="783"/>
      <c r="AQ126" s="517"/>
    </row>
    <row r="127" spans="1:43" ht="6" customHeight="1" thickBot="1" x14ac:dyDescent="0.25">
      <c r="A127" s="134"/>
      <c r="B127" s="521"/>
      <c r="C127" s="125"/>
      <c r="D127" s="126"/>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4"/>
      <c r="AL127" s="124"/>
      <c r="AM127" s="125"/>
      <c r="AN127" s="126"/>
      <c r="AO127" s="124"/>
      <c r="AP127" s="124"/>
      <c r="AQ127" s="136"/>
    </row>
    <row r="128" spans="1:43" ht="6" customHeight="1" x14ac:dyDescent="0.2">
      <c r="A128" s="137"/>
      <c r="B128" s="138"/>
      <c r="C128" s="139"/>
      <c r="D128" s="140"/>
      <c r="E128" s="137"/>
      <c r="F128" s="137"/>
      <c r="G128" s="137"/>
      <c r="H128" s="137"/>
      <c r="I128" s="137"/>
      <c r="J128" s="137"/>
      <c r="K128" s="137"/>
      <c r="L128" s="137"/>
      <c r="M128" s="137"/>
      <c r="N128" s="137"/>
      <c r="O128" s="137"/>
      <c r="P128" s="137"/>
      <c r="Q128" s="137"/>
      <c r="R128" s="137"/>
      <c r="S128" s="137"/>
      <c r="T128" s="137"/>
      <c r="U128" s="139"/>
      <c r="V128" s="140"/>
      <c r="W128" s="137"/>
      <c r="X128" s="137"/>
      <c r="Y128" s="137"/>
      <c r="Z128" s="137"/>
      <c r="AA128" s="137"/>
      <c r="AB128" s="137"/>
      <c r="AC128" s="137"/>
      <c r="AD128" s="137"/>
      <c r="AE128" s="137"/>
      <c r="AF128" s="137"/>
      <c r="AG128" s="137"/>
      <c r="AH128" s="137"/>
      <c r="AI128" s="137"/>
      <c r="AJ128" s="137"/>
      <c r="AK128" s="137"/>
      <c r="AL128" s="141"/>
      <c r="AM128" s="139"/>
      <c r="AN128" s="140"/>
      <c r="AO128" s="137"/>
      <c r="AP128" s="137"/>
      <c r="AQ128" s="137"/>
    </row>
    <row r="129" spans="1:43" ht="11.25" customHeight="1" x14ac:dyDescent="0.2">
      <c r="A129" s="433"/>
      <c r="B129" s="133">
        <v>512</v>
      </c>
      <c r="C129" s="129"/>
      <c r="D129" s="130"/>
      <c r="E129" s="761" t="str">
        <f ca="1">VLOOKUP(INDIRECT(ADDRESS(ROW(),COLUMN()-3)),Language_Translations,MATCH(Language_Selected,Language_Options,0),FALSE)</f>
        <v>En plus de ce qui est inscrit (sur ce/ces documents), (NOM) a-t-il/elle eu d'autres vaccins, y compris des vaccins reçus le jour d'une campagne de vaccination, de journées de vaccination ou de journées sur la santé de l'enfant ?</v>
      </c>
      <c r="F129" s="761"/>
      <c r="G129" s="761"/>
      <c r="H129" s="761"/>
      <c r="I129" s="761"/>
      <c r="J129" s="761"/>
      <c r="K129" s="761"/>
      <c r="L129" s="761"/>
      <c r="M129" s="761"/>
      <c r="N129" s="761"/>
      <c r="O129" s="761"/>
      <c r="P129" s="761"/>
      <c r="Q129" s="761"/>
      <c r="R129" s="761"/>
      <c r="S129" s="761"/>
      <c r="T129" s="761"/>
      <c r="U129" s="189"/>
      <c r="V129" s="130"/>
      <c r="AM129" s="190"/>
      <c r="AN129" s="191"/>
      <c r="AQ129" s="433"/>
    </row>
    <row r="130" spans="1:43" ht="11.25" customHeight="1" x14ac:dyDescent="0.2">
      <c r="A130" s="433"/>
      <c r="B130" s="310" t="s">
        <v>420</v>
      </c>
      <c r="C130" s="129"/>
      <c r="D130" s="130"/>
      <c r="E130" s="761"/>
      <c r="F130" s="761"/>
      <c r="G130" s="761"/>
      <c r="H130" s="761"/>
      <c r="I130" s="761"/>
      <c r="J130" s="761"/>
      <c r="K130" s="761"/>
      <c r="L130" s="761"/>
      <c r="M130" s="761"/>
      <c r="N130" s="761"/>
      <c r="O130" s="761"/>
      <c r="P130" s="761"/>
      <c r="Q130" s="761"/>
      <c r="R130" s="761"/>
      <c r="S130" s="761"/>
      <c r="T130" s="761"/>
      <c r="U130" s="189"/>
      <c r="V130" s="130"/>
      <c r="W130" s="433" t="s">
        <v>117</v>
      </c>
      <c r="X130" s="433"/>
      <c r="Y130" s="143" t="s">
        <v>9</v>
      </c>
      <c r="Z130" s="174"/>
      <c r="AA130" s="143"/>
      <c r="AB130" s="143"/>
      <c r="AC130" s="143"/>
      <c r="AD130" s="143"/>
      <c r="AE130" s="143"/>
      <c r="AF130" s="143"/>
      <c r="AG130" s="143"/>
      <c r="AH130" s="143"/>
      <c r="AI130" s="143"/>
      <c r="AJ130" s="143"/>
      <c r="AK130" s="143"/>
      <c r="AL130" s="144" t="s">
        <v>93</v>
      </c>
      <c r="AM130" s="129"/>
      <c r="AN130" s="130"/>
      <c r="AO130" s="433"/>
      <c r="AP130" s="433"/>
      <c r="AQ130" s="433"/>
    </row>
    <row r="131" spans="1:43" ht="11.25" customHeight="1" x14ac:dyDescent="0.2">
      <c r="A131" s="433"/>
      <c r="B131" s="432"/>
      <c r="C131" s="129"/>
      <c r="D131" s="130"/>
      <c r="E131" s="761"/>
      <c r="F131" s="761"/>
      <c r="G131" s="761"/>
      <c r="H131" s="761"/>
      <c r="I131" s="761"/>
      <c r="J131" s="761"/>
      <c r="K131" s="761"/>
      <c r="L131" s="761"/>
      <c r="M131" s="761"/>
      <c r="N131" s="761"/>
      <c r="O131" s="761"/>
      <c r="P131" s="761"/>
      <c r="Q131" s="761"/>
      <c r="R131" s="761"/>
      <c r="S131" s="761"/>
      <c r="T131" s="761"/>
      <c r="U131" s="189"/>
      <c r="V131" s="130"/>
      <c r="W131" s="782" t="s">
        <v>629</v>
      </c>
      <c r="X131" s="782"/>
      <c r="Y131" s="782"/>
      <c r="Z131" s="782"/>
      <c r="AA131" s="782"/>
      <c r="AB131" s="782"/>
      <c r="AC131" s="782"/>
      <c r="AD131" s="782"/>
      <c r="AE131" s="782"/>
      <c r="AF131" s="782"/>
      <c r="AG131" s="782"/>
      <c r="AH131" s="782"/>
      <c r="AI131" s="782"/>
      <c r="AJ131" s="782"/>
      <c r="AK131" s="782"/>
      <c r="AL131" s="547"/>
      <c r="AM131" s="129"/>
      <c r="AN131" s="130"/>
      <c r="AO131" s="433"/>
      <c r="AP131" s="433"/>
      <c r="AQ131" s="433"/>
    </row>
    <row r="132" spans="1:43" ht="10.5" x14ac:dyDescent="0.2">
      <c r="A132" s="433"/>
      <c r="B132" s="432"/>
      <c r="C132" s="129"/>
      <c r="D132" s="130"/>
      <c r="E132" s="761"/>
      <c r="F132" s="761"/>
      <c r="G132" s="761"/>
      <c r="H132" s="761"/>
      <c r="I132" s="761"/>
      <c r="J132" s="761"/>
      <c r="K132" s="761"/>
      <c r="L132" s="761"/>
      <c r="M132" s="761"/>
      <c r="N132" s="761"/>
      <c r="O132" s="761"/>
      <c r="P132" s="761"/>
      <c r="Q132" s="761"/>
      <c r="R132" s="761"/>
      <c r="S132" s="761"/>
      <c r="T132" s="761"/>
      <c r="U132" s="189"/>
      <c r="V132" s="130"/>
      <c r="W132" s="782"/>
      <c r="X132" s="782"/>
      <c r="Y132" s="782"/>
      <c r="Z132" s="782"/>
      <c r="AA132" s="782"/>
      <c r="AB132" s="782"/>
      <c r="AC132" s="782"/>
      <c r="AD132" s="782"/>
      <c r="AE132" s="782"/>
      <c r="AF132" s="782"/>
      <c r="AG132" s="782"/>
      <c r="AH132" s="782"/>
      <c r="AI132" s="782"/>
      <c r="AJ132" s="782"/>
      <c r="AK132" s="782"/>
      <c r="AL132" s="547"/>
      <c r="AM132" s="129"/>
      <c r="AN132" s="130"/>
      <c r="AO132" s="433"/>
      <c r="AP132" s="433"/>
      <c r="AQ132" s="433"/>
    </row>
    <row r="133" spans="1:43" ht="10.5" x14ac:dyDescent="0.2">
      <c r="A133" s="433"/>
      <c r="B133" s="432"/>
      <c r="C133" s="129"/>
      <c r="D133" s="130"/>
      <c r="E133" s="761"/>
      <c r="F133" s="761"/>
      <c r="G133" s="761"/>
      <c r="H133" s="761"/>
      <c r="I133" s="761"/>
      <c r="J133" s="761"/>
      <c r="K133" s="761"/>
      <c r="L133" s="761"/>
      <c r="M133" s="761"/>
      <c r="N133" s="761"/>
      <c r="O133" s="761"/>
      <c r="P133" s="761"/>
      <c r="Q133" s="761"/>
      <c r="R133" s="761"/>
      <c r="S133" s="761"/>
      <c r="T133" s="761"/>
      <c r="U133" s="189"/>
      <c r="V133" s="130"/>
      <c r="W133" s="782"/>
      <c r="X133" s="782"/>
      <c r="Y133" s="782"/>
      <c r="Z133" s="782"/>
      <c r="AA133" s="782"/>
      <c r="AB133" s="782"/>
      <c r="AC133" s="782"/>
      <c r="AD133" s="782"/>
      <c r="AE133" s="782"/>
      <c r="AF133" s="782"/>
      <c r="AG133" s="782"/>
      <c r="AH133" s="782"/>
      <c r="AI133" s="782"/>
      <c r="AJ133" s="782"/>
      <c r="AK133" s="782"/>
      <c r="AL133" s="547"/>
      <c r="AM133" s="129"/>
      <c r="AN133" s="130"/>
      <c r="AO133" s="433"/>
      <c r="AP133" s="433"/>
      <c r="AQ133" s="433"/>
    </row>
    <row r="134" spans="1:43" ht="10.5" x14ac:dyDescent="0.2">
      <c r="A134" s="433"/>
      <c r="B134" s="432"/>
      <c r="C134" s="129"/>
      <c r="D134" s="130"/>
      <c r="E134" s="761"/>
      <c r="F134" s="761"/>
      <c r="G134" s="761"/>
      <c r="H134" s="761"/>
      <c r="I134" s="761"/>
      <c r="J134" s="761"/>
      <c r="K134" s="761"/>
      <c r="L134" s="761"/>
      <c r="M134" s="761"/>
      <c r="N134" s="761"/>
      <c r="O134" s="761"/>
      <c r="P134" s="761"/>
      <c r="Q134" s="761"/>
      <c r="R134" s="761"/>
      <c r="S134" s="761"/>
      <c r="T134" s="761"/>
      <c r="U134" s="189"/>
      <c r="V134" s="130"/>
      <c r="W134" s="782"/>
      <c r="X134" s="782"/>
      <c r="Y134" s="782"/>
      <c r="Z134" s="782"/>
      <c r="AA134" s="782"/>
      <c r="AB134" s="782"/>
      <c r="AC134" s="782"/>
      <c r="AD134" s="782"/>
      <c r="AE134" s="782"/>
      <c r="AF134" s="782"/>
      <c r="AG134" s="782"/>
      <c r="AH134" s="782"/>
      <c r="AI134" s="782"/>
      <c r="AJ134" s="782"/>
      <c r="AK134" s="782"/>
      <c r="AL134" s="547"/>
      <c r="AM134" s="129"/>
      <c r="AN134" s="130"/>
      <c r="AO134" s="433"/>
      <c r="AP134" s="433"/>
      <c r="AQ134" s="433"/>
    </row>
    <row r="135" spans="1:43" ht="10.5" x14ac:dyDescent="0.2">
      <c r="A135" s="433"/>
      <c r="B135" s="432"/>
      <c r="C135" s="129"/>
      <c r="D135" s="130"/>
      <c r="E135" s="761"/>
      <c r="F135" s="761"/>
      <c r="G135" s="761"/>
      <c r="H135" s="761"/>
      <c r="I135" s="761"/>
      <c r="J135" s="761"/>
      <c r="K135" s="761"/>
      <c r="L135" s="761"/>
      <c r="M135" s="761"/>
      <c r="N135" s="761"/>
      <c r="O135" s="761"/>
      <c r="P135" s="761"/>
      <c r="Q135" s="761"/>
      <c r="R135" s="761"/>
      <c r="S135" s="761"/>
      <c r="T135" s="761"/>
      <c r="U135" s="189"/>
      <c r="V135" s="130"/>
      <c r="W135" s="782"/>
      <c r="X135" s="782"/>
      <c r="Y135" s="782"/>
      <c r="Z135" s="782"/>
      <c r="AA135" s="782"/>
      <c r="AB135" s="782"/>
      <c r="AC135" s="782"/>
      <c r="AD135" s="782"/>
      <c r="AE135" s="782"/>
      <c r="AF135" s="782"/>
      <c r="AG135" s="782"/>
      <c r="AH135" s="782"/>
      <c r="AI135" s="782"/>
      <c r="AJ135" s="782"/>
      <c r="AK135" s="782"/>
      <c r="AL135" s="547"/>
      <c r="AM135" s="129"/>
      <c r="AN135" s="130"/>
      <c r="AO135" s="433"/>
      <c r="AP135" s="433"/>
      <c r="AQ135" s="433"/>
    </row>
    <row r="136" spans="1:43" ht="10.5" x14ac:dyDescent="0.2">
      <c r="A136" s="433"/>
      <c r="B136" s="432"/>
      <c r="C136" s="129"/>
      <c r="D136" s="130"/>
      <c r="E136" s="761"/>
      <c r="F136" s="761"/>
      <c r="G136" s="761"/>
      <c r="H136" s="761"/>
      <c r="I136" s="761"/>
      <c r="J136" s="761"/>
      <c r="K136" s="761"/>
      <c r="L136" s="761"/>
      <c r="M136" s="761"/>
      <c r="N136" s="761"/>
      <c r="O136" s="761"/>
      <c r="P136" s="761"/>
      <c r="Q136" s="761"/>
      <c r="R136" s="761"/>
      <c r="S136" s="761"/>
      <c r="T136" s="761"/>
      <c r="U136" s="189"/>
      <c r="V136" s="130"/>
      <c r="W136" s="782"/>
      <c r="X136" s="782"/>
      <c r="Y136" s="782"/>
      <c r="Z136" s="782"/>
      <c r="AA136" s="782"/>
      <c r="AB136" s="782"/>
      <c r="AC136" s="782"/>
      <c r="AD136" s="782"/>
      <c r="AE136" s="782"/>
      <c r="AF136" s="782"/>
      <c r="AG136" s="782"/>
      <c r="AH136" s="782"/>
      <c r="AI136" s="782"/>
      <c r="AJ136" s="782"/>
      <c r="AK136" s="782"/>
      <c r="AL136" s="547"/>
      <c r="AM136" s="129"/>
      <c r="AN136" s="130"/>
      <c r="AO136" s="433"/>
      <c r="AP136" s="433"/>
      <c r="AQ136" s="433"/>
    </row>
    <row r="137" spans="1:43" ht="11.25" customHeight="1" x14ac:dyDescent="0.2">
      <c r="A137" s="433"/>
      <c r="B137" s="432"/>
      <c r="C137" s="129"/>
      <c r="D137" s="130"/>
      <c r="E137" s="540"/>
      <c r="F137" s="540"/>
      <c r="G137" s="540"/>
      <c r="H137" s="540"/>
      <c r="I137" s="540"/>
      <c r="J137" s="540"/>
      <c r="K137" s="540"/>
      <c r="L137" s="540"/>
      <c r="M137" s="540"/>
      <c r="N137" s="540"/>
      <c r="O137" s="540"/>
      <c r="P137" s="540"/>
      <c r="Q137" s="540"/>
      <c r="R137" s="540"/>
      <c r="S137" s="540"/>
      <c r="T137" s="540"/>
      <c r="U137" s="189"/>
      <c r="V137" s="130"/>
      <c r="W137" s="545"/>
      <c r="X137" s="545"/>
      <c r="Y137" s="545"/>
      <c r="Z137" s="545"/>
      <c r="AA137" s="545"/>
      <c r="AB137" s="545"/>
      <c r="AC137" s="545"/>
      <c r="AD137" s="545"/>
      <c r="AE137" s="545"/>
      <c r="AF137" s="545"/>
      <c r="AG137" s="545"/>
      <c r="AH137" s="545"/>
      <c r="AI137" s="545"/>
      <c r="AJ137" s="545"/>
      <c r="AK137" s="545"/>
      <c r="AL137" s="547"/>
      <c r="AM137" s="129"/>
      <c r="AN137" s="130"/>
      <c r="AO137" s="433"/>
      <c r="AP137" s="433"/>
      <c r="AQ137" s="433"/>
    </row>
    <row r="138" spans="1:43" ht="11.25" customHeight="1" x14ac:dyDescent="0.2">
      <c r="A138" s="433"/>
      <c r="B138" s="432"/>
      <c r="C138" s="129"/>
      <c r="D138" s="130"/>
      <c r="E138" s="780" t="s">
        <v>630</v>
      </c>
      <c r="F138" s="780"/>
      <c r="G138" s="780"/>
      <c r="H138" s="780"/>
      <c r="I138" s="780"/>
      <c r="J138" s="780"/>
      <c r="K138" s="780"/>
      <c r="L138" s="780"/>
      <c r="M138" s="780"/>
      <c r="N138" s="780"/>
      <c r="O138" s="780"/>
      <c r="P138" s="780"/>
      <c r="Q138" s="780"/>
      <c r="R138" s="780"/>
      <c r="S138" s="780"/>
      <c r="T138" s="780"/>
      <c r="U138" s="189"/>
      <c r="V138" s="130"/>
      <c r="W138" s="545"/>
      <c r="X138" s="545"/>
      <c r="Y138" s="545"/>
      <c r="Z138" s="545"/>
      <c r="AA138" s="545"/>
      <c r="AB138" s="545"/>
      <c r="AC138" s="545"/>
      <c r="AD138" s="545"/>
      <c r="AE138" s="545"/>
      <c r="AF138" s="545"/>
      <c r="AG138" s="545"/>
      <c r="AH138" s="545"/>
      <c r="AI138" s="545"/>
      <c r="AJ138" s="166" t="s">
        <v>631</v>
      </c>
      <c r="AK138" s="545"/>
      <c r="AL138" s="547"/>
      <c r="AM138" s="129"/>
      <c r="AN138" s="130"/>
      <c r="AO138" s="433"/>
      <c r="AP138" s="433"/>
      <c r="AQ138" s="433"/>
    </row>
    <row r="139" spans="1:43" ht="11.25" customHeight="1" x14ac:dyDescent="0.2">
      <c r="A139" s="433"/>
      <c r="B139" s="432"/>
      <c r="C139" s="129"/>
      <c r="D139" s="130"/>
      <c r="E139" s="780"/>
      <c r="F139" s="780"/>
      <c r="G139" s="780"/>
      <c r="H139" s="780"/>
      <c r="I139" s="780"/>
      <c r="J139" s="780"/>
      <c r="K139" s="780"/>
      <c r="L139" s="780"/>
      <c r="M139" s="780"/>
      <c r="N139" s="780"/>
      <c r="O139" s="780"/>
      <c r="P139" s="780"/>
      <c r="Q139" s="780"/>
      <c r="R139" s="780"/>
      <c r="S139" s="780"/>
      <c r="T139" s="780"/>
      <c r="U139" s="189"/>
      <c r="V139" s="130"/>
      <c r="W139" s="545"/>
      <c r="X139" s="545"/>
      <c r="Y139" s="545"/>
      <c r="Z139" s="545"/>
      <c r="AA139" s="545"/>
      <c r="AB139" s="545"/>
      <c r="AC139" s="545"/>
      <c r="AD139" s="545"/>
      <c r="AE139" s="545"/>
      <c r="AF139" s="545"/>
      <c r="AG139" s="545"/>
      <c r="AH139" s="545"/>
      <c r="AI139" s="545"/>
      <c r="AJ139" s="166"/>
      <c r="AK139" s="545"/>
      <c r="AL139" s="547"/>
      <c r="AM139" s="129"/>
      <c r="AN139" s="130"/>
      <c r="AO139" s="433"/>
      <c r="AP139" s="433"/>
      <c r="AQ139" s="433"/>
    </row>
    <row r="140" spans="1:43" ht="11.25" customHeight="1" x14ac:dyDescent="0.2">
      <c r="A140" s="433"/>
      <c r="B140" s="432"/>
      <c r="C140" s="129"/>
      <c r="D140" s="130"/>
      <c r="E140" s="780"/>
      <c r="F140" s="780"/>
      <c r="G140" s="780"/>
      <c r="H140" s="780"/>
      <c r="I140" s="780"/>
      <c r="J140" s="780"/>
      <c r="K140" s="780"/>
      <c r="L140" s="780"/>
      <c r="M140" s="780"/>
      <c r="N140" s="780"/>
      <c r="O140" s="780"/>
      <c r="P140" s="780"/>
      <c r="Q140" s="780"/>
      <c r="R140" s="780"/>
      <c r="S140" s="780"/>
      <c r="T140" s="780"/>
      <c r="U140" s="129"/>
      <c r="V140" s="130"/>
      <c r="W140" s="433" t="s">
        <v>118</v>
      </c>
      <c r="X140" s="433"/>
      <c r="Y140" s="143" t="s">
        <v>9</v>
      </c>
      <c r="Z140" s="143"/>
      <c r="AA140" s="143"/>
      <c r="AB140" s="143"/>
      <c r="AC140" s="143"/>
      <c r="AD140" s="143"/>
      <c r="AE140" s="143"/>
      <c r="AF140" s="143"/>
      <c r="AG140" s="143"/>
      <c r="AH140" s="143"/>
      <c r="AI140" s="143"/>
      <c r="AJ140" s="143"/>
      <c r="AK140" s="143"/>
      <c r="AL140" s="144" t="s">
        <v>95</v>
      </c>
      <c r="AM140" s="129"/>
      <c r="AN140" s="130"/>
      <c r="AO140" s="433"/>
      <c r="AP140" s="433"/>
      <c r="AQ140" s="192"/>
    </row>
    <row r="141" spans="1:43" x14ac:dyDescent="0.2">
      <c r="A141" s="433"/>
      <c r="B141" s="432"/>
      <c r="C141" s="129"/>
      <c r="D141" s="130"/>
      <c r="E141" s="780"/>
      <c r="F141" s="780"/>
      <c r="G141" s="780"/>
      <c r="H141" s="780"/>
      <c r="I141" s="780"/>
      <c r="J141" s="780"/>
      <c r="K141" s="780"/>
      <c r="L141" s="780"/>
      <c r="M141" s="780"/>
      <c r="N141" s="780"/>
      <c r="O141" s="780"/>
      <c r="P141" s="780"/>
      <c r="Q141" s="780"/>
      <c r="R141" s="780"/>
      <c r="S141" s="780"/>
      <c r="T141" s="780"/>
      <c r="U141" s="129"/>
      <c r="V141" s="130"/>
      <c r="W141" s="433" t="s">
        <v>259</v>
      </c>
      <c r="X141" s="433"/>
      <c r="Y141" s="433"/>
      <c r="Z141" s="433"/>
      <c r="AA141" s="433"/>
      <c r="AB141" s="143" t="s">
        <v>9</v>
      </c>
      <c r="AC141" s="174"/>
      <c r="AD141" s="143"/>
      <c r="AE141" s="143"/>
      <c r="AF141" s="143"/>
      <c r="AG141" s="143"/>
      <c r="AH141" s="143"/>
      <c r="AI141" s="143"/>
      <c r="AJ141" s="143"/>
      <c r="AK141" s="143"/>
      <c r="AL141" s="144" t="s">
        <v>212</v>
      </c>
      <c r="AM141" s="129"/>
      <c r="AN141" s="130"/>
      <c r="AO141" s="433"/>
      <c r="AP141" s="433"/>
      <c r="AQ141" s="192"/>
    </row>
    <row r="142" spans="1:43" ht="6" customHeight="1" thickBot="1" x14ac:dyDescent="0.25">
      <c r="A142" s="167"/>
      <c r="B142" s="546"/>
      <c r="C142" s="165"/>
      <c r="D142" s="164"/>
      <c r="E142" s="167"/>
      <c r="F142" s="167"/>
      <c r="G142" s="167"/>
      <c r="H142" s="167"/>
      <c r="I142" s="167"/>
      <c r="J142" s="167"/>
      <c r="K142" s="167"/>
      <c r="L142" s="167"/>
      <c r="M142" s="167"/>
      <c r="N142" s="167"/>
      <c r="O142" s="167"/>
      <c r="P142" s="167"/>
      <c r="Q142" s="167"/>
      <c r="R142" s="167"/>
      <c r="S142" s="167"/>
      <c r="T142" s="167"/>
      <c r="U142" s="165"/>
      <c r="V142" s="164"/>
      <c r="W142" s="167"/>
      <c r="X142" s="167"/>
      <c r="Y142" s="167"/>
      <c r="Z142" s="167"/>
      <c r="AA142" s="167"/>
      <c r="AB142" s="167"/>
      <c r="AC142" s="167"/>
      <c r="AD142" s="167"/>
      <c r="AE142" s="167"/>
      <c r="AF142" s="167"/>
      <c r="AG142" s="167"/>
      <c r="AH142" s="167"/>
      <c r="AI142" s="167"/>
      <c r="AJ142" s="167"/>
      <c r="AK142" s="167"/>
      <c r="AL142" s="168"/>
      <c r="AM142" s="165"/>
      <c r="AN142" s="164"/>
      <c r="AO142" s="167"/>
      <c r="AP142" s="167"/>
      <c r="AQ142" s="167"/>
    </row>
    <row r="143" spans="1:43" ht="6" customHeight="1" x14ac:dyDescent="0.2">
      <c r="A143" s="145"/>
      <c r="B143" s="138"/>
      <c r="C143" s="139"/>
      <c r="D143" s="140"/>
      <c r="E143" s="137"/>
      <c r="F143" s="137"/>
      <c r="G143" s="137"/>
      <c r="H143" s="137"/>
      <c r="I143" s="137"/>
      <c r="J143" s="137"/>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41"/>
      <c r="AM143" s="139"/>
      <c r="AN143" s="140"/>
      <c r="AO143" s="137"/>
      <c r="AP143" s="137"/>
      <c r="AQ143" s="146"/>
    </row>
    <row r="144" spans="1:43" ht="11.25" customHeight="1" x14ac:dyDescent="0.2">
      <c r="A144" s="128"/>
      <c r="B144" s="432" t="s">
        <v>632</v>
      </c>
      <c r="C144" s="129"/>
      <c r="D144" s="130"/>
      <c r="E144" s="780" t="s">
        <v>633</v>
      </c>
      <c r="F144" s="780"/>
      <c r="G144" s="780"/>
      <c r="H144" s="780"/>
      <c r="I144" s="780"/>
      <c r="J144" s="780"/>
      <c r="K144" s="780"/>
      <c r="L144" s="780"/>
      <c r="M144" s="780"/>
      <c r="N144" s="780"/>
      <c r="O144" s="780"/>
      <c r="P144" s="780"/>
      <c r="Q144" s="780"/>
      <c r="R144" s="780"/>
      <c r="S144" s="780"/>
      <c r="T144" s="780"/>
      <c r="U144" s="780"/>
      <c r="V144" s="780"/>
      <c r="W144" s="780"/>
      <c r="X144" s="780"/>
      <c r="Y144" s="780"/>
      <c r="Z144" s="780"/>
      <c r="AA144" s="780"/>
      <c r="AB144" s="780"/>
      <c r="AC144" s="780"/>
      <c r="AD144" s="780"/>
      <c r="AE144" s="780"/>
      <c r="AF144" s="780"/>
      <c r="AG144" s="780"/>
      <c r="AH144" s="780"/>
      <c r="AI144" s="780"/>
      <c r="AJ144" s="780"/>
      <c r="AK144" s="780"/>
      <c r="AL144" s="780"/>
      <c r="AM144" s="129"/>
      <c r="AN144" s="130"/>
      <c r="AO144" s="433"/>
      <c r="AP144" s="433"/>
      <c r="AQ144" s="132"/>
    </row>
    <row r="145" spans="1:43" ht="6" customHeight="1" x14ac:dyDescent="0.2">
      <c r="A145" s="128"/>
      <c r="B145" s="432"/>
      <c r="C145" s="129"/>
      <c r="D145" s="130"/>
      <c r="E145" s="433"/>
      <c r="F145" s="433"/>
      <c r="G145" s="433"/>
      <c r="H145" s="433"/>
      <c r="I145" s="433"/>
      <c r="J145" s="433"/>
      <c r="K145" s="433"/>
      <c r="L145" s="433"/>
      <c r="M145" s="433"/>
      <c r="N145" s="433"/>
      <c r="O145" s="433"/>
      <c r="P145" s="433"/>
      <c r="Q145" s="433"/>
      <c r="R145" s="433"/>
      <c r="S145" s="433"/>
      <c r="T145" s="433"/>
      <c r="U145" s="433"/>
      <c r="V145" s="433"/>
      <c r="W145" s="433"/>
      <c r="X145" s="433"/>
      <c r="Y145" s="433"/>
      <c r="Z145" s="433"/>
      <c r="AA145" s="433"/>
      <c r="AB145" s="433"/>
      <c r="AC145" s="433"/>
      <c r="AD145" s="433"/>
      <c r="AE145" s="433"/>
      <c r="AF145" s="433"/>
      <c r="AG145" s="433"/>
      <c r="AH145" s="433"/>
      <c r="AI145" s="433"/>
      <c r="AJ145" s="433"/>
      <c r="AK145" s="433"/>
      <c r="AL145" s="131"/>
      <c r="AM145" s="129"/>
      <c r="AN145" s="130"/>
      <c r="AO145" s="433"/>
      <c r="AP145" s="433"/>
      <c r="AQ145" s="132"/>
    </row>
    <row r="146" spans="1:43" ht="11.25" customHeight="1" x14ac:dyDescent="0.2">
      <c r="A146" s="128"/>
      <c r="B146" s="432"/>
      <c r="C146" s="129"/>
      <c r="D146" s="130"/>
      <c r="E146" s="433"/>
      <c r="F146" s="433"/>
      <c r="G146" s="433"/>
      <c r="H146" s="433"/>
      <c r="I146" s="433"/>
      <c r="J146" s="433"/>
      <c r="L146" s="131" t="s">
        <v>117</v>
      </c>
      <c r="M146" s="433"/>
      <c r="N146" s="433"/>
      <c r="O146" s="433"/>
      <c r="P146" s="433"/>
      <c r="Q146" s="433"/>
      <c r="R146" s="433"/>
      <c r="S146" s="433"/>
      <c r="T146" s="433"/>
      <c r="U146" s="433"/>
      <c r="V146" s="433"/>
      <c r="W146" s="433"/>
      <c r="X146" s="433"/>
      <c r="Y146" s="433"/>
      <c r="Z146" s="433"/>
      <c r="AA146" s="433" t="s">
        <v>118</v>
      </c>
      <c r="AB146" s="433"/>
      <c r="AC146" s="433"/>
      <c r="AD146" s="433"/>
      <c r="AE146" s="433"/>
      <c r="AF146" s="433"/>
      <c r="AG146" s="433"/>
      <c r="AH146" s="433"/>
      <c r="AI146" s="433"/>
      <c r="AJ146" s="433"/>
      <c r="AK146" s="433"/>
      <c r="AL146" s="131"/>
      <c r="AM146" s="129"/>
      <c r="AN146" s="130"/>
      <c r="AO146" s="433"/>
      <c r="AP146" s="433">
        <v>530</v>
      </c>
      <c r="AQ146" s="132"/>
    </row>
    <row r="147" spans="1:43" ht="6" customHeight="1" x14ac:dyDescent="0.2">
      <c r="A147" s="128"/>
      <c r="B147" s="432"/>
      <c r="C147" s="129"/>
      <c r="D147" s="130"/>
      <c r="E147" s="433"/>
      <c r="F147" s="433"/>
      <c r="G147" s="433"/>
      <c r="H147" s="433"/>
      <c r="I147" s="433"/>
      <c r="J147" s="433"/>
      <c r="K147" s="433"/>
      <c r="L147" s="433"/>
      <c r="M147" s="433"/>
      <c r="N147" s="433"/>
      <c r="O147" s="433"/>
      <c r="P147" s="433"/>
      <c r="Q147" s="433"/>
      <c r="R147" s="433"/>
      <c r="S147" s="433"/>
      <c r="T147" s="433"/>
      <c r="U147" s="433"/>
      <c r="V147" s="433"/>
      <c r="W147" s="433"/>
      <c r="X147" s="433"/>
      <c r="Y147" s="433"/>
      <c r="Z147" s="433"/>
      <c r="AA147" s="433"/>
      <c r="AB147" s="433"/>
      <c r="AC147" s="433"/>
      <c r="AD147" s="433"/>
      <c r="AE147" s="433"/>
      <c r="AF147" s="433"/>
      <c r="AG147" s="433"/>
      <c r="AH147" s="433"/>
      <c r="AI147" s="433"/>
      <c r="AJ147" s="433"/>
      <c r="AK147" s="433"/>
      <c r="AL147" s="131"/>
      <c r="AM147" s="129"/>
      <c r="AN147" s="130"/>
      <c r="AO147" s="433"/>
      <c r="AQ147" s="132"/>
    </row>
    <row r="148" spans="1:43" ht="11.25" customHeight="1" x14ac:dyDescent="0.2">
      <c r="A148" s="128"/>
      <c r="B148" s="432"/>
      <c r="C148" s="129"/>
      <c r="D148" s="130"/>
      <c r="E148" s="433"/>
      <c r="F148" s="433"/>
      <c r="G148" s="433"/>
      <c r="H148" s="433"/>
      <c r="I148" s="433"/>
      <c r="J148" s="433"/>
      <c r="L148" s="166" t="s">
        <v>634</v>
      </c>
      <c r="M148" s="433"/>
      <c r="N148" s="433"/>
      <c r="O148" s="433"/>
      <c r="P148" s="433"/>
      <c r="Q148" s="433"/>
      <c r="R148" s="433"/>
      <c r="S148" s="433"/>
      <c r="T148" s="433"/>
      <c r="U148" s="433"/>
      <c r="V148" s="433"/>
      <c r="W148" s="433"/>
      <c r="X148" s="433"/>
      <c r="Y148" s="433"/>
      <c r="Z148" s="433"/>
      <c r="AA148" s="433"/>
      <c r="AB148" s="433"/>
      <c r="AC148" s="433"/>
      <c r="AD148" s="433"/>
      <c r="AE148" s="433"/>
      <c r="AF148" s="433"/>
      <c r="AG148" s="433"/>
      <c r="AH148" s="433"/>
      <c r="AI148" s="433"/>
      <c r="AJ148" s="433"/>
      <c r="AK148" s="433"/>
      <c r="AL148" s="131"/>
      <c r="AM148" s="129"/>
      <c r="AN148" s="130"/>
      <c r="AO148" s="433"/>
      <c r="AP148" s="433"/>
      <c r="AQ148" s="132"/>
    </row>
    <row r="149" spans="1:43" ht="6" customHeight="1" thickBot="1" x14ac:dyDescent="0.25">
      <c r="A149" s="134"/>
      <c r="B149" s="521"/>
      <c r="C149" s="125"/>
      <c r="D149" s="126"/>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4"/>
      <c r="AE149" s="124"/>
      <c r="AF149" s="124"/>
      <c r="AG149" s="124"/>
      <c r="AH149" s="124"/>
      <c r="AI149" s="124"/>
      <c r="AJ149" s="124"/>
      <c r="AK149" s="124"/>
      <c r="AL149" s="135"/>
      <c r="AM149" s="125"/>
      <c r="AN149" s="126"/>
      <c r="AO149" s="124"/>
      <c r="AP149" s="124"/>
      <c r="AQ149" s="136"/>
    </row>
    <row r="150" spans="1:43" ht="6" customHeight="1" x14ac:dyDescent="0.2">
      <c r="A150" s="169"/>
      <c r="B150" s="549"/>
      <c r="C150" s="163"/>
      <c r="D150" s="162"/>
      <c r="E150" s="169"/>
      <c r="F150" s="169"/>
      <c r="G150" s="169"/>
      <c r="H150" s="169"/>
      <c r="I150" s="169"/>
      <c r="J150" s="169"/>
      <c r="K150" s="169"/>
      <c r="L150" s="169"/>
      <c r="M150" s="169"/>
      <c r="N150" s="169"/>
      <c r="O150" s="169"/>
      <c r="P150" s="169"/>
      <c r="Q150" s="169"/>
      <c r="R150" s="169"/>
      <c r="S150" s="169"/>
      <c r="T150" s="169"/>
      <c r="U150" s="163"/>
      <c r="V150" s="162"/>
      <c r="W150" s="169"/>
      <c r="X150" s="169"/>
      <c r="Y150" s="169"/>
      <c r="Z150" s="169"/>
      <c r="AA150" s="169"/>
      <c r="AB150" s="169"/>
      <c r="AC150" s="169"/>
      <c r="AD150" s="169"/>
      <c r="AE150" s="169"/>
      <c r="AF150" s="169"/>
      <c r="AG150" s="169"/>
      <c r="AH150" s="169"/>
      <c r="AI150" s="169"/>
      <c r="AJ150" s="169"/>
      <c r="AK150" s="169"/>
      <c r="AL150" s="170"/>
      <c r="AM150" s="163"/>
      <c r="AN150" s="162"/>
      <c r="AO150" s="169"/>
      <c r="AP150" s="169"/>
      <c r="AQ150" s="169"/>
    </row>
    <row r="151" spans="1:43" ht="11.25" customHeight="1" x14ac:dyDescent="0.2">
      <c r="A151" s="433"/>
      <c r="B151" s="133">
        <v>513</v>
      </c>
      <c r="C151" s="129"/>
      <c r="D151" s="130"/>
      <c r="E151" s="761" t="str">
        <f ca="1">VLOOKUP(INDIRECT(ADDRESS(ROW(),COLUMN()-3)),Language_Translations,MATCH(Language_Selected,Language_Options,0),FALSE)</f>
        <v>(NOM) a-t-il/elle reçu des vaccins pour éviter de contracter des maladies, y compris des vaccins reçus au cours de campagnes ou de journées de vaccination ou de journées de la santé de l'enfant ?</v>
      </c>
      <c r="F151" s="761"/>
      <c r="G151" s="761"/>
      <c r="H151" s="761"/>
      <c r="I151" s="761"/>
      <c r="J151" s="761"/>
      <c r="K151" s="761"/>
      <c r="L151" s="761"/>
      <c r="M151" s="761"/>
      <c r="N151" s="761"/>
      <c r="O151" s="761"/>
      <c r="P151" s="761"/>
      <c r="Q151" s="761"/>
      <c r="R151" s="761"/>
      <c r="S151" s="761"/>
      <c r="T151" s="761"/>
      <c r="U151" s="129"/>
      <c r="V151" s="130"/>
      <c r="W151" s="433" t="s">
        <v>117</v>
      </c>
      <c r="X151" s="433"/>
      <c r="Y151" s="143" t="s">
        <v>9</v>
      </c>
      <c r="Z151" s="143"/>
      <c r="AA151" s="143"/>
      <c r="AB151" s="143"/>
      <c r="AC151" s="143"/>
      <c r="AD151" s="143"/>
      <c r="AE151" s="143"/>
      <c r="AF151" s="143"/>
      <c r="AG151" s="143"/>
      <c r="AH151" s="143"/>
      <c r="AI151" s="143"/>
      <c r="AJ151" s="143"/>
      <c r="AK151" s="143"/>
      <c r="AL151" s="144" t="s">
        <v>93</v>
      </c>
      <c r="AM151" s="129"/>
      <c r="AN151" s="130"/>
      <c r="AO151" s="433"/>
      <c r="AP151" s="433"/>
      <c r="AQ151" s="433"/>
    </row>
    <row r="152" spans="1:43" x14ac:dyDescent="0.2">
      <c r="A152" s="433"/>
      <c r="B152" s="310" t="s">
        <v>420</v>
      </c>
      <c r="C152" s="129"/>
      <c r="D152" s="130"/>
      <c r="E152" s="761"/>
      <c r="F152" s="761"/>
      <c r="G152" s="761"/>
      <c r="H152" s="761"/>
      <c r="I152" s="761"/>
      <c r="J152" s="761"/>
      <c r="K152" s="761"/>
      <c r="L152" s="761"/>
      <c r="M152" s="761"/>
      <c r="N152" s="761"/>
      <c r="O152" s="761"/>
      <c r="P152" s="761"/>
      <c r="Q152" s="761"/>
      <c r="R152" s="761"/>
      <c r="S152" s="761"/>
      <c r="T152" s="761"/>
      <c r="U152" s="129"/>
      <c r="V152" s="130"/>
      <c r="W152" s="433" t="s">
        <v>118</v>
      </c>
      <c r="X152" s="433"/>
      <c r="Y152" s="143" t="s">
        <v>9</v>
      </c>
      <c r="Z152" s="143"/>
      <c r="AA152" s="143"/>
      <c r="AB152" s="143"/>
      <c r="AC152" s="143"/>
      <c r="AD152" s="143"/>
      <c r="AE152" s="143"/>
      <c r="AF152" s="143"/>
      <c r="AG152" s="143"/>
      <c r="AH152" s="143"/>
      <c r="AI152" s="143"/>
      <c r="AJ152" s="143"/>
      <c r="AK152" s="143"/>
      <c r="AL152" s="144" t="s">
        <v>95</v>
      </c>
      <c r="AM152" s="129"/>
      <c r="AN152" s="130"/>
      <c r="AO152" s="433"/>
      <c r="AP152" s="789">
        <v>530</v>
      </c>
      <c r="AQ152" s="192"/>
    </row>
    <row r="153" spans="1:43" ht="11.25" customHeight="1" x14ac:dyDescent="0.2">
      <c r="A153" s="433"/>
      <c r="B153" s="432"/>
      <c r="C153" s="129"/>
      <c r="D153" s="130"/>
      <c r="E153" s="761"/>
      <c r="F153" s="761"/>
      <c r="G153" s="761"/>
      <c r="H153" s="761"/>
      <c r="I153" s="761"/>
      <c r="J153" s="761"/>
      <c r="K153" s="761"/>
      <c r="L153" s="761"/>
      <c r="M153" s="761"/>
      <c r="N153" s="761"/>
      <c r="O153" s="761"/>
      <c r="P153" s="761"/>
      <c r="Q153" s="761"/>
      <c r="R153" s="761"/>
      <c r="S153" s="761"/>
      <c r="T153" s="761"/>
      <c r="U153" s="189"/>
      <c r="V153" s="130"/>
      <c r="W153" s="433" t="s">
        <v>259</v>
      </c>
      <c r="X153" s="433"/>
      <c r="Y153" s="433"/>
      <c r="Z153" s="433"/>
      <c r="AA153" s="433"/>
      <c r="AB153" s="143" t="s">
        <v>9</v>
      </c>
      <c r="AC153" s="174"/>
      <c r="AD153" s="143"/>
      <c r="AE153" s="143"/>
      <c r="AF153" s="143"/>
      <c r="AG153" s="143"/>
      <c r="AH153" s="143"/>
      <c r="AI153" s="143"/>
      <c r="AJ153" s="143"/>
      <c r="AK153" s="143"/>
      <c r="AL153" s="144" t="s">
        <v>212</v>
      </c>
      <c r="AM153" s="129"/>
      <c r="AN153" s="130"/>
      <c r="AO153" s="433"/>
      <c r="AP153" s="789"/>
      <c r="AQ153" s="192"/>
    </row>
    <row r="154" spans="1:43" ht="11.25" customHeight="1" x14ac:dyDescent="0.2">
      <c r="A154" s="433"/>
      <c r="B154" s="432"/>
      <c r="C154" s="129"/>
      <c r="D154" s="130"/>
      <c r="E154" s="761"/>
      <c r="F154" s="761"/>
      <c r="G154" s="761"/>
      <c r="H154" s="761"/>
      <c r="I154" s="761"/>
      <c r="J154" s="761"/>
      <c r="K154" s="761"/>
      <c r="L154" s="761"/>
      <c r="M154" s="761"/>
      <c r="N154" s="761"/>
      <c r="O154" s="761"/>
      <c r="P154" s="761"/>
      <c r="Q154" s="761"/>
      <c r="R154" s="761"/>
      <c r="S154" s="761"/>
      <c r="T154" s="761"/>
      <c r="U154" s="189"/>
      <c r="V154" s="130"/>
      <c r="W154" s="433"/>
      <c r="X154" s="433"/>
      <c r="Y154" s="433"/>
      <c r="Z154" s="433"/>
      <c r="AA154" s="433"/>
      <c r="AB154" s="143"/>
      <c r="AC154" s="174"/>
      <c r="AD154" s="143"/>
      <c r="AE154" s="143"/>
      <c r="AF154" s="143"/>
      <c r="AG154" s="143"/>
      <c r="AH154" s="143"/>
      <c r="AI154" s="143"/>
      <c r="AJ154" s="143"/>
      <c r="AK154" s="143"/>
      <c r="AL154" s="144"/>
      <c r="AM154" s="129"/>
      <c r="AN154" s="130"/>
      <c r="AO154" s="433"/>
      <c r="AP154" s="433"/>
      <c r="AQ154" s="433"/>
    </row>
    <row r="155" spans="1:43" ht="6" customHeight="1" x14ac:dyDescent="0.2">
      <c r="A155" s="167"/>
      <c r="B155" s="546"/>
      <c r="C155" s="165"/>
      <c r="D155" s="164"/>
      <c r="E155" s="167"/>
      <c r="F155" s="167"/>
      <c r="G155" s="167"/>
      <c r="H155" s="167"/>
      <c r="I155" s="167"/>
      <c r="J155" s="167"/>
      <c r="K155" s="167"/>
      <c r="L155" s="167"/>
      <c r="M155" s="167"/>
      <c r="N155" s="167"/>
      <c r="O155" s="167"/>
      <c r="P155" s="167"/>
      <c r="Q155" s="167"/>
      <c r="R155" s="167"/>
      <c r="S155" s="167"/>
      <c r="T155" s="167"/>
      <c r="U155" s="165"/>
      <c r="V155" s="164"/>
      <c r="W155" s="167"/>
      <c r="X155" s="167"/>
      <c r="Y155" s="167"/>
      <c r="Z155" s="167"/>
      <c r="AA155" s="167"/>
      <c r="AB155" s="167"/>
      <c r="AC155" s="167"/>
      <c r="AD155" s="167"/>
      <c r="AE155" s="167"/>
      <c r="AF155" s="167"/>
      <c r="AG155" s="167"/>
      <c r="AH155" s="167"/>
      <c r="AI155" s="167"/>
      <c r="AJ155" s="167"/>
      <c r="AK155" s="167"/>
      <c r="AL155" s="168"/>
      <c r="AM155" s="165"/>
      <c r="AN155" s="164"/>
      <c r="AO155" s="167"/>
      <c r="AP155" s="167"/>
      <c r="AQ155" s="167"/>
    </row>
    <row r="156" spans="1:43" ht="6" customHeight="1" x14ac:dyDescent="0.2">
      <c r="A156" s="169"/>
      <c r="B156" s="549"/>
      <c r="C156" s="163"/>
      <c r="D156" s="162"/>
      <c r="E156" s="169"/>
      <c r="F156" s="169"/>
      <c r="G156" s="169"/>
      <c r="H156" s="169"/>
      <c r="I156" s="169"/>
      <c r="J156" s="169"/>
      <c r="K156" s="169"/>
      <c r="L156" s="169"/>
      <c r="M156" s="169"/>
      <c r="N156" s="169"/>
      <c r="O156" s="169"/>
      <c r="P156" s="169"/>
      <c r="Q156" s="169"/>
      <c r="R156" s="169"/>
      <c r="S156" s="169"/>
      <c r="T156" s="169"/>
      <c r="U156" s="163"/>
      <c r="V156" s="162"/>
      <c r="W156" s="169"/>
      <c r="X156" s="169"/>
      <c r="Y156" s="169"/>
      <c r="Z156" s="169"/>
      <c r="AA156" s="169"/>
      <c r="AB156" s="169"/>
      <c r="AC156" s="169"/>
      <c r="AD156" s="169"/>
      <c r="AE156" s="169"/>
      <c r="AF156" s="169"/>
      <c r="AG156" s="169"/>
      <c r="AH156" s="169"/>
      <c r="AI156" s="169"/>
      <c r="AJ156" s="169"/>
      <c r="AK156" s="169"/>
      <c r="AL156" s="170"/>
      <c r="AM156" s="163"/>
      <c r="AN156" s="162"/>
      <c r="AO156" s="169"/>
      <c r="AP156" s="169"/>
      <c r="AQ156" s="169"/>
    </row>
    <row r="157" spans="1:43" ht="11.25" customHeight="1" x14ac:dyDescent="0.2">
      <c r="A157" s="433"/>
      <c r="B157" s="133">
        <v>514</v>
      </c>
      <c r="C157" s="129"/>
      <c r="D157" s="130"/>
      <c r="E157" s="761" t="str">
        <f ca="1">VLOOKUP(INDIRECT(ADDRESS(ROW(),COLUMN()-3)),Language_Translations,MATCH(Language_Selected,Language_Options,0),FALSE)</f>
        <v>Est-ce que (NOM) a reçu le vaccin du BCG contre la tuberculose, c'est-à-dire une injection dans le bras ou à l'épaule qui laisse habituellement une cicatrice ?</v>
      </c>
      <c r="F157" s="761"/>
      <c r="G157" s="761"/>
      <c r="H157" s="761"/>
      <c r="I157" s="761"/>
      <c r="J157" s="761"/>
      <c r="K157" s="761"/>
      <c r="L157" s="761"/>
      <c r="M157" s="761"/>
      <c r="N157" s="761"/>
      <c r="O157" s="761"/>
      <c r="P157" s="761"/>
      <c r="Q157" s="761"/>
      <c r="R157" s="761"/>
      <c r="S157" s="761"/>
      <c r="T157" s="761"/>
      <c r="U157" s="129"/>
      <c r="V157" s="130"/>
      <c r="W157" s="433" t="s">
        <v>117</v>
      </c>
      <c r="X157" s="433"/>
      <c r="Y157" s="143" t="s">
        <v>9</v>
      </c>
      <c r="Z157" s="143"/>
      <c r="AA157" s="143"/>
      <c r="AB157" s="143"/>
      <c r="AC157" s="143"/>
      <c r="AD157" s="143"/>
      <c r="AE157" s="143"/>
      <c r="AF157" s="143"/>
      <c r="AG157" s="143"/>
      <c r="AH157" s="143"/>
      <c r="AI157" s="143"/>
      <c r="AJ157" s="143"/>
      <c r="AK157" s="143"/>
      <c r="AL157" s="144" t="s">
        <v>93</v>
      </c>
      <c r="AM157" s="129"/>
      <c r="AN157" s="130"/>
      <c r="AO157" s="433"/>
      <c r="AP157" s="433"/>
      <c r="AQ157" s="433"/>
    </row>
    <row r="158" spans="1:43" x14ac:dyDescent="0.2">
      <c r="A158" s="433"/>
      <c r="B158" s="432"/>
      <c r="C158" s="129"/>
      <c r="D158" s="130"/>
      <c r="E158" s="761"/>
      <c r="F158" s="761"/>
      <c r="G158" s="761"/>
      <c r="H158" s="761"/>
      <c r="I158" s="761"/>
      <c r="J158" s="761"/>
      <c r="K158" s="761"/>
      <c r="L158" s="761"/>
      <c r="M158" s="761"/>
      <c r="N158" s="761"/>
      <c r="O158" s="761"/>
      <c r="P158" s="761"/>
      <c r="Q158" s="761"/>
      <c r="R158" s="761"/>
      <c r="S158" s="761"/>
      <c r="T158" s="761"/>
      <c r="U158" s="129"/>
      <c r="V158" s="130"/>
      <c r="W158" s="433" t="s">
        <v>118</v>
      </c>
      <c r="X158" s="433"/>
      <c r="Y158" s="143" t="s">
        <v>9</v>
      </c>
      <c r="Z158" s="143"/>
      <c r="AA158" s="143"/>
      <c r="AB158" s="143"/>
      <c r="AC158" s="143"/>
      <c r="AD158" s="143"/>
      <c r="AE158" s="143"/>
      <c r="AF158" s="143"/>
      <c r="AG158" s="143"/>
      <c r="AH158" s="143"/>
      <c r="AI158" s="143"/>
      <c r="AJ158" s="143"/>
      <c r="AK158" s="143"/>
      <c r="AL158" s="144" t="s">
        <v>95</v>
      </c>
      <c r="AM158" s="129"/>
      <c r="AN158" s="130"/>
      <c r="AO158" s="433"/>
      <c r="AP158" s="433"/>
      <c r="AQ158" s="433"/>
    </row>
    <row r="159" spans="1:43" ht="11.25" customHeight="1" x14ac:dyDescent="0.2">
      <c r="A159" s="433"/>
      <c r="B159" s="432"/>
      <c r="C159" s="129"/>
      <c r="D159" s="130"/>
      <c r="E159" s="761"/>
      <c r="F159" s="761"/>
      <c r="G159" s="761"/>
      <c r="H159" s="761"/>
      <c r="I159" s="761"/>
      <c r="J159" s="761"/>
      <c r="K159" s="761"/>
      <c r="L159" s="761"/>
      <c r="M159" s="761"/>
      <c r="N159" s="761"/>
      <c r="O159" s="761"/>
      <c r="P159" s="761"/>
      <c r="Q159" s="761"/>
      <c r="R159" s="761"/>
      <c r="S159" s="761"/>
      <c r="T159" s="761"/>
      <c r="U159" s="189"/>
      <c r="V159" s="130"/>
      <c r="W159" s="433" t="s">
        <v>259</v>
      </c>
      <c r="X159" s="433"/>
      <c r="Y159" s="433"/>
      <c r="Z159" s="433"/>
      <c r="AA159" s="433"/>
      <c r="AB159" s="143" t="s">
        <v>9</v>
      </c>
      <c r="AC159" s="174"/>
      <c r="AD159" s="143"/>
      <c r="AE159" s="143"/>
      <c r="AF159" s="143"/>
      <c r="AG159" s="143"/>
      <c r="AH159" s="143"/>
      <c r="AI159" s="143"/>
      <c r="AJ159" s="143"/>
      <c r="AK159" s="143"/>
      <c r="AL159" s="144" t="s">
        <v>212</v>
      </c>
      <c r="AM159" s="129"/>
      <c r="AN159" s="130"/>
      <c r="AO159" s="433"/>
      <c r="AP159" s="433"/>
      <c r="AQ159" s="433"/>
    </row>
    <row r="160" spans="1:43" ht="11.25" customHeight="1" x14ac:dyDescent="0.2">
      <c r="A160" s="433"/>
      <c r="B160" s="432"/>
      <c r="C160" s="129"/>
      <c r="D160" s="130"/>
      <c r="E160" s="761"/>
      <c r="F160" s="761"/>
      <c r="G160" s="761"/>
      <c r="H160" s="761"/>
      <c r="I160" s="761"/>
      <c r="J160" s="761"/>
      <c r="K160" s="761"/>
      <c r="L160" s="761"/>
      <c r="M160" s="761"/>
      <c r="N160" s="761"/>
      <c r="O160" s="761"/>
      <c r="P160" s="761"/>
      <c r="Q160" s="761"/>
      <c r="R160" s="761"/>
      <c r="S160" s="761"/>
      <c r="T160" s="761"/>
      <c r="U160" s="189"/>
      <c r="V160" s="130"/>
      <c r="W160" s="433"/>
      <c r="X160" s="433"/>
      <c r="Y160" s="433"/>
      <c r="Z160" s="433"/>
      <c r="AA160" s="433"/>
      <c r="AB160" s="143"/>
      <c r="AC160" s="174"/>
      <c r="AD160" s="143"/>
      <c r="AE160" s="143"/>
      <c r="AF160" s="143"/>
      <c r="AG160" s="143"/>
      <c r="AH160" s="143"/>
      <c r="AI160" s="143"/>
      <c r="AJ160" s="143"/>
      <c r="AK160" s="143"/>
      <c r="AL160" s="144"/>
      <c r="AM160" s="129"/>
      <c r="AN160" s="130"/>
      <c r="AO160" s="433"/>
      <c r="AP160" s="433"/>
      <c r="AQ160" s="433"/>
    </row>
    <row r="161" spans="1:43" ht="6" customHeight="1" x14ac:dyDescent="0.2">
      <c r="A161" s="167"/>
      <c r="B161" s="546"/>
      <c r="C161" s="165"/>
      <c r="D161" s="164"/>
      <c r="E161" s="167"/>
      <c r="F161" s="167"/>
      <c r="G161" s="167"/>
      <c r="H161" s="167"/>
      <c r="I161" s="167"/>
      <c r="J161" s="167"/>
      <c r="K161" s="167"/>
      <c r="L161" s="167"/>
      <c r="M161" s="167"/>
      <c r="N161" s="167"/>
      <c r="O161" s="167"/>
      <c r="P161" s="167"/>
      <c r="Q161" s="167"/>
      <c r="R161" s="167"/>
      <c r="S161" s="167"/>
      <c r="T161" s="167"/>
      <c r="U161" s="165"/>
      <c r="V161" s="164"/>
      <c r="W161" s="167"/>
      <c r="X161" s="167"/>
      <c r="Y161" s="167"/>
      <c r="Z161" s="167"/>
      <c r="AA161" s="167"/>
      <c r="AB161" s="167"/>
      <c r="AC161" s="167"/>
      <c r="AD161" s="167"/>
      <c r="AE161" s="167"/>
      <c r="AF161" s="167"/>
      <c r="AG161" s="167"/>
      <c r="AH161" s="167"/>
      <c r="AI161" s="167"/>
      <c r="AJ161" s="167"/>
      <c r="AK161" s="167"/>
      <c r="AL161" s="168"/>
      <c r="AM161" s="165"/>
      <c r="AN161" s="164"/>
      <c r="AO161" s="167"/>
      <c r="AP161" s="167"/>
      <c r="AQ161" s="167"/>
    </row>
    <row r="162" spans="1:43" ht="6" customHeight="1" x14ac:dyDescent="0.2">
      <c r="A162" s="169"/>
      <c r="B162" s="549"/>
      <c r="C162" s="163"/>
      <c r="D162" s="162"/>
      <c r="E162" s="169"/>
      <c r="F162" s="169"/>
      <c r="G162" s="169"/>
      <c r="H162" s="169"/>
      <c r="I162" s="169"/>
      <c r="J162" s="169"/>
      <c r="K162" s="169"/>
      <c r="L162" s="169"/>
      <c r="M162" s="169"/>
      <c r="N162" s="169"/>
      <c r="O162" s="169"/>
      <c r="P162" s="169"/>
      <c r="Q162" s="169"/>
      <c r="R162" s="169"/>
      <c r="S162" s="169"/>
      <c r="T162" s="169"/>
      <c r="U162" s="163"/>
      <c r="V162" s="162"/>
      <c r="W162" s="169"/>
      <c r="X162" s="169"/>
      <c r="Y162" s="169"/>
      <c r="Z162" s="169"/>
      <c r="AA162" s="169"/>
      <c r="AB162" s="169"/>
      <c r="AC162" s="169"/>
      <c r="AD162" s="169"/>
      <c r="AE162" s="169"/>
      <c r="AF162" s="169"/>
      <c r="AG162" s="169"/>
      <c r="AH162" s="169"/>
      <c r="AI162" s="169"/>
      <c r="AJ162" s="169"/>
      <c r="AK162" s="169"/>
      <c r="AL162" s="170"/>
      <c r="AM162" s="163"/>
      <c r="AN162" s="162"/>
      <c r="AO162" s="169"/>
      <c r="AP162" s="169"/>
      <c r="AQ162" s="169"/>
    </row>
    <row r="163" spans="1:43" ht="11.25" customHeight="1" x14ac:dyDescent="0.2">
      <c r="A163" s="433"/>
      <c r="B163" s="133">
        <v>515</v>
      </c>
      <c r="C163" s="129"/>
      <c r="D163" s="130"/>
      <c r="E163" s="761" t="str">
        <f ca="1">VLOOKUP(INDIRECT(ADDRESS(ROW(),COLUMN()-3)),Language_Translations,MATCH(Language_Selected,Language_Options,0),FALSE)</f>
        <v>Au moment de la naissance ou peu après la naissance, est-ce-que (NOM) a reçu le vaccin de l'hépatite B, c'est-à-dire une injection dans la cuisse pour éviter l'hépatite B ?</v>
      </c>
      <c r="F163" s="761"/>
      <c r="G163" s="761"/>
      <c r="H163" s="761"/>
      <c r="I163" s="761"/>
      <c r="J163" s="761"/>
      <c r="K163" s="761"/>
      <c r="L163" s="761"/>
      <c r="M163" s="761"/>
      <c r="N163" s="761"/>
      <c r="O163" s="761"/>
      <c r="P163" s="761"/>
      <c r="Q163" s="761"/>
      <c r="R163" s="761"/>
      <c r="S163" s="761"/>
      <c r="T163" s="761"/>
      <c r="U163" s="129"/>
      <c r="V163" s="130"/>
      <c r="W163" s="433" t="s">
        <v>117</v>
      </c>
      <c r="X163" s="433"/>
      <c r="Y163" s="143" t="s">
        <v>9</v>
      </c>
      <c r="Z163" s="143"/>
      <c r="AA163" s="143"/>
      <c r="AB163" s="143"/>
      <c r="AC163" s="143"/>
      <c r="AD163" s="143"/>
      <c r="AE163" s="143"/>
      <c r="AF163" s="143"/>
      <c r="AG163" s="143"/>
      <c r="AH163" s="143"/>
      <c r="AI163" s="143"/>
      <c r="AJ163" s="143"/>
      <c r="AK163" s="143"/>
      <c r="AL163" s="144" t="s">
        <v>93</v>
      </c>
      <c r="AM163" s="129"/>
      <c r="AN163" s="130"/>
      <c r="AO163" s="433"/>
      <c r="AP163" s="433"/>
      <c r="AQ163" s="433"/>
    </row>
    <row r="164" spans="1:43" x14ac:dyDescent="0.2">
      <c r="A164" s="433"/>
      <c r="B164" s="310"/>
      <c r="C164" s="129"/>
      <c r="D164" s="130"/>
      <c r="E164" s="761"/>
      <c r="F164" s="761"/>
      <c r="G164" s="761"/>
      <c r="H164" s="761"/>
      <c r="I164" s="761"/>
      <c r="J164" s="761"/>
      <c r="K164" s="761"/>
      <c r="L164" s="761"/>
      <c r="M164" s="761"/>
      <c r="N164" s="761"/>
      <c r="O164" s="761"/>
      <c r="P164" s="761"/>
      <c r="Q164" s="761"/>
      <c r="R164" s="761"/>
      <c r="S164" s="761"/>
      <c r="T164" s="761"/>
      <c r="U164" s="129"/>
      <c r="V164" s="130"/>
      <c r="W164" s="433" t="s">
        <v>118</v>
      </c>
      <c r="X164" s="433"/>
      <c r="Y164" s="143" t="s">
        <v>9</v>
      </c>
      <c r="Z164" s="143"/>
      <c r="AA164" s="143"/>
      <c r="AB164" s="143"/>
      <c r="AC164" s="143"/>
      <c r="AD164" s="143"/>
      <c r="AE164" s="143"/>
      <c r="AF164" s="143"/>
      <c r="AG164" s="143"/>
      <c r="AH164" s="143"/>
      <c r="AI164" s="143"/>
      <c r="AJ164" s="143"/>
      <c r="AK164" s="143"/>
      <c r="AL164" s="144" t="s">
        <v>95</v>
      </c>
      <c r="AM164" s="129"/>
      <c r="AN164" s="130"/>
      <c r="AO164" s="433"/>
      <c r="AP164" s="785">
        <v>517</v>
      </c>
      <c r="AQ164" s="433"/>
    </row>
    <row r="165" spans="1:43" ht="11.15" customHeight="1" x14ac:dyDescent="0.2">
      <c r="A165" s="433"/>
      <c r="B165" s="432"/>
      <c r="C165" s="129"/>
      <c r="D165" s="130"/>
      <c r="E165" s="761"/>
      <c r="F165" s="761"/>
      <c r="G165" s="761"/>
      <c r="H165" s="761"/>
      <c r="I165" s="761"/>
      <c r="J165" s="761"/>
      <c r="K165" s="761"/>
      <c r="L165" s="761"/>
      <c r="M165" s="761"/>
      <c r="N165" s="761"/>
      <c r="O165" s="761"/>
      <c r="P165" s="761"/>
      <c r="Q165" s="761"/>
      <c r="R165" s="761"/>
      <c r="S165" s="761"/>
      <c r="T165" s="761"/>
      <c r="U165" s="189"/>
      <c r="V165" s="130"/>
      <c r="W165" s="433" t="s">
        <v>259</v>
      </c>
      <c r="X165" s="433"/>
      <c r="Y165" s="433"/>
      <c r="Z165" s="433"/>
      <c r="AA165" s="433"/>
      <c r="AB165" s="143" t="s">
        <v>9</v>
      </c>
      <c r="AC165" s="174"/>
      <c r="AD165" s="143"/>
      <c r="AE165" s="143"/>
      <c r="AF165" s="143"/>
      <c r="AG165" s="143"/>
      <c r="AH165" s="143"/>
      <c r="AI165" s="143"/>
      <c r="AJ165" s="143"/>
      <c r="AK165" s="143"/>
      <c r="AL165" s="144" t="s">
        <v>212</v>
      </c>
      <c r="AM165" s="129"/>
      <c r="AN165" s="130"/>
      <c r="AO165" s="433"/>
      <c r="AP165" s="785"/>
      <c r="AQ165" s="433"/>
    </row>
    <row r="166" spans="1:43" ht="11.15" customHeight="1" x14ac:dyDescent="0.2">
      <c r="A166" s="433"/>
      <c r="B166" s="432"/>
      <c r="C166" s="129"/>
      <c r="D166" s="130"/>
      <c r="E166" s="761"/>
      <c r="F166" s="761"/>
      <c r="G166" s="761"/>
      <c r="H166" s="761"/>
      <c r="I166" s="761"/>
      <c r="J166" s="761"/>
      <c r="K166" s="761"/>
      <c r="L166" s="761"/>
      <c r="M166" s="761"/>
      <c r="N166" s="761"/>
      <c r="O166" s="761"/>
      <c r="P166" s="761"/>
      <c r="Q166" s="761"/>
      <c r="R166" s="761"/>
      <c r="S166" s="761"/>
      <c r="T166" s="761"/>
      <c r="U166" s="189"/>
      <c r="V166" s="130"/>
      <c r="W166" s="433"/>
      <c r="X166" s="433"/>
      <c r="Y166" s="433"/>
      <c r="Z166" s="433"/>
      <c r="AA166" s="433"/>
      <c r="AB166" s="143"/>
      <c r="AC166" s="174"/>
      <c r="AD166" s="143"/>
      <c r="AE166" s="143"/>
      <c r="AF166" s="143"/>
      <c r="AG166" s="143"/>
      <c r="AH166" s="143"/>
      <c r="AI166" s="143"/>
      <c r="AJ166" s="143"/>
      <c r="AK166" s="143"/>
      <c r="AL166" s="144"/>
      <c r="AM166" s="129"/>
      <c r="AN166" s="130"/>
      <c r="AO166" s="433"/>
      <c r="AP166" s="432"/>
      <c r="AQ166" s="433"/>
    </row>
    <row r="167" spans="1:43" ht="6" customHeight="1" x14ac:dyDescent="0.2">
      <c r="A167" s="167"/>
      <c r="B167" s="546"/>
      <c r="C167" s="165"/>
      <c r="D167" s="164"/>
      <c r="E167" s="167"/>
      <c r="F167" s="167"/>
      <c r="G167" s="167"/>
      <c r="H167" s="167"/>
      <c r="I167" s="167"/>
      <c r="J167" s="167"/>
      <c r="K167" s="167"/>
      <c r="L167" s="167"/>
      <c r="M167" s="167"/>
      <c r="N167" s="167"/>
      <c r="O167" s="167"/>
      <c r="P167" s="167"/>
      <c r="Q167" s="167"/>
      <c r="R167" s="167"/>
      <c r="S167" s="167"/>
      <c r="T167" s="167"/>
      <c r="U167" s="165"/>
      <c r="V167" s="164"/>
      <c r="W167" s="167"/>
      <c r="X167" s="167"/>
      <c r="Y167" s="167"/>
      <c r="Z167" s="167"/>
      <c r="AA167" s="167"/>
      <c r="AB167" s="167"/>
      <c r="AC167" s="167"/>
      <c r="AD167" s="167"/>
      <c r="AE167" s="167"/>
      <c r="AF167" s="167"/>
      <c r="AG167" s="167"/>
      <c r="AH167" s="167"/>
      <c r="AI167" s="167"/>
      <c r="AJ167" s="167"/>
      <c r="AK167" s="167"/>
      <c r="AL167" s="168"/>
      <c r="AM167" s="165"/>
      <c r="AN167" s="164"/>
      <c r="AO167" s="167"/>
      <c r="AP167" s="167"/>
      <c r="AQ167" s="167"/>
    </row>
    <row r="168" spans="1:43" ht="6" customHeight="1" x14ac:dyDescent="0.2">
      <c r="A168" s="169"/>
      <c r="B168" s="549"/>
      <c r="C168" s="163"/>
      <c r="D168" s="162"/>
      <c r="E168" s="169"/>
      <c r="F168" s="169"/>
      <c r="G168" s="169"/>
      <c r="H168" s="169"/>
      <c r="I168" s="169"/>
      <c r="J168" s="169"/>
      <c r="K168" s="169"/>
      <c r="L168" s="169"/>
      <c r="M168" s="169"/>
      <c r="N168" s="169"/>
      <c r="O168" s="169"/>
      <c r="P168" s="169"/>
      <c r="Q168" s="169"/>
      <c r="R168" s="169"/>
      <c r="S168" s="169"/>
      <c r="T168" s="169"/>
      <c r="U168" s="163"/>
      <c r="V168" s="162"/>
      <c r="W168" s="169"/>
      <c r="X168" s="169"/>
      <c r="Y168" s="169"/>
      <c r="Z168" s="169"/>
      <c r="AA168" s="169"/>
      <c r="AB168" s="169"/>
      <c r="AC168" s="169"/>
      <c r="AD168" s="169"/>
      <c r="AE168" s="169"/>
      <c r="AF168" s="169"/>
      <c r="AG168" s="169"/>
      <c r="AH168" s="169"/>
      <c r="AI168" s="169"/>
      <c r="AJ168" s="169"/>
      <c r="AK168" s="169"/>
      <c r="AL168" s="170"/>
      <c r="AM168" s="163"/>
      <c r="AN168" s="162"/>
      <c r="AO168" s="169"/>
      <c r="AP168" s="169"/>
      <c r="AQ168" s="169"/>
    </row>
    <row r="169" spans="1:43" ht="11.25" customHeight="1" x14ac:dyDescent="0.2">
      <c r="A169" s="433"/>
      <c r="B169" s="133">
        <v>516</v>
      </c>
      <c r="C169" s="129"/>
      <c r="D169" s="130"/>
      <c r="E169" s="761" t="str">
        <f ca="1">VLOOKUP(INDIRECT(ADDRESS(ROW(),COLUMN()-3)),Language_Translations,MATCH(Language_Selected,Language_Options,0),FALSE)</f>
        <v>Est-ce que (NOM) l'a reçu dans les 24 heures ayant suivi la naissance ?</v>
      </c>
      <c r="F169" s="761"/>
      <c r="G169" s="761"/>
      <c r="H169" s="761"/>
      <c r="I169" s="761"/>
      <c r="J169" s="761"/>
      <c r="K169" s="761"/>
      <c r="L169" s="761"/>
      <c r="M169" s="761"/>
      <c r="N169" s="761"/>
      <c r="O169" s="761"/>
      <c r="P169" s="761"/>
      <c r="Q169" s="761"/>
      <c r="R169" s="761"/>
      <c r="S169" s="761"/>
      <c r="T169" s="761"/>
      <c r="U169" s="129"/>
      <c r="V169" s="130"/>
      <c r="W169" s="433" t="s">
        <v>117</v>
      </c>
      <c r="X169" s="433"/>
      <c r="Y169" s="143" t="s">
        <v>9</v>
      </c>
      <c r="Z169" s="143"/>
      <c r="AA169" s="143"/>
      <c r="AB169" s="143"/>
      <c r="AC169" s="143"/>
      <c r="AD169" s="143"/>
      <c r="AE169" s="143"/>
      <c r="AF169" s="143"/>
      <c r="AG169" s="143"/>
      <c r="AH169" s="143"/>
      <c r="AI169" s="143"/>
      <c r="AJ169" s="143"/>
      <c r="AK169" s="143"/>
      <c r="AL169" s="144" t="s">
        <v>93</v>
      </c>
      <c r="AM169" s="129"/>
      <c r="AN169" s="130"/>
      <c r="AO169" s="433"/>
      <c r="AP169" s="433"/>
      <c r="AQ169" s="433"/>
    </row>
    <row r="170" spans="1:43" x14ac:dyDescent="0.2">
      <c r="A170" s="433"/>
      <c r="B170" s="432"/>
      <c r="C170" s="129"/>
      <c r="D170" s="130"/>
      <c r="E170" s="761"/>
      <c r="F170" s="761"/>
      <c r="G170" s="761"/>
      <c r="H170" s="761"/>
      <c r="I170" s="761"/>
      <c r="J170" s="761"/>
      <c r="K170" s="761"/>
      <c r="L170" s="761"/>
      <c r="M170" s="761"/>
      <c r="N170" s="761"/>
      <c r="O170" s="761"/>
      <c r="P170" s="761"/>
      <c r="Q170" s="761"/>
      <c r="R170" s="761"/>
      <c r="S170" s="761"/>
      <c r="T170" s="761"/>
      <c r="U170" s="129"/>
      <c r="V170" s="130"/>
      <c r="W170" s="433" t="s">
        <v>118</v>
      </c>
      <c r="X170" s="433"/>
      <c r="Y170" s="143" t="s">
        <v>9</v>
      </c>
      <c r="Z170" s="143"/>
      <c r="AA170" s="143"/>
      <c r="AB170" s="143"/>
      <c r="AC170" s="143"/>
      <c r="AD170" s="143"/>
      <c r="AE170" s="143"/>
      <c r="AF170" s="143"/>
      <c r="AG170" s="143"/>
      <c r="AH170" s="143"/>
      <c r="AI170" s="143"/>
      <c r="AJ170" s="143"/>
      <c r="AK170" s="143"/>
      <c r="AL170" s="144" t="s">
        <v>95</v>
      </c>
      <c r="AM170" s="129"/>
      <c r="AN170" s="130"/>
      <c r="AO170" s="433"/>
      <c r="AP170" s="192"/>
      <c r="AQ170" s="192"/>
    </row>
    <row r="171" spans="1:43" ht="11.25" customHeight="1" x14ac:dyDescent="0.2">
      <c r="A171" s="433"/>
      <c r="B171" s="432"/>
      <c r="C171" s="129"/>
      <c r="D171" s="130"/>
      <c r="E171" s="761"/>
      <c r="F171" s="761"/>
      <c r="G171" s="761"/>
      <c r="H171" s="761"/>
      <c r="I171" s="761"/>
      <c r="J171" s="761"/>
      <c r="K171" s="761"/>
      <c r="L171" s="761"/>
      <c r="M171" s="761"/>
      <c r="N171" s="761"/>
      <c r="O171" s="761"/>
      <c r="P171" s="761"/>
      <c r="Q171" s="761"/>
      <c r="R171" s="761"/>
      <c r="S171" s="761"/>
      <c r="T171" s="761"/>
      <c r="U171" s="189"/>
      <c r="V171" s="130"/>
      <c r="W171" s="433" t="s">
        <v>259</v>
      </c>
      <c r="X171" s="433"/>
      <c r="Y171" s="433"/>
      <c r="Z171" s="433"/>
      <c r="AA171" s="433"/>
      <c r="AB171" s="143" t="s">
        <v>9</v>
      </c>
      <c r="AC171" s="174"/>
      <c r="AD171" s="143"/>
      <c r="AE171" s="143"/>
      <c r="AF171" s="143"/>
      <c r="AG171" s="143"/>
      <c r="AH171" s="143"/>
      <c r="AI171" s="143"/>
      <c r="AJ171" s="143"/>
      <c r="AK171" s="143"/>
      <c r="AL171" s="144" t="s">
        <v>212</v>
      </c>
      <c r="AM171" s="129"/>
      <c r="AN171" s="130"/>
      <c r="AO171" s="433"/>
      <c r="AP171" s="192"/>
      <c r="AQ171" s="192"/>
    </row>
    <row r="172" spans="1:43" ht="6" customHeight="1" x14ac:dyDescent="0.2">
      <c r="A172" s="167"/>
      <c r="B172" s="546"/>
      <c r="C172" s="165"/>
      <c r="D172" s="164"/>
      <c r="E172" s="167"/>
      <c r="F172" s="167"/>
      <c r="G172" s="167"/>
      <c r="H172" s="167"/>
      <c r="I172" s="167"/>
      <c r="J172" s="167"/>
      <c r="K172" s="167"/>
      <c r="L172" s="167"/>
      <c r="M172" s="167"/>
      <c r="N172" s="167"/>
      <c r="O172" s="167"/>
      <c r="P172" s="167"/>
      <c r="Q172" s="167"/>
      <c r="R172" s="167"/>
      <c r="S172" s="167"/>
      <c r="T172" s="167"/>
      <c r="U172" s="165"/>
      <c r="V172" s="164"/>
      <c r="W172" s="167"/>
      <c r="X172" s="167"/>
      <c r="Y172" s="167"/>
      <c r="Z172" s="167"/>
      <c r="AA172" s="167"/>
      <c r="AB172" s="167"/>
      <c r="AC172" s="167"/>
      <c r="AD172" s="167"/>
      <c r="AE172" s="167"/>
      <c r="AF172" s="167"/>
      <c r="AG172" s="167"/>
      <c r="AH172" s="167"/>
      <c r="AI172" s="167"/>
      <c r="AJ172" s="167"/>
      <c r="AK172" s="167"/>
      <c r="AL172" s="168"/>
      <c r="AM172" s="165"/>
      <c r="AN172" s="164"/>
      <c r="AO172" s="167"/>
      <c r="AP172" s="167"/>
      <c r="AQ172" s="167"/>
    </row>
    <row r="173" spans="1:43" ht="6" customHeight="1" x14ac:dyDescent="0.2">
      <c r="A173" s="169"/>
      <c r="B173" s="549"/>
      <c r="C173" s="163"/>
      <c r="D173" s="162"/>
      <c r="E173" s="169"/>
      <c r="F173" s="169"/>
      <c r="G173" s="169"/>
      <c r="H173" s="169"/>
      <c r="I173" s="169"/>
      <c r="J173" s="169"/>
      <c r="K173" s="169"/>
      <c r="L173" s="169"/>
      <c r="M173" s="169"/>
      <c r="N173" s="169"/>
      <c r="O173" s="169"/>
      <c r="P173" s="169"/>
      <c r="Q173" s="169"/>
      <c r="R173" s="169"/>
      <c r="S173" s="169"/>
      <c r="T173" s="169"/>
      <c r="U173" s="163"/>
      <c r="V173" s="162"/>
      <c r="W173" s="169"/>
      <c r="X173" s="169"/>
      <c r="Y173" s="169"/>
      <c r="Z173" s="169"/>
      <c r="AA173" s="169"/>
      <c r="AB173" s="169"/>
      <c r="AC173" s="169"/>
      <c r="AD173" s="169"/>
      <c r="AE173" s="169"/>
      <c r="AF173" s="169"/>
      <c r="AG173" s="169"/>
      <c r="AH173" s="169"/>
      <c r="AI173" s="169"/>
      <c r="AJ173" s="169"/>
      <c r="AK173" s="169"/>
      <c r="AL173" s="170"/>
      <c r="AM173" s="163"/>
      <c r="AN173" s="162"/>
      <c r="AO173" s="169"/>
      <c r="AP173" s="169"/>
      <c r="AQ173" s="169"/>
    </row>
    <row r="174" spans="1:43" ht="11.25" customHeight="1" x14ac:dyDescent="0.2">
      <c r="A174" s="433"/>
      <c r="B174" s="133">
        <v>517</v>
      </c>
      <c r="C174" s="129"/>
      <c r="D174" s="130"/>
      <c r="E174" s="761" t="str">
        <f ca="1">VLOOKUP(INDIRECT(ADDRESS(ROW(),COLUMN()-3)),Language_Translations,MATCH(Language_Selected,Language_Options,0),FALSE)</f>
        <v>Est-ce que (NOM) a reçu le vaccin oral contre la polio, c'est-à-dire deux gouttes dans la bouche pour éviter la polio ?</v>
      </c>
      <c r="F174" s="761"/>
      <c r="G174" s="761"/>
      <c r="H174" s="761"/>
      <c r="I174" s="761"/>
      <c r="J174" s="761"/>
      <c r="K174" s="761"/>
      <c r="L174" s="761"/>
      <c r="M174" s="761"/>
      <c r="N174" s="761"/>
      <c r="O174" s="761"/>
      <c r="P174" s="761"/>
      <c r="Q174" s="761"/>
      <c r="R174" s="761"/>
      <c r="S174" s="761"/>
      <c r="T174" s="761"/>
      <c r="U174" s="129"/>
      <c r="V174" s="130"/>
      <c r="W174" s="433" t="s">
        <v>117</v>
      </c>
      <c r="X174" s="433"/>
      <c r="Y174" s="143" t="s">
        <v>9</v>
      </c>
      <c r="Z174" s="143"/>
      <c r="AA174" s="143"/>
      <c r="AB174" s="143"/>
      <c r="AC174" s="143"/>
      <c r="AD174" s="143"/>
      <c r="AE174" s="143"/>
      <c r="AF174" s="143"/>
      <c r="AG174" s="143"/>
      <c r="AH174" s="143"/>
      <c r="AI174" s="143"/>
      <c r="AJ174" s="143"/>
      <c r="AK174" s="143"/>
      <c r="AL174" s="144" t="s">
        <v>93</v>
      </c>
      <c r="AM174" s="129"/>
      <c r="AN174" s="130"/>
      <c r="AO174" s="433"/>
      <c r="AP174" s="433"/>
      <c r="AQ174" s="433"/>
    </row>
    <row r="175" spans="1:43" x14ac:dyDescent="0.2">
      <c r="A175" s="433"/>
      <c r="B175" s="432"/>
      <c r="C175" s="129"/>
      <c r="D175" s="130"/>
      <c r="E175" s="761"/>
      <c r="F175" s="761"/>
      <c r="G175" s="761"/>
      <c r="H175" s="761"/>
      <c r="I175" s="761"/>
      <c r="J175" s="761"/>
      <c r="K175" s="761"/>
      <c r="L175" s="761"/>
      <c r="M175" s="761"/>
      <c r="N175" s="761"/>
      <c r="O175" s="761"/>
      <c r="P175" s="761"/>
      <c r="Q175" s="761"/>
      <c r="R175" s="761"/>
      <c r="S175" s="761"/>
      <c r="T175" s="761"/>
      <c r="U175" s="129"/>
      <c r="V175" s="130"/>
      <c r="W175" s="433" t="s">
        <v>118</v>
      </c>
      <c r="X175" s="433"/>
      <c r="Y175" s="143" t="s">
        <v>9</v>
      </c>
      <c r="Z175" s="143"/>
      <c r="AA175" s="143"/>
      <c r="AB175" s="143"/>
      <c r="AC175" s="143"/>
      <c r="AD175" s="143"/>
      <c r="AE175" s="143"/>
      <c r="AF175" s="143"/>
      <c r="AG175" s="143"/>
      <c r="AH175" s="143"/>
      <c r="AI175" s="143"/>
      <c r="AJ175" s="143"/>
      <c r="AK175" s="143"/>
      <c r="AL175" s="144" t="s">
        <v>95</v>
      </c>
      <c r="AM175" s="129"/>
      <c r="AN175" s="130"/>
      <c r="AO175" s="433"/>
      <c r="AP175" s="783">
        <v>521</v>
      </c>
      <c r="AQ175" s="192"/>
    </row>
    <row r="176" spans="1:43" ht="11.25" customHeight="1" x14ac:dyDescent="0.2">
      <c r="A176" s="433"/>
      <c r="B176" s="432"/>
      <c r="C176" s="129"/>
      <c r="D176" s="130"/>
      <c r="E176" s="761"/>
      <c r="F176" s="761"/>
      <c r="G176" s="761"/>
      <c r="H176" s="761"/>
      <c r="I176" s="761"/>
      <c r="J176" s="761"/>
      <c r="K176" s="761"/>
      <c r="L176" s="761"/>
      <c r="M176" s="761"/>
      <c r="N176" s="761"/>
      <c r="O176" s="761"/>
      <c r="P176" s="761"/>
      <c r="Q176" s="761"/>
      <c r="R176" s="761"/>
      <c r="S176" s="761"/>
      <c r="T176" s="761"/>
      <c r="U176" s="189"/>
      <c r="V176" s="130"/>
      <c r="W176" s="433" t="s">
        <v>259</v>
      </c>
      <c r="X176" s="433"/>
      <c r="Y176" s="433"/>
      <c r="Z176" s="433"/>
      <c r="AA176" s="433"/>
      <c r="AB176" s="143" t="s">
        <v>9</v>
      </c>
      <c r="AC176" s="174"/>
      <c r="AD176" s="143"/>
      <c r="AE176" s="143"/>
      <c r="AF176" s="143"/>
      <c r="AG176" s="143"/>
      <c r="AH176" s="143"/>
      <c r="AI176" s="143"/>
      <c r="AJ176" s="143"/>
      <c r="AK176" s="143"/>
      <c r="AL176" s="144" t="s">
        <v>212</v>
      </c>
      <c r="AM176" s="129"/>
      <c r="AN176" s="130"/>
      <c r="AO176" s="433"/>
      <c r="AP176" s="783"/>
      <c r="AQ176" s="192"/>
    </row>
    <row r="177" spans="1:43" ht="6" customHeight="1" x14ac:dyDescent="0.2">
      <c r="A177" s="167"/>
      <c r="B177" s="546"/>
      <c r="C177" s="165"/>
      <c r="D177" s="164"/>
      <c r="E177" s="167"/>
      <c r="F177" s="167"/>
      <c r="G177" s="167"/>
      <c r="H177" s="167"/>
      <c r="I177" s="167"/>
      <c r="J177" s="167"/>
      <c r="K177" s="167"/>
      <c r="L177" s="167"/>
      <c r="M177" s="167"/>
      <c r="N177" s="167"/>
      <c r="O177" s="167"/>
      <c r="P177" s="167"/>
      <c r="Q177" s="167"/>
      <c r="R177" s="167"/>
      <c r="S177" s="167"/>
      <c r="T177" s="167"/>
      <c r="U177" s="165"/>
      <c r="V177" s="164"/>
      <c r="W177" s="167"/>
      <c r="X177" s="167"/>
      <c r="Y177" s="167"/>
      <c r="Z177" s="167"/>
      <c r="AA177" s="167"/>
      <c r="AB177" s="167"/>
      <c r="AC177" s="167"/>
      <c r="AD177" s="167"/>
      <c r="AE177" s="167"/>
      <c r="AF177" s="167"/>
      <c r="AG177" s="167"/>
      <c r="AH177" s="167"/>
      <c r="AI177" s="167"/>
      <c r="AJ177" s="167"/>
      <c r="AK177" s="167"/>
      <c r="AL177" s="168"/>
      <c r="AM177" s="165"/>
      <c r="AN177" s="164"/>
      <c r="AO177" s="167"/>
      <c r="AP177" s="167"/>
      <c r="AQ177" s="167"/>
    </row>
    <row r="178" spans="1:43" ht="6" customHeight="1" x14ac:dyDescent="0.2">
      <c r="A178" s="169"/>
      <c r="B178" s="549"/>
      <c r="C178" s="163"/>
      <c r="D178" s="162"/>
      <c r="E178" s="169"/>
      <c r="F178" s="169"/>
      <c r="G178" s="169"/>
      <c r="H178" s="169"/>
      <c r="I178" s="169"/>
      <c r="J178" s="169"/>
      <c r="K178" s="169"/>
      <c r="L178" s="169"/>
      <c r="M178" s="169"/>
      <c r="N178" s="169"/>
      <c r="O178" s="169"/>
      <c r="P178" s="169"/>
      <c r="Q178" s="169"/>
      <c r="R178" s="169"/>
      <c r="S178" s="169"/>
      <c r="T178" s="169"/>
      <c r="U178" s="163"/>
      <c r="V178" s="162"/>
      <c r="W178" s="169"/>
      <c r="X178" s="169"/>
      <c r="Y178" s="169"/>
      <c r="Z178" s="169"/>
      <c r="AA178" s="169"/>
      <c r="AB178" s="169"/>
      <c r="AC178" s="169"/>
      <c r="AD178" s="169"/>
      <c r="AE178" s="169"/>
      <c r="AF178" s="169"/>
      <c r="AG178" s="169"/>
      <c r="AH178" s="169"/>
      <c r="AI178" s="169"/>
      <c r="AJ178" s="169"/>
      <c r="AK178" s="169"/>
      <c r="AL178" s="170"/>
      <c r="AM178" s="163"/>
      <c r="AN178" s="162"/>
      <c r="AO178" s="169"/>
      <c r="AP178" s="169"/>
      <c r="AQ178" s="169"/>
    </row>
    <row r="179" spans="1:43" ht="11.25" customHeight="1" x14ac:dyDescent="0.2">
      <c r="A179" s="433"/>
      <c r="B179" s="133">
        <v>518</v>
      </c>
      <c r="C179" s="129"/>
      <c r="D179" s="130"/>
      <c r="E179" s="761" t="str">
        <f ca="1">VLOOKUP(INDIRECT(ADDRESS(ROW(),COLUMN()-3)),Language_Translations,MATCH(Language_Selected,Language_Options,0),FALSE)</f>
        <v>Est-ce que (NOM) a reçu le premier vaccin oral contre la polio dans les 2 semaines après la naissance ou plus tard ?</v>
      </c>
      <c r="F179" s="761"/>
      <c r="G179" s="761"/>
      <c r="H179" s="761"/>
      <c r="I179" s="761"/>
      <c r="J179" s="761"/>
      <c r="K179" s="761"/>
      <c r="L179" s="761"/>
      <c r="M179" s="761"/>
      <c r="N179" s="761"/>
      <c r="O179" s="761"/>
      <c r="P179" s="761"/>
      <c r="Q179" s="761"/>
      <c r="R179" s="761"/>
      <c r="S179" s="761"/>
      <c r="T179" s="761"/>
      <c r="U179" s="129"/>
      <c r="V179" s="130"/>
      <c r="W179" s="433" t="s">
        <v>635</v>
      </c>
      <c r="X179" s="433"/>
      <c r="Y179" s="433"/>
      <c r="Z179" s="433"/>
      <c r="AA179" s="433"/>
      <c r="AB179" s="433"/>
      <c r="AD179" s="143"/>
      <c r="AE179" s="143"/>
      <c r="AF179" s="143"/>
      <c r="AG179" s="143" t="s">
        <v>9</v>
      </c>
      <c r="AH179" s="143"/>
      <c r="AI179" s="143"/>
      <c r="AJ179" s="143"/>
      <c r="AK179" s="143"/>
      <c r="AL179" s="144" t="s">
        <v>93</v>
      </c>
      <c r="AM179" s="129"/>
      <c r="AN179" s="130"/>
      <c r="AO179" s="433"/>
      <c r="AP179" s="433"/>
      <c r="AQ179" s="433"/>
    </row>
    <row r="180" spans="1:43" ht="11.25" customHeight="1" x14ac:dyDescent="0.2">
      <c r="A180" s="433"/>
      <c r="B180" s="133"/>
      <c r="C180" s="129"/>
      <c r="D180" s="130"/>
      <c r="E180" s="761"/>
      <c r="F180" s="761"/>
      <c r="G180" s="761"/>
      <c r="H180" s="761"/>
      <c r="I180" s="761"/>
      <c r="J180" s="761"/>
      <c r="K180" s="761"/>
      <c r="L180" s="761"/>
      <c r="M180" s="761"/>
      <c r="N180" s="761"/>
      <c r="O180" s="761"/>
      <c r="P180" s="761"/>
      <c r="Q180" s="761"/>
      <c r="R180" s="761"/>
      <c r="S180" s="761"/>
      <c r="T180" s="761"/>
      <c r="U180" s="129"/>
      <c r="V180" s="130"/>
      <c r="W180" s="433" t="s">
        <v>219</v>
      </c>
      <c r="X180" s="433"/>
      <c r="Y180" s="433"/>
      <c r="Z180" s="143"/>
      <c r="AA180" s="174" t="s">
        <v>9</v>
      </c>
      <c r="AB180" s="143"/>
      <c r="AC180" s="143"/>
      <c r="AD180" s="143"/>
      <c r="AE180" s="143"/>
      <c r="AF180" s="143"/>
      <c r="AG180" s="143"/>
      <c r="AH180" s="143"/>
      <c r="AI180" s="143"/>
      <c r="AJ180" s="143"/>
      <c r="AK180" s="143"/>
      <c r="AL180" s="144" t="s">
        <v>95</v>
      </c>
      <c r="AM180" s="129"/>
      <c r="AN180" s="130"/>
      <c r="AO180" s="433"/>
      <c r="AP180" s="433"/>
      <c r="AQ180" s="433"/>
    </row>
    <row r="181" spans="1:43" x14ac:dyDescent="0.2">
      <c r="A181" s="433"/>
      <c r="B181" s="310" t="s">
        <v>120</v>
      </c>
      <c r="C181" s="129"/>
      <c r="D181" s="130"/>
      <c r="E181" s="761"/>
      <c r="F181" s="761"/>
      <c r="G181" s="761"/>
      <c r="H181" s="761"/>
      <c r="I181" s="761"/>
      <c r="J181" s="761"/>
      <c r="K181" s="761"/>
      <c r="L181" s="761"/>
      <c r="M181" s="761"/>
      <c r="N181" s="761"/>
      <c r="O181" s="761"/>
      <c r="P181" s="761"/>
      <c r="Q181" s="761"/>
      <c r="R181" s="761"/>
      <c r="S181" s="761"/>
      <c r="T181" s="761"/>
      <c r="U181" s="129"/>
      <c r="V181" s="130"/>
      <c r="AM181" s="129"/>
      <c r="AN181" s="130"/>
      <c r="AO181" s="433"/>
      <c r="AP181" s="433"/>
      <c r="AQ181" s="433"/>
    </row>
    <row r="182" spans="1:43" ht="6" customHeight="1" x14ac:dyDescent="0.2">
      <c r="A182" s="167"/>
      <c r="B182" s="546"/>
      <c r="C182" s="165"/>
      <c r="D182" s="164"/>
      <c r="E182" s="167"/>
      <c r="F182" s="167"/>
      <c r="G182" s="167"/>
      <c r="H182" s="167"/>
      <c r="I182" s="167"/>
      <c r="J182" s="167"/>
      <c r="K182" s="167"/>
      <c r="L182" s="167"/>
      <c r="M182" s="167"/>
      <c r="N182" s="167"/>
      <c r="O182" s="167"/>
      <c r="P182" s="167"/>
      <c r="Q182" s="167"/>
      <c r="R182" s="167"/>
      <c r="S182" s="167"/>
      <c r="T182" s="167"/>
      <c r="U182" s="165"/>
      <c r="V182" s="164"/>
      <c r="W182" s="167"/>
      <c r="X182" s="167"/>
      <c r="Y182" s="167"/>
      <c r="Z182" s="167"/>
      <c r="AA182" s="167"/>
      <c r="AB182" s="167"/>
      <c r="AC182" s="167"/>
      <c r="AD182" s="167"/>
      <c r="AE182" s="167"/>
      <c r="AF182" s="167"/>
      <c r="AG182" s="167"/>
      <c r="AH182" s="167"/>
      <c r="AI182" s="167"/>
      <c r="AJ182" s="167"/>
      <c r="AK182" s="167"/>
      <c r="AL182" s="168"/>
      <c r="AM182" s="165"/>
      <c r="AN182" s="164"/>
      <c r="AO182" s="167"/>
      <c r="AP182" s="167"/>
      <c r="AQ182" s="167"/>
    </row>
    <row r="183" spans="1:43" ht="6" customHeight="1" x14ac:dyDescent="0.2">
      <c r="A183" s="169"/>
      <c r="B183" s="549"/>
      <c r="C183" s="163"/>
      <c r="D183" s="162"/>
      <c r="E183" s="169"/>
      <c r="F183" s="169"/>
      <c r="G183" s="169"/>
      <c r="H183" s="169"/>
      <c r="I183" s="169"/>
      <c r="J183" s="169"/>
      <c r="K183" s="169"/>
      <c r="L183" s="169"/>
      <c r="M183" s="169"/>
      <c r="N183" s="169"/>
      <c r="O183" s="169"/>
      <c r="P183" s="169"/>
      <c r="Q183" s="169"/>
      <c r="R183" s="169"/>
      <c r="S183" s="169"/>
      <c r="T183" s="169"/>
      <c r="U183" s="163"/>
      <c r="V183" s="162"/>
      <c r="W183" s="169"/>
      <c r="X183" s="169"/>
      <c r="Y183" s="169"/>
      <c r="Z183" s="169"/>
      <c r="AA183" s="169"/>
      <c r="AB183" s="169"/>
      <c r="AC183" s="169"/>
      <c r="AD183" s="169"/>
      <c r="AE183" s="169"/>
      <c r="AF183" s="169"/>
      <c r="AG183" s="169"/>
      <c r="AH183" s="169"/>
      <c r="AI183" s="169"/>
      <c r="AJ183" s="169"/>
      <c r="AK183" s="169"/>
      <c r="AL183" s="170"/>
      <c r="AM183" s="163"/>
      <c r="AN183" s="162"/>
      <c r="AO183" s="169"/>
      <c r="AP183" s="169"/>
      <c r="AQ183" s="169"/>
    </row>
    <row r="184" spans="1:43" ht="11.25" customHeight="1" x14ac:dyDescent="0.2">
      <c r="A184" s="433"/>
      <c r="B184" s="133">
        <v>519</v>
      </c>
      <c r="C184" s="129"/>
      <c r="D184" s="130"/>
      <c r="E184" s="761" t="str">
        <f ca="1">VLOOKUP(INDIRECT(ADDRESS(ROW(),COLUMN()-3)),Language_Translations,MATCH(Language_Selected,Language_Options,0),FALSE)</f>
        <v>Combien de fois (NOM) a-t-il/elle reçu le vaccin oral contre la polio ?</v>
      </c>
      <c r="F184" s="761"/>
      <c r="G184" s="761"/>
      <c r="H184" s="761"/>
      <c r="I184" s="761"/>
      <c r="J184" s="761"/>
      <c r="K184" s="761"/>
      <c r="L184" s="761"/>
      <c r="M184" s="761"/>
      <c r="N184" s="761"/>
      <c r="O184" s="761"/>
      <c r="P184" s="761"/>
      <c r="Q184" s="761"/>
      <c r="R184" s="761"/>
      <c r="S184" s="761"/>
      <c r="T184" s="761"/>
      <c r="U184" s="129"/>
      <c r="V184" s="130"/>
      <c r="W184" s="433"/>
      <c r="X184" s="433"/>
      <c r="Y184" s="433"/>
      <c r="Z184" s="433"/>
      <c r="AA184" s="433"/>
      <c r="AB184" s="433"/>
      <c r="AC184" s="433"/>
      <c r="AD184" s="433"/>
      <c r="AE184" s="433"/>
      <c r="AF184" s="433"/>
      <c r="AG184" s="433"/>
      <c r="AH184" s="433"/>
      <c r="AI184" s="433"/>
      <c r="AJ184" s="433"/>
      <c r="AK184" s="162"/>
      <c r="AL184" s="171"/>
      <c r="AM184" s="129"/>
      <c r="AN184" s="130"/>
      <c r="AO184" s="433"/>
      <c r="AP184" s="433"/>
      <c r="AQ184" s="433"/>
    </row>
    <row r="185" spans="1:43" x14ac:dyDescent="0.2">
      <c r="A185" s="433"/>
      <c r="B185" s="432"/>
      <c r="C185" s="129"/>
      <c r="D185" s="130"/>
      <c r="E185" s="761"/>
      <c r="F185" s="761"/>
      <c r="G185" s="761"/>
      <c r="H185" s="761"/>
      <c r="I185" s="761"/>
      <c r="J185" s="761"/>
      <c r="K185" s="761"/>
      <c r="L185" s="761"/>
      <c r="M185" s="761"/>
      <c r="N185" s="761"/>
      <c r="O185" s="761"/>
      <c r="P185" s="761"/>
      <c r="Q185" s="761"/>
      <c r="R185" s="761"/>
      <c r="S185" s="761"/>
      <c r="T185" s="761"/>
      <c r="U185" s="129"/>
      <c r="V185" s="130"/>
      <c r="W185" s="433" t="s">
        <v>477</v>
      </c>
      <c r="X185" s="433"/>
      <c r="Y185" s="433"/>
      <c r="Z185" s="433"/>
      <c r="AA185" s="433"/>
      <c r="AB185" s="433"/>
      <c r="AD185" s="143" t="s">
        <v>9</v>
      </c>
      <c r="AE185" s="174"/>
      <c r="AF185" s="143"/>
      <c r="AG185" s="143"/>
      <c r="AH185" s="143"/>
      <c r="AI185" s="143"/>
      <c r="AJ185" s="143"/>
      <c r="AK185" s="164"/>
      <c r="AL185" s="173"/>
      <c r="AM185" s="129"/>
      <c r="AN185" s="130"/>
      <c r="AO185" s="433"/>
      <c r="AP185" s="433"/>
      <c r="AQ185" s="433"/>
    </row>
    <row r="186" spans="1:43" ht="6" customHeight="1" x14ac:dyDescent="0.2">
      <c r="A186" s="167"/>
      <c r="B186" s="546"/>
      <c r="C186" s="165"/>
      <c r="D186" s="164"/>
      <c r="E186" s="167"/>
      <c r="F186" s="167"/>
      <c r="G186" s="167"/>
      <c r="H186" s="167"/>
      <c r="I186" s="167"/>
      <c r="J186" s="167"/>
      <c r="K186" s="167"/>
      <c r="L186" s="167"/>
      <c r="M186" s="167"/>
      <c r="N186" s="167"/>
      <c r="O186" s="167"/>
      <c r="P186" s="167"/>
      <c r="Q186" s="167"/>
      <c r="R186" s="167"/>
      <c r="S186" s="167"/>
      <c r="T186" s="167"/>
      <c r="U186" s="165"/>
      <c r="V186" s="164"/>
      <c r="W186" s="167"/>
      <c r="X186" s="167"/>
      <c r="Y186" s="167"/>
      <c r="Z186" s="167"/>
      <c r="AA186" s="167"/>
      <c r="AB186" s="167"/>
      <c r="AC186" s="167"/>
      <c r="AD186" s="167"/>
      <c r="AE186" s="167"/>
      <c r="AF186" s="167"/>
      <c r="AG186" s="167"/>
      <c r="AH186" s="167"/>
      <c r="AI186" s="167"/>
      <c r="AJ186" s="167"/>
      <c r="AK186" s="167"/>
      <c r="AL186" s="168"/>
      <c r="AM186" s="165"/>
      <c r="AN186" s="164"/>
      <c r="AO186" s="167"/>
      <c r="AP186" s="167"/>
      <c r="AQ186" s="167"/>
    </row>
    <row r="187" spans="1:43" ht="6" customHeight="1" x14ac:dyDescent="0.2">
      <c r="A187" s="169"/>
      <c r="B187" s="549"/>
      <c r="C187" s="163"/>
      <c r="D187" s="162"/>
      <c r="E187" s="169"/>
      <c r="F187" s="169"/>
      <c r="G187" s="169"/>
      <c r="H187" s="169"/>
      <c r="I187" s="169"/>
      <c r="J187" s="169"/>
      <c r="K187" s="169"/>
      <c r="L187" s="169"/>
      <c r="M187" s="169"/>
      <c r="N187" s="169"/>
      <c r="O187" s="169"/>
      <c r="P187" s="169"/>
      <c r="Q187" s="169"/>
      <c r="R187" s="169"/>
      <c r="S187" s="169"/>
      <c r="T187" s="169"/>
      <c r="U187" s="163"/>
      <c r="V187" s="162"/>
      <c r="W187" s="169"/>
      <c r="X187" s="169"/>
      <c r="Y187" s="169"/>
      <c r="Z187" s="169"/>
      <c r="AA187" s="169"/>
      <c r="AB187" s="169"/>
      <c r="AC187" s="169"/>
      <c r="AD187" s="169"/>
      <c r="AE187" s="169"/>
      <c r="AF187" s="169"/>
      <c r="AG187" s="169"/>
      <c r="AH187" s="169"/>
      <c r="AI187" s="169"/>
      <c r="AJ187" s="169"/>
      <c r="AK187" s="169"/>
      <c r="AL187" s="170"/>
      <c r="AM187" s="163"/>
      <c r="AN187" s="162"/>
      <c r="AO187" s="169"/>
      <c r="AP187" s="169"/>
      <c r="AQ187" s="169"/>
    </row>
    <row r="188" spans="1:43" ht="11.25" customHeight="1" x14ac:dyDescent="0.2">
      <c r="A188" s="433"/>
      <c r="B188" s="133">
        <v>520</v>
      </c>
      <c r="C188" s="129"/>
      <c r="D188" s="130"/>
      <c r="E188" s="761" t="str">
        <f ca="1">VLOOKUP(INDIRECT(ADDRESS(ROW(),COLUMN()-3)),Language_Translations,MATCH(Language_Selected,Language_Options,0),FALSE)</f>
        <v>La dernière fois que (NOM) a reçu des gouttes contre la polio, est-ce que (NOM) a aussi reçu une injection de VPI dans le bras pour le/la protéger contre la polio ? </v>
      </c>
      <c r="F188" s="761"/>
      <c r="G188" s="761"/>
      <c r="H188" s="761"/>
      <c r="I188" s="761"/>
      <c r="J188" s="761"/>
      <c r="K188" s="761"/>
      <c r="L188" s="761"/>
      <c r="M188" s="761"/>
      <c r="N188" s="761"/>
      <c r="O188" s="761"/>
      <c r="P188" s="761"/>
      <c r="Q188" s="761"/>
      <c r="R188" s="761"/>
      <c r="S188" s="761"/>
      <c r="T188" s="761"/>
      <c r="U188" s="129"/>
      <c r="V188" s="130"/>
      <c r="W188" s="433" t="s">
        <v>117</v>
      </c>
      <c r="X188" s="433"/>
      <c r="Y188" s="143" t="s">
        <v>9</v>
      </c>
      <c r="Z188" s="143"/>
      <c r="AA188" s="143"/>
      <c r="AB188" s="143"/>
      <c r="AC188" s="143"/>
      <c r="AD188" s="143"/>
      <c r="AE188" s="143"/>
      <c r="AF188" s="143"/>
      <c r="AG188" s="143"/>
      <c r="AH188" s="143"/>
      <c r="AI188" s="143"/>
      <c r="AJ188" s="143"/>
      <c r="AK188" s="143"/>
      <c r="AL188" s="144" t="s">
        <v>93</v>
      </c>
      <c r="AM188" s="129"/>
      <c r="AN188" s="130"/>
      <c r="AO188" s="433"/>
      <c r="AP188" s="433"/>
      <c r="AQ188" s="433"/>
    </row>
    <row r="189" spans="1:43" x14ac:dyDescent="0.2">
      <c r="A189" s="433"/>
      <c r="B189" s="310" t="s">
        <v>128</v>
      </c>
      <c r="C189" s="129"/>
      <c r="D189" s="130"/>
      <c r="E189" s="761"/>
      <c r="F189" s="761"/>
      <c r="G189" s="761"/>
      <c r="H189" s="761"/>
      <c r="I189" s="761"/>
      <c r="J189" s="761"/>
      <c r="K189" s="761"/>
      <c r="L189" s="761"/>
      <c r="M189" s="761"/>
      <c r="N189" s="761"/>
      <c r="O189" s="761"/>
      <c r="P189" s="761"/>
      <c r="Q189" s="761"/>
      <c r="R189" s="761"/>
      <c r="S189" s="761"/>
      <c r="T189" s="761"/>
      <c r="U189" s="129"/>
      <c r="V189" s="130"/>
      <c r="W189" s="433" t="s">
        <v>118</v>
      </c>
      <c r="X189" s="433"/>
      <c r="Y189" s="143" t="s">
        <v>9</v>
      </c>
      <c r="Z189" s="143"/>
      <c r="AA189" s="143"/>
      <c r="AB189" s="143"/>
      <c r="AC189" s="143"/>
      <c r="AD189" s="143"/>
      <c r="AE189" s="143"/>
      <c r="AF189" s="143"/>
      <c r="AG189" s="143"/>
      <c r="AH189" s="143"/>
      <c r="AI189" s="143"/>
      <c r="AJ189" s="143"/>
      <c r="AK189" s="143"/>
      <c r="AL189" s="144" t="s">
        <v>95</v>
      </c>
      <c r="AM189" s="129"/>
      <c r="AN189" s="130"/>
      <c r="AO189" s="433"/>
      <c r="AP189" s="433"/>
      <c r="AQ189" s="433"/>
    </row>
    <row r="190" spans="1:43" x14ac:dyDescent="0.2">
      <c r="A190" s="433"/>
      <c r="B190" s="310"/>
      <c r="C190" s="129"/>
      <c r="D190" s="130"/>
      <c r="E190" s="761"/>
      <c r="F190" s="761"/>
      <c r="G190" s="761"/>
      <c r="H190" s="761"/>
      <c r="I190" s="761"/>
      <c r="J190" s="761"/>
      <c r="K190" s="761"/>
      <c r="L190" s="761"/>
      <c r="M190" s="761"/>
      <c r="N190" s="761"/>
      <c r="O190" s="761"/>
      <c r="P190" s="761"/>
      <c r="Q190" s="761"/>
      <c r="R190" s="761"/>
      <c r="S190" s="761"/>
      <c r="T190" s="761"/>
      <c r="U190" s="129"/>
      <c r="V190" s="130"/>
      <c r="W190" s="433" t="s">
        <v>259</v>
      </c>
      <c r="X190" s="433"/>
      <c r="Y190" s="433"/>
      <c r="Z190" s="433"/>
      <c r="AA190" s="433"/>
      <c r="AB190" s="143" t="s">
        <v>9</v>
      </c>
      <c r="AC190" s="174"/>
      <c r="AD190" s="143"/>
      <c r="AE190" s="143"/>
      <c r="AF190" s="143"/>
      <c r="AG190" s="143"/>
      <c r="AH190" s="143"/>
      <c r="AI190" s="143"/>
      <c r="AJ190" s="143"/>
      <c r="AK190" s="143"/>
      <c r="AL190" s="144" t="s">
        <v>212</v>
      </c>
      <c r="AM190" s="129"/>
      <c r="AN190" s="130"/>
      <c r="AO190" s="433"/>
      <c r="AP190" s="433"/>
      <c r="AQ190" s="433"/>
    </row>
    <row r="191" spans="1:43" ht="11.25" customHeight="1" x14ac:dyDescent="0.2">
      <c r="A191" s="433"/>
      <c r="B191" s="432"/>
      <c r="C191" s="129"/>
      <c r="D191" s="130"/>
      <c r="E191" s="761"/>
      <c r="F191" s="761"/>
      <c r="G191" s="761"/>
      <c r="H191" s="761"/>
      <c r="I191" s="761"/>
      <c r="J191" s="761"/>
      <c r="K191" s="761"/>
      <c r="L191" s="761"/>
      <c r="M191" s="761"/>
      <c r="N191" s="761"/>
      <c r="O191" s="761"/>
      <c r="P191" s="761"/>
      <c r="Q191" s="761"/>
      <c r="R191" s="761"/>
      <c r="S191" s="761"/>
      <c r="T191" s="761"/>
      <c r="U191" s="189"/>
      <c r="V191" s="130"/>
      <c r="AM191" s="129"/>
      <c r="AN191" s="130"/>
      <c r="AO191" s="433"/>
      <c r="AP191" s="433"/>
      <c r="AQ191" s="433"/>
    </row>
    <row r="192" spans="1:43" ht="6" customHeight="1" x14ac:dyDescent="0.2">
      <c r="A192" s="167"/>
      <c r="B192" s="546"/>
      <c r="C192" s="165"/>
      <c r="D192" s="164"/>
      <c r="E192" s="167"/>
      <c r="F192" s="167"/>
      <c r="G192" s="167"/>
      <c r="H192" s="167"/>
      <c r="I192" s="167"/>
      <c r="J192" s="167"/>
      <c r="K192" s="167"/>
      <c r="L192" s="167"/>
      <c r="M192" s="167"/>
      <c r="N192" s="167"/>
      <c r="O192" s="167"/>
      <c r="P192" s="167"/>
      <c r="Q192" s="167"/>
      <c r="R192" s="167"/>
      <c r="S192" s="167"/>
      <c r="T192" s="167"/>
      <c r="U192" s="165"/>
      <c r="V192" s="164"/>
      <c r="W192" s="167"/>
      <c r="X192" s="167"/>
      <c r="Y192" s="167"/>
      <c r="Z192" s="167"/>
      <c r="AA192" s="167"/>
      <c r="AB192" s="167"/>
      <c r="AC192" s="167"/>
      <c r="AD192" s="167"/>
      <c r="AE192" s="167"/>
      <c r="AF192" s="167"/>
      <c r="AG192" s="167"/>
      <c r="AH192" s="167"/>
      <c r="AI192" s="167"/>
      <c r="AJ192" s="167"/>
      <c r="AK192" s="167"/>
      <c r="AL192" s="168"/>
      <c r="AM192" s="165"/>
      <c r="AN192" s="164"/>
      <c r="AO192" s="167"/>
      <c r="AP192" s="167"/>
      <c r="AQ192" s="167"/>
    </row>
    <row r="193" spans="1:43" ht="6" customHeight="1" x14ac:dyDescent="0.2">
      <c r="A193" s="169"/>
      <c r="B193" s="549"/>
      <c r="C193" s="163"/>
      <c r="D193" s="162"/>
      <c r="E193" s="169"/>
      <c r="F193" s="169"/>
      <c r="G193" s="169"/>
      <c r="H193" s="169"/>
      <c r="I193" s="169"/>
      <c r="J193" s="169"/>
      <c r="K193" s="169"/>
      <c r="L193" s="169"/>
      <c r="M193" s="169"/>
      <c r="N193" s="169"/>
      <c r="O193" s="169"/>
      <c r="P193" s="169"/>
      <c r="Q193" s="169"/>
      <c r="R193" s="169"/>
      <c r="S193" s="169"/>
      <c r="T193" s="169"/>
      <c r="U193" s="163"/>
      <c r="V193" s="162"/>
      <c r="W193" s="169"/>
      <c r="X193" s="169"/>
      <c r="Y193" s="169"/>
      <c r="Z193" s="169"/>
      <c r="AA193" s="169"/>
      <c r="AB193" s="169"/>
      <c r="AC193" s="169"/>
      <c r="AD193" s="169"/>
      <c r="AE193" s="169"/>
      <c r="AF193" s="169"/>
      <c r="AG193" s="169"/>
      <c r="AH193" s="169"/>
      <c r="AI193" s="169"/>
      <c r="AJ193" s="169"/>
      <c r="AK193" s="169"/>
      <c r="AL193" s="170"/>
      <c r="AM193" s="163"/>
      <c r="AN193" s="162"/>
      <c r="AO193" s="169"/>
      <c r="AP193" s="169"/>
      <c r="AQ193" s="169"/>
    </row>
    <row r="194" spans="1:43" ht="11.25" customHeight="1" x14ac:dyDescent="0.2">
      <c r="A194" s="433"/>
      <c r="B194" s="133">
        <v>521</v>
      </c>
      <c r="C194" s="129"/>
      <c r="D194" s="130"/>
      <c r="E194" s="761" t="str">
        <f ca="1">VLOOKUP(INDIRECT(ADDRESS(ROW(),COLUMN()-3)),Language_Translations,MATCH(Language_Selected,Language_Options,0),FALSE)</f>
        <v>Est-ce que (NOM) a reçu le vaccin Pentavalent c'est-à-dire une injection dans la cuisse, donné parfois en même temps que les gouttes du vaccin contre la polio ?</v>
      </c>
      <c r="F194" s="761"/>
      <c r="G194" s="761"/>
      <c r="H194" s="761"/>
      <c r="I194" s="761"/>
      <c r="J194" s="761"/>
      <c r="K194" s="761"/>
      <c r="L194" s="761"/>
      <c r="M194" s="761"/>
      <c r="N194" s="761"/>
      <c r="O194" s="761"/>
      <c r="P194" s="761"/>
      <c r="Q194" s="761"/>
      <c r="R194" s="761"/>
      <c r="S194" s="761"/>
      <c r="T194" s="761"/>
      <c r="U194" s="129"/>
      <c r="V194" s="130"/>
      <c r="W194" s="433" t="s">
        <v>117</v>
      </c>
      <c r="X194" s="433"/>
      <c r="Y194" s="143" t="s">
        <v>9</v>
      </c>
      <c r="Z194" s="143"/>
      <c r="AA194" s="143"/>
      <c r="AB194" s="143"/>
      <c r="AC194" s="143"/>
      <c r="AD194" s="143"/>
      <c r="AE194" s="143"/>
      <c r="AF194" s="143"/>
      <c r="AG194" s="143"/>
      <c r="AH194" s="143"/>
      <c r="AI194" s="143"/>
      <c r="AJ194" s="143"/>
      <c r="AK194" s="143"/>
      <c r="AL194" s="144" t="s">
        <v>93</v>
      </c>
      <c r="AM194" s="129"/>
      <c r="AN194" s="130"/>
      <c r="AO194" s="433"/>
      <c r="AP194" s="433"/>
      <c r="AQ194" s="433"/>
    </row>
    <row r="195" spans="1:43" x14ac:dyDescent="0.2">
      <c r="A195" s="433"/>
      <c r="B195" s="310" t="s">
        <v>299</v>
      </c>
      <c r="C195" s="129"/>
      <c r="D195" s="130"/>
      <c r="E195" s="761"/>
      <c r="F195" s="761"/>
      <c r="G195" s="761"/>
      <c r="H195" s="761"/>
      <c r="I195" s="761"/>
      <c r="J195" s="761"/>
      <c r="K195" s="761"/>
      <c r="L195" s="761"/>
      <c r="M195" s="761"/>
      <c r="N195" s="761"/>
      <c r="O195" s="761"/>
      <c r="P195" s="761"/>
      <c r="Q195" s="761"/>
      <c r="R195" s="761"/>
      <c r="S195" s="761"/>
      <c r="T195" s="761"/>
      <c r="U195" s="129"/>
      <c r="V195" s="130"/>
      <c r="W195" s="433" t="s">
        <v>118</v>
      </c>
      <c r="X195" s="433"/>
      <c r="Y195" s="143" t="s">
        <v>9</v>
      </c>
      <c r="Z195" s="143"/>
      <c r="AA195" s="143"/>
      <c r="AB195" s="143"/>
      <c r="AC195" s="143"/>
      <c r="AD195" s="143"/>
      <c r="AE195" s="143"/>
      <c r="AF195" s="143"/>
      <c r="AG195" s="143"/>
      <c r="AH195" s="143"/>
      <c r="AI195" s="143"/>
      <c r="AJ195" s="143"/>
      <c r="AK195" s="143"/>
      <c r="AL195" s="144" t="s">
        <v>95</v>
      </c>
      <c r="AM195" s="129"/>
      <c r="AN195" s="130"/>
      <c r="AO195" s="433"/>
      <c r="AP195" s="783">
        <v>523</v>
      </c>
      <c r="AQ195" s="192"/>
    </row>
    <row r="196" spans="1:43" ht="11.25" customHeight="1" x14ac:dyDescent="0.2">
      <c r="A196" s="433"/>
      <c r="B196" s="310" t="s">
        <v>636</v>
      </c>
      <c r="C196" s="129"/>
      <c r="D196" s="130"/>
      <c r="E196" s="761"/>
      <c r="F196" s="761"/>
      <c r="G196" s="761"/>
      <c r="H196" s="761"/>
      <c r="I196" s="761"/>
      <c r="J196" s="761"/>
      <c r="K196" s="761"/>
      <c r="L196" s="761"/>
      <c r="M196" s="761"/>
      <c r="N196" s="761"/>
      <c r="O196" s="761"/>
      <c r="P196" s="761"/>
      <c r="Q196" s="761"/>
      <c r="R196" s="761"/>
      <c r="S196" s="761"/>
      <c r="T196" s="761"/>
      <c r="U196" s="189"/>
      <c r="V196" s="130"/>
      <c r="W196" s="433" t="s">
        <v>259</v>
      </c>
      <c r="X196" s="433"/>
      <c r="Y196" s="433"/>
      <c r="Z196" s="433"/>
      <c r="AA196" s="433"/>
      <c r="AB196" s="143" t="s">
        <v>9</v>
      </c>
      <c r="AC196" s="174"/>
      <c r="AD196" s="143"/>
      <c r="AE196" s="143"/>
      <c r="AF196" s="143"/>
      <c r="AG196" s="143"/>
      <c r="AH196" s="143"/>
      <c r="AI196" s="143"/>
      <c r="AJ196" s="143"/>
      <c r="AK196" s="143"/>
      <c r="AL196" s="144" t="s">
        <v>212</v>
      </c>
      <c r="AM196" s="129"/>
      <c r="AN196" s="130"/>
      <c r="AO196" s="433"/>
      <c r="AP196" s="783"/>
      <c r="AQ196" s="192"/>
    </row>
    <row r="197" spans="1:43" ht="11.25" customHeight="1" x14ac:dyDescent="0.2">
      <c r="A197" s="433"/>
      <c r="B197" s="310"/>
      <c r="C197" s="129"/>
      <c r="D197" s="130"/>
      <c r="E197" s="761"/>
      <c r="F197" s="761"/>
      <c r="G197" s="761"/>
      <c r="H197" s="761"/>
      <c r="I197" s="761"/>
      <c r="J197" s="761"/>
      <c r="K197" s="761"/>
      <c r="L197" s="761"/>
      <c r="M197" s="761"/>
      <c r="N197" s="761"/>
      <c r="O197" s="761"/>
      <c r="P197" s="761"/>
      <c r="Q197" s="761"/>
      <c r="R197" s="761"/>
      <c r="S197" s="761"/>
      <c r="T197" s="761"/>
      <c r="U197" s="189"/>
      <c r="V197" s="130"/>
      <c r="W197" s="433"/>
      <c r="X197" s="433"/>
      <c r="Y197" s="433"/>
      <c r="Z197" s="433"/>
      <c r="AA197" s="433"/>
      <c r="AB197" s="143"/>
      <c r="AC197" s="174"/>
      <c r="AD197" s="143"/>
      <c r="AE197" s="143"/>
      <c r="AF197" s="143"/>
      <c r="AG197" s="143"/>
      <c r="AH197" s="143"/>
      <c r="AI197" s="143"/>
      <c r="AJ197" s="143"/>
      <c r="AK197" s="143"/>
      <c r="AL197" s="144"/>
      <c r="AM197" s="129"/>
      <c r="AN197" s="130"/>
      <c r="AO197" s="433"/>
      <c r="AP197" s="433"/>
      <c r="AQ197" s="192"/>
    </row>
    <row r="198" spans="1:43" ht="6" customHeight="1" x14ac:dyDescent="0.2">
      <c r="A198" s="167"/>
      <c r="B198" s="546"/>
      <c r="C198" s="165"/>
      <c r="D198" s="164"/>
      <c r="E198" s="167"/>
      <c r="F198" s="167"/>
      <c r="G198" s="167"/>
      <c r="H198" s="167"/>
      <c r="I198" s="167"/>
      <c r="J198" s="167"/>
      <c r="K198" s="167"/>
      <c r="L198" s="167"/>
      <c r="M198" s="167"/>
      <c r="N198" s="167"/>
      <c r="O198" s="167"/>
      <c r="P198" s="167"/>
      <c r="Q198" s="167"/>
      <c r="R198" s="167"/>
      <c r="S198" s="167"/>
      <c r="T198" s="167"/>
      <c r="U198" s="165"/>
      <c r="V198" s="164"/>
      <c r="W198" s="167"/>
      <c r="X198" s="167"/>
      <c r="Y198" s="167"/>
      <c r="Z198" s="167"/>
      <c r="AA198" s="167"/>
      <c r="AB198" s="167"/>
      <c r="AC198" s="167"/>
      <c r="AD198" s="167"/>
      <c r="AE198" s="167"/>
      <c r="AF198" s="167"/>
      <c r="AG198" s="167"/>
      <c r="AH198" s="167"/>
      <c r="AI198" s="167"/>
      <c r="AJ198" s="167"/>
      <c r="AK198" s="167"/>
      <c r="AL198" s="168"/>
      <c r="AM198" s="165"/>
      <c r="AN198" s="164"/>
      <c r="AO198" s="167"/>
      <c r="AP198" s="167"/>
      <c r="AQ198" s="167"/>
    </row>
    <row r="199" spans="1:43" ht="6" customHeight="1" x14ac:dyDescent="0.2">
      <c r="A199" s="169"/>
      <c r="B199" s="549"/>
      <c r="C199" s="163"/>
      <c r="D199" s="162"/>
      <c r="E199" s="169"/>
      <c r="F199" s="169"/>
      <c r="G199" s="169"/>
      <c r="H199" s="169"/>
      <c r="I199" s="169"/>
      <c r="J199" s="169"/>
      <c r="K199" s="169"/>
      <c r="L199" s="169"/>
      <c r="M199" s="169"/>
      <c r="N199" s="169"/>
      <c r="O199" s="169"/>
      <c r="P199" s="169"/>
      <c r="Q199" s="169"/>
      <c r="R199" s="169"/>
      <c r="S199" s="169"/>
      <c r="T199" s="169"/>
      <c r="U199" s="163"/>
      <c r="V199" s="162"/>
      <c r="W199" s="169"/>
      <c r="X199" s="169"/>
      <c r="Y199" s="169"/>
      <c r="Z199" s="169"/>
      <c r="AA199" s="169"/>
      <c r="AB199" s="169"/>
      <c r="AC199" s="169"/>
      <c r="AD199" s="169"/>
      <c r="AE199" s="169"/>
      <c r="AF199" s="169"/>
      <c r="AG199" s="169"/>
      <c r="AH199" s="169"/>
      <c r="AI199" s="169"/>
      <c r="AJ199" s="169"/>
      <c r="AK199" s="169"/>
      <c r="AL199" s="170"/>
      <c r="AM199" s="163"/>
      <c r="AN199" s="162"/>
      <c r="AO199" s="169"/>
      <c r="AP199" s="169"/>
      <c r="AQ199" s="169"/>
    </row>
    <row r="200" spans="1:43" ht="11.25" customHeight="1" x14ac:dyDescent="0.2">
      <c r="A200" s="433"/>
      <c r="B200" s="133">
        <v>522</v>
      </c>
      <c r="C200" s="129"/>
      <c r="D200" s="130"/>
      <c r="E200" s="761" t="str">
        <f ca="1">VLOOKUP(INDIRECT(ADDRESS(ROW(),COLUMN()-3)),Language_Translations,MATCH(Language_Selected,Language_Options,0),FALSE)</f>
        <v>Combien de fois (NOM) a-t-il/elle reçu le vaccin Pentavalent ?</v>
      </c>
      <c r="F200" s="761"/>
      <c r="G200" s="761"/>
      <c r="H200" s="761"/>
      <c r="I200" s="761"/>
      <c r="J200" s="761"/>
      <c r="K200" s="761"/>
      <c r="L200" s="761"/>
      <c r="M200" s="761"/>
      <c r="N200" s="761"/>
      <c r="O200" s="761"/>
      <c r="P200" s="761"/>
      <c r="Q200" s="761"/>
      <c r="R200" s="761"/>
      <c r="S200" s="761"/>
      <c r="T200" s="761"/>
      <c r="U200" s="129"/>
      <c r="V200" s="130"/>
      <c r="W200" s="433"/>
      <c r="X200" s="433"/>
      <c r="Y200" s="433"/>
      <c r="Z200" s="433"/>
      <c r="AA200" s="433"/>
      <c r="AB200" s="433"/>
      <c r="AC200" s="433"/>
      <c r="AD200" s="433"/>
      <c r="AE200" s="433"/>
      <c r="AF200" s="433"/>
      <c r="AG200" s="433"/>
      <c r="AH200" s="433"/>
      <c r="AI200" s="433"/>
      <c r="AJ200" s="433"/>
      <c r="AK200" s="162"/>
      <c r="AL200" s="171"/>
      <c r="AM200" s="129"/>
      <c r="AN200" s="130"/>
      <c r="AO200" s="433"/>
      <c r="AP200" s="433"/>
      <c r="AQ200" s="433"/>
    </row>
    <row r="201" spans="1:43" x14ac:dyDescent="0.2">
      <c r="A201" s="433"/>
      <c r="B201" s="310" t="s">
        <v>299</v>
      </c>
      <c r="C201" s="129"/>
      <c r="D201" s="130"/>
      <c r="E201" s="761"/>
      <c r="F201" s="761"/>
      <c r="G201" s="761"/>
      <c r="H201" s="761"/>
      <c r="I201" s="761"/>
      <c r="J201" s="761"/>
      <c r="K201" s="761"/>
      <c r="L201" s="761"/>
      <c r="M201" s="761"/>
      <c r="N201" s="761"/>
      <c r="O201" s="761"/>
      <c r="P201" s="761"/>
      <c r="Q201" s="761"/>
      <c r="R201" s="761"/>
      <c r="S201" s="761"/>
      <c r="T201" s="761"/>
      <c r="U201" s="129"/>
      <c r="V201" s="130"/>
      <c r="W201" s="433" t="s">
        <v>477</v>
      </c>
      <c r="X201" s="433"/>
      <c r="Y201" s="433"/>
      <c r="Z201" s="433"/>
      <c r="AA201" s="433"/>
      <c r="AB201" s="433"/>
      <c r="AD201" s="143" t="s">
        <v>9</v>
      </c>
      <c r="AE201" s="174"/>
      <c r="AF201" s="143"/>
      <c r="AG201" s="143"/>
      <c r="AH201" s="143"/>
      <c r="AI201" s="143"/>
      <c r="AJ201" s="143"/>
      <c r="AK201" s="164"/>
      <c r="AL201" s="173"/>
      <c r="AM201" s="129"/>
      <c r="AN201" s="130"/>
      <c r="AO201" s="433"/>
      <c r="AP201" s="433"/>
      <c r="AQ201" s="433"/>
    </row>
    <row r="202" spans="1:43" ht="6" customHeight="1" x14ac:dyDescent="0.2">
      <c r="A202" s="167"/>
      <c r="B202" s="546"/>
      <c r="C202" s="165"/>
      <c r="D202" s="164"/>
      <c r="E202" s="167"/>
      <c r="F202" s="167"/>
      <c r="G202" s="167"/>
      <c r="H202" s="167"/>
      <c r="I202" s="167"/>
      <c r="J202" s="167"/>
      <c r="K202" s="167"/>
      <c r="L202" s="167"/>
      <c r="M202" s="167"/>
      <c r="N202" s="167"/>
      <c r="O202" s="167"/>
      <c r="P202" s="167"/>
      <c r="Q202" s="167"/>
      <c r="R202" s="167"/>
      <c r="S202" s="167"/>
      <c r="T202" s="167"/>
      <c r="U202" s="165"/>
      <c r="V202" s="164"/>
      <c r="W202" s="167"/>
      <c r="X202" s="167"/>
      <c r="Y202" s="167"/>
      <c r="Z202" s="167"/>
      <c r="AA202" s="167"/>
      <c r="AB202" s="167"/>
      <c r="AC202" s="167"/>
      <c r="AD202" s="167"/>
      <c r="AE202" s="167"/>
      <c r="AF202" s="167"/>
      <c r="AG202" s="167"/>
      <c r="AH202" s="167"/>
      <c r="AI202" s="167"/>
      <c r="AJ202" s="167"/>
      <c r="AK202" s="167"/>
      <c r="AL202" s="168"/>
      <c r="AM202" s="165"/>
      <c r="AN202" s="164"/>
      <c r="AO202" s="167"/>
      <c r="AP202" s="167"/>
      <c r="AQ202" s="167"/>
    </row>
    <row r="203" spans="1:43" ht="6" customHeight="1" x14ac:dyDescent="0.2">
      <c r="A203" s="169"/>
      <c r="B203" s="549"/>
      <c r="C203" s="163"/>
      <c r="D203" s="162"/>
      <c r="E203" s="169"/>
      <c r="F203" s="169"/>
      <c r="G203" s="169"/>
      <c r="H203" s="169"/>
      <c r="I203" s="169"/>
      <c r="J203" s="169"/>
      <c r="K203" s="169"/>
      <c r="L203" s="169"/>
      <c r="M203" s="169"/>
      <c r="N203" s="169"/>
      <c r="O203" s="169"/>
      <c r="P203" s="169"/>
      <c r="Q203" s="169"/>
      <c r="R203" s="169"/>
      <c r="S203" s="169"/>
      <c r="T203" s="169"/>
      <c r="U203" s="163"/>
      <c r="V203" s="162"/>
      <c r="W203" s="169"/>
      <c r="X203" s="169"/>
      <c r="Y203" s="169"/>
      <c r="Z203" s="169"/>
      <c r="AA203" s="169"/>
      <c r="AB203" s="169"/>
      <c r="AC203" s="169"/>
      <c r="AD203" s="169"/>
      <c r="AE203" s="169"/>
      <c r="AF203" s="169"/>
      <c r="AG203" s="169"/>
      <c r="AH203" s="169"/>
      <c r="AI203" s="169"/>
      <c r="AJ203" s="169"/>
      <c r="AK203" s="169"/>
      <c r="AL203" s="170"/>
      <c r="AM203" s="163"/>
      <c r="AN203" s="162"/>
      <c r="AO203" s="169"/>
      <c r="AP203" s="169"/>
      <c r="AQ203" s="169"/>
    </row>
    <row r="204" spans="1:43" ht="11.25" customHeight="1" x14ac:dyDescent="0.2">
      <c r="A204" s="433"/>
      <c r="B204" s="133">
        <v>523</v>
      </c>
      <c r="C204" s="129"/>
      <c r="D204" s="130"/>
      <c r="E204" s="761" t="str">
        <f ca="1">VLOOKUP(INDIRECT(ADDRESS(ROW(),COLUMN()-3)),Language_Translations,MATCH(Language_Selected,Language_Options,0),FALSE)</f>
        <v>Est-ce que (NOM) a reçu le vaccin contre le pneumocoque, c'est-à-dire une injection dans la cuisse pour éviter la pneumonie ?</v>
      </c>
      <c r="F204" s="761"/>
      <c r="G204" s="761"/>
      <c r="H204" s="761"/>
      <c r="I204" s="761"/>
      <c r="J204" s="761"/>
      <c r="K204" s="761"/>
      <c r="L204" s="761"/>
      <c r="M204" s="761"/>
      <c r="N204" s="761"/>
      <c r="O204" s="761"/>
      <c r="P204" s="761"/>
      <c r="Q204" s="761"/>
      <c r="R204" s="761"/>
      <c r="S204" s="761"/>
      <c r="T204" s="761"/>
      <c r="U204" s="129"/>
      <c r="V204" s="130"/>
      <c r="W204" s="433" t="s">
        <v>117</v>
      </c>
      <c r="X204" s="433"/>
      <c r="Y204" s="143" t="s">
        <v>9</v>
      </c>
      <c r="Z204" s="143"/>
      <c r="AA204" s="143"/>
      <c r="AB204" s="143"/>
      <c r="AC204" s="143"/>
      <c r="AD204" s="143"/>
      <c r="AE204" s="143"/>
      <c r="AF204" s="143"/>
      <c r="AG204" s="143"/>
      <c r="AH204" s="143"/>
      <c r="AI204" s="143"/>
      <c r="AJ204" s="143"/>
      <c r="AK204" s="143"/>
      <c r="AL204" s="144" t="s">
        <v>93</v>
      </c>
      <c r="AM204" s="129"/>
      <c r="AN204" s="130"/>
      <c r="AO204" s="433"/>
      <c r="AP204" s="433"/>
      <c r="AQ204" s="433"/>
    </row>
    <row r="205" spans="1:43" x14ac:dyDescent="0.2">
      <c r="A205" s="433"/>
      <c r="B205" s="310" t="s">
        <v>636</v>
      </c>
      <c r="C205" s="129"/>
      <c r="D205" s="130"/>
      <c r="E205" s="761"/>
      <c r="F205" s="761"/>
      <c r="G205" s="761"/>
      <c r="H205" s="761"/>
      <c r="I205" s="761"/>
      <c r="J205" s="761"/>
      <c r="K205" s="761"/>
      <c r="L205" s="761"/>
      <c r="M205" s="761"/>
      <c r="N205" s="761"/>
      <c r="O205" s="761"/>
      <c r="P205" s="761"/>
      <c r="Q205" s="761"/>
      <c r="R205" s="761"/>
      <c r="S205" s="761"/>
      <c r="T205" s="761"/>
      <c r="U205" s="129"/>
      <c r="V205" s="130"/>
      <c r="W205" s="433" t="s">
        <v>118</v>
      </c>
      <c r="X205" s="433"/>
      <c r="Y205" s="143" t="s">
        <v>9</v>
      </c>
      <c r="Z205" s="143"/>
      <c r="AA205" s="143"/>
      <c r="AB205" s="143"/>
      <c r="AC205" s="143"/>
      <c r="AD205" s="143"/>
      <c r="AE205" s="143"/>
      <c r="AF205" s="143"/>
      <c r="AG205" s="143"/>
      <c r="AH205" s="143"/>
      <c r="AI205" s="143"/>
      <c r="AJ205" s="143"/>
      <c r="AK205" s="143"/>
      <c r="AL205" s="144" t="s">
        <v>95</v>
      </c>
      <c r="AM205" s="129"/>
      <c r="AN205" s="130"/>
      <c r="AO205" s="433"/>
      <c r="AP205" s="783">
        <v>525</v>
      </c>
      <c r="AQ205" s="192"/>
    </row>
    <row r="206" spans="1:43" ht="11.25" customHeight="1" x14ac:dyDescent="0.2">
      <c r="A206" s="433"/>
      <c r="B206" s="432"/>
      <c r="C206" s="129"/>
      <c r="D206" s="130"/>
      <c r="E206" s="761"/>
      <c r="F206" s="761"/>
      <c r="G206" s="761"/>
      <c r="H206" s="761"/>
      <c r="I206" s="761"/>
      <c r="J206" s="761"/>
      <c r="K206" s="761"/>
      <c r="L206" s="761"/>
      <c r="M206" s="761"/>
      <c r="N206" s="761"/>
      <c r="O206" s="761"/>
      <c r="P206" s="761"/>
      <c r="Q206" s="761"/>
      <c r="R206" s="761"/>
      <c r="S206" s="761"/>
      <c r="T206" s="761"/>
      <c r="U206" s="189"/>
      <c r="V206" s="130"/>
      <c r="W206" s="433" t="s">
        <v>259</v>
      </c>
      <c r="X206" s="433"/>
      <c r="Y206" s="433"/>
      <c r="Z206" s="433"/>
      <c r="AA206" s="433"/>
      <c r="AB206" s="143" t="s">
        <v>9</v>
      </c>
      <c r="AC206" s="174"/>
      <c r="AD206" s="143"/>
      <c r="AE206" s="143"/>
      <c r="AF206" s="143"/>
      <c r="AG206" s="143"/>
      <c r="AH206" s="143"/>
      <c r="AI206" s="143"/>
      <c r="AJ206" s="143"/>
      <c r="AK206" s="143"/>
      <c r="AL206" s="144" t="s">
        <v>212</v>
      </c>
      <c r="AM206" s="129"/>
      <c r="AN206" s="130"/>
      <c r="AO206" s="433"/>
      <c r="AP206" s="783"/>
      <c r="AQ206" s="192"/>
    </row>
    <row r="207" spans="1:43" ht="6" customHeight="1" x14ac:dyDescent="0.2">
      <c r="A207" s="167"/>
      <c r="B207" s="546"/>
      <c r="C207" s="165"/>
      <c r="D207" s="164"/>
      <c r="E207" s="167"/>
      <c r="F207" s="167"/>
      <c r="G207" s="167"/>
      <c r="H207" s="167"/>
      <c r="I207" s="167"/>
      <c r="J207" s="167"/>
      <c r="K207" s="167"/>
      <c r="L207" s="167"/>
      <c r="M207" s="167"/>
      <c r="N207" s="167"/>
      <c r="O207" s="167"/>
      <c r="P207" s="167"/>
      <c r="Q207" s="167"/>
      <c r="R207" s="167"/>
      <c r="S207" s="167"/>
      <c r="T207" s="167"/>
      <c r="U207" s="165"/>
      <c r="V207" s="164"/>
      <c r="W207" s="167"/>
      <c r="X207" s="167"/>
      <c r="Y207" s="167"/>
      <c r="Z207" s="167"/>
      <c r="AA207" s="167"/>
      <c r="AB207" s="167"/>
      <c r="AC207" s="167"/>
      <c r="AD207" s="167"/>
      <c r="AE207" s="167"/>
      <c r="AF207" s="167"/>
      <c r="AG207" s="167"/>
      <c r="AH207" s="167"/>
      <c r="AI207" s="167"/>
      <c r="AJ207" s="167"/>
      <c r="AK207" s="167"/>
      <c r="AL207" s="168"/>
      <c r="AM207" s="165"/>
      <c r="AN207" s="164"/>
      <c r="AO207" s="167"/>
      <c r="AP207" s="167"/>
      <c r="AQ207" s="167"/>
    </row>
    <row r="208" spans="1:43" ht="6" customHeight="1" x14ac:dyDescent="0.2">
      <c r="A208" s="169"/>
      <c r="B208" s="549"/>
      <c r="C208" s="163"/>
      <c r="D208" s="162"/>
      <c r="E208" s="169"/>
      <c r="F208" s="169"/>
      <c r="G208" s="169"/>
      <c r="H208" s="169"/>
      <c r="I208" s="169"/>
      <c r="J208" s="169"/>
      <c r="K208" s="169"/>
      <c r="L208" s="169"/>
      <c r="M208" s="169"/>
      <c r="N208" s="169"/>
      <c r="O208" s="169"/>
      <c r="P208" s="169"/>
      <c r="Q208" s="169"/>
      <c r="R208" s="169"/>
      <c r="S208" s="169"/>
      <c r="T208" s="169"/>
      <c r="U208" s="163"/>
      <c r="V208" s="162"/>
      <c r="W208" s="169"/>
      <c r="X208" s="169"/>
      <c r="Y208" s="169"/>
      <c r="Z208" s="169"/>
      <c r="AA208" s="169"/>
      <c r="AB208" s="169"/>
      <c r="AC208" s="169"/>
      <c r="AD208" s="169"/>
      <c r="AE208" s="169"/>
      <c r="AF208" s="169"/>
      <c r="AG208" s="169"/>
      <c r="AH208" s="169"/>
      <c r="AI208" s="169"/>
      <c r="AJ208" s="169"/>
      <c r="AK208" s="169"/>
      <c r="AL208" s="170"/>
      <c r="AM208" s="163"/>
      <c r="AN208" s="162"/>
      <c r="AO208" s="169"/>
      <c r="AP208" s="169"/>
      <c r="AQ208" s="169"/>
    </row>
    <row r="209" spans="1:43" ht="11.25" customHeight="1" x14ac:dyDescent="0.2">
      <c r="A209" s="433"/>
      <c r="B209" s="133">
        <v>524</v>
      </c>
      <c r="C209" s="129"/>
      <c r="D209" s="130"/>
      <c r="E209" s="761" t="str">
        <f ca="1">VLOOKUP(INDIRECT(ADDRESS(ROW(),COLUMN()-3)),Language_Translations,MATCH(Language_Selected,Language_Options,0),FALSE)</f>
        <v>Combien de fois (NOM) a-t-il/elle reçu le vaccin contre le pneumocoque ?</v>
      </c>
      <c r="F209" s="761"/>
      <c r="G209" s="761"/>
      <c r="H209" s="761"/>
      <c r="I209" s="761"/>
      <c r="J209" s="761"/>
      <c r="K209" s="761"/>
      <c r="L209" s="761"/>
      <c r="M209" s="761"/>
      <c r="N209" s="761"/>
      <c r="O209" s="761"/>
      <c r="P209" s="761"/>
      <c r="Q209" s="761"/>
      <c r="R209" s="761"/>
      <c r="S209" s="761"/>
      <c r="T209" s="761"/>
      <c r="U209" s="129"/>
      <c r="V209" s="130"/>
      <c r="W209" s="433"/>
      <c r="X209" s="433"/>
      <c r="Y209" s="433"/>
      <c r="Z209" s="433"/>
      <c r="AA209" s="433"/>
      <c r="AB209" s="433"/>
      <c r="AC209" s="433"/>
      <c r="AD209" s="433"/>
      <c r="AE209" s="433"/>
      <c r="AF209" s="433"/>
      <c r="AG209" s="433"/>
      <c r="AH209" s="433"/>
      <c r="AI209" s="433"/>
      <c r="AJ209" s="433"/>
      <c r="AK209" s="162"/>
      <c r="AL209" s="171"/>
      <c r="AM209" s="129"/>
      <c r="AN209" s="130"/>
      <c r="AO209" s="433"/>
      <c r="AP209" s="433"/>
      <c r="AQ209" s="433"/>
    </row>
    <row r="210" spans="1:43" x14ac:dyDescent="0.2">
      <c r="A210" s="433"/>
      <c r="B210" s="432"/>
      <c r="C210" s="129"/>
      <c r="D210" s="130"/>
      <c r="E210" s="761"/>
      <c r="F210" s="761"/>
      <c r="G210" s="761"/>
      <c r="H210" s="761"/>
      <c r="I210" s="761"/>
      <c r="J210" s="761"/>
      <c r="K210" s="761"/>
      <c r="L210" s="761"/>
      <c r="M210" s="761"/>
      <c r="N210" s="761"/>
      <c r="O210" s="761"/>
      <c r="P210" s="761"/>
      <c r="Q210" s="761"/>
      <c r="R210" s="761"/>
      <c r="S210" s="761"/>
      <c r="T210" s="761"/>
      <c r="U210" s="129"/>
      <c r="V210" s="130"/>
      <c r="W210" s="433" t="s">
        <v>477</v>
      </c>
      <c r="X210" s="433"/>
      <c r="Y210" s="433"/>
      <c r="Z210" s="433"/>
      <c r="AA210" s="433"/>
      <c r="AB210" s="433"/>
      <c r="AD210" s="143" t="s">
        <v>9</v>
      </c>
      <c r="AE210" s="174"/>
      <c r="AF210" s="143"/>
      <c r="AG210" s="143"/>
      <c r="AH210" s="143"/>
      <c r="AI210" s="143"/>
      <c r="AJ210" s="143"/>
      <c r="AK210" s="164"/>
      <c r="AL210" s="173"/>
      <c r="AM210" s="129"/>
      <c r="AN210" s="130"/>
      <c r="AO210" s="433"/>
      <c r="AP210" s="433"/>
      <c r="AQ210" s="433"/>
    </row>
    <row r="211" spans="1:43" ht="6" customHeight="1" x14ac:dyDescent="0.2">
      <c r="A211" s="167"/>
      <c r="B211" s="546"/>
      <c r="C211" s="165"/>
      <c r="D211" s="164"/>
      <c r="E211" s="167"/>
      <c r="F211" s="167"/>
      <c r="G211" s="167"/>
      <c r="H211" s="167"/>
      <c r="I211" s="167"/>
      <c r="J211" s="167"/>
      <c r="K211" s="167"/>
      <c r="L211" s="167"/>
      <c r="M211" s="167"/>
      <c r="N211" s="167"/>
      <c r="O211" s="167"/>
      <c r="P211" s="167"/>
      <c r="Q211" s="167"/>
      <c r="R211" s="167"/>
      <c r="S211" s="167"/>
      <c r="T211" s="167"/>
      <c r="U211" s="165"/>
      <c r="V211" s="164"/>
      <c r="W211" s="167"/>
      <c r="X211" s="167"/>
      <c r="Y211" s="167"/>
      <c r="Z211" s="167"/>
      <c r="AA211" s="167"/>
      <c r="AB211" s="167"/>
      <c r="AC211" s="167"/>
      <c r="AD211" s="167"/>
      <c r="AE211" s="167"/>
      <c r="AF211" s="167"/>
      <c r="AG211" s="167"/>
      <c r="AH211" s="167"/>
      <c r="AI211" s="167"/>
      <c r="AJ211" s="167"/>
      <c r="AK211" s="167"/>
      <c r="AL211" s="168"/>
      <c r="AM211" s="165"/>
      <c r="AN211" s="164"/>
      <c r="AO211" s="167"/>
      <c r="AP211" s="167"/>
      <c r="AQ211" s="167"/>
    </row>
    <row r="212" spans="1:43" ht="6" customHeight="1" x14ac:dyDescent="0.2">
      <c r="A212" s="169"/>
      <c r="B212" s="549"/>
      <c r="C212" s="163"/>
      <c r="D212" s="162"/>
      <c r="E212" s="169"/>
      <c r="F212" s="169"/>
      <c r="G212" s="169"/>
      <c r="H212" s="169"/>
      <c r="I212" s="169"/>
      <c r="J212" s="169"/>
      <c r="K212" s="169"/>
      <c r="L212" s="169"/>
      <c r="M212" s="169"/>
      <c r="N212" s="169"/>
      <c r="O212" s="169"/>
      <c r="P212" s="169"/>
      <c r="Q212" s="169"/>
      <c r="R212" s="169"/>
      <c r="S212" s="169"/>
      <c r="T212" s="169"/>
      <c r="U212" s="163"/>
      <c r="V212" s="162"/>
      <c r="W212" s="169"/>
      <c r="X212" s="169"/>
      <c r="Y212" s="169"/>
      <c r="Z212" s="169"/>
      <c r="AA212" s="169"/>
      <c r="AB212" s="169"/>
      <c r="AC212" s="169"/>
      <c r="AD212" s="169"/>
      <c r="AE212" s="169"/>
      <c r="AF212" s="169"/>
      <c r="AG212" s="169"/>
      <c r="AH212" s="169"/>
      <c r="AI212" s="169"/>
      <c r="AJ212" s="169"/>
      <c r="AK212" s="169"/>
      <c r="AL212" s="170"/>
      <c r="AM212" s="163"/>
      <c r="AN212" s="162"/>
      <c r="AO212" s="169"/>
      <c r="AP212" s="169"/>
      <c r="AQ212" s="169"/>
    </row>
    <row r="213" spans="1:43" ht="11.25" customHeight="1" x14ac:dyDescent="0.2">
      <c r="A213" s="433"/>
      <c r="B213" s="133">
        <v>525</v>
      </c>
      <c r="C213" s="129"/>
      <c r="D213" s="130"/>
      <c r="E213" s="761" t="str">
        <f ca="1">VLOOKUP(INDIRECT(ADDRESS(ROW(),COLUMN()-3)),Language_Translations,MATCH(Language_Selected,Language_Options,0),FALSE)</f>
        <v>Est-ce que (NOM) a reçu le vaccin contre le rotavirus, c'est-à-dire un liquide dans la bouche pour éviter la diarrhée ?</v>
      </c>
      <c r="F213" s="761"/>
      <c r="G213" s="761"/>
      <c r="H213" s="761"/>
      <c r="I213" s="761"/>
      <c r="J213" s="761"/>
      <c r="K213" s="761"/>
      <c r="L213" s="761"/>
      <c r="M213" s="761"/>
      <c r="N213" s="761"/>
      <c r="O213" s="761"/>
      <c r="P213" s="761"/>
      <c r="Q213" s="761"/>
      <c r="R213" s="761"/>
      <c r="S213" s="761"/>
      <c r="T213" s="761"/>
      <c r="U213" s="129"/>
      <c r="V213" s="130"/>
      <c r="W213" s="433" t="s">
        <v>117</v>
      </c>
      <c r="X213" s="433"/>
      <c r="Y213" s="143" t="s">
        <v>9</v>
      </c>
      <c r="Z213" s="143"/>
      <c r="AA213" s="143"/>
      <c r="AB213" s="143"/>
      <c r="AC213" s="143"/>
      <c r="AD213" s="143"/>
      <c r="AE213" s="143"/>
      <c r="AF213" s="143"/>
      <c r="AG213" s="143"/>
      <c r="AH213" s="143"/>
      <c r="AI213" s="143"/>
      <c r="AJ213" s="143"/>
      <c r="AK213" s="143"/>
      <c r="AL213" s="144" t="s">
        <v>93</v>
      </c>
      <c r="AM213" s="129"/>
      <c r="AN213" s="130"/>
      <c r="AO213" s="433"/>
      <c r="AP213" s="433"/>
      <c r="AQ213" s="433"/>
    </row>
    <row r="214" spans="1:43" x14ac:dyDescent="0.2">
      <c r="A214" s="433"/>
      <c r="B214" s="432"/>
      <c r="C214" s="129"/>
      <c r="D214" s="130"/>
      <c r="E214" s="761"/>
      <c r="F214" s="761"/>
      <c r="G214" s="761"/>
      <c r="H214" s="761"/>
      <c r="I214" s="761"/>
      <c r="J214" s="761"/>
      <c r="K214" s="761"/>
      <c r="L214" s="761"/>
      <c r="M214" s="761"/>
      <c r="N214" s="761"/>
      <c r="O214" s="761"/>
      <c r="P214" s="761"/>
      <c r="Q214" s="761"/>
      <c r="R214" s="761"/>
      <c r="S214" s="761"/>
      <c r="T214" s="761"/>
      <c r="U214" s="129"/>
      <c r="V214" s="130"/>
      <c r="W214" s="433" t="s">
        <v>118</v>
      </c>
      <c r="X214" s="433"/>
      <c r="Y214" s="143" t="s">
        <v>9</v>
      </c>
      <c r="Z214" s="143"/>
      <c r="AA214" s="143"/>
      <c r="AB214" s="143"/>
      <c r="AC214" s="143"/>
      <c r="AD214" s="143"/>
      <c r="AE214" s="143"/>
      <c r="AF214" s="143"/>
      <c r="AG214" s="143"/>
      <c r="AH214" s="143"/>
      <c r="AI214" s="143"/>
      <c r="AJ214" s="143"/>
      <c r="AK214" s="143"/>
      <c r="AL214" s="144" t="s">
        <v>95</v>
      </c>
      <c r="AM214" s="129"/>
      <c r="AN214" s="130"/>
      <c r="AO214" s="433"/>
      <c r="AP214" s="783">
        <v>527</v>
      </c>
      <c r="AQ214" s="192"/>
    </row>
    <row r="215" spans="1:43" ht="11.25" customHeight="1" x14ac:dyDescent="0.2">
      <c r="A215" s="433"/>
      <c r="B215" s="432"/>
      <c r="C215" s="129"/>
      <c r="D215" s="130"/>
      <c r="E215" s="761"/>
      <c r="F215" s="761"/>
      <c r="G215" s="761"/>
      <c r="H215" s="761"/>
      <c r="I215" s="761"/>
      <c r="J215" s="761"/>
      <c r="K215" s="761"/>
      <c r="L215" s="761"/>
      <c r="M215" s="761"/>
      <c r="N215" s="761"/>
      <c r="O215" s="761"/>
      <c r="P215" s="761"/>
      <c r="Q215" s="761"/>
      <c r="R215" s="761"/>
      <c r="S215" s="761"/>
      <c r="T215" s="761"/>
      <c r="U215" s="189"/>
      <c r="V215" s="130"/>
      <c r="W215" s="433" t="s">
        <v>259</v>
      </c>
      <c r="X215" s="433"/>
      <c r="Y215" s="433"/>
      <c r="Z215" s="433"/>
      <c r="AA215" s="433"/>
      <c r="AB215" s="143" t="s">
        <v>9</v>
      </c>
      <c r="AC215" s="174"/>
      <c r="AD215" s="143"/>
      <c r="AE215" s="143"/>
      <c r="AF215" s="143"/>
      <c r="AG215" s="143"/>
      <c r="AH215" s="143"/>
      <c r="AI215" s="143"/>
      <c r="AJ215" s="143"/>
      <c r="AK215" s="143"/>
      <c r="AL215" s="144" t="s">
        <v>212</v>
      </c>
      <c r="AM215" s="129"/>
      <c r="AN215" s="130"/>
      <c r="AO215" s="433"/>
      <c r="AP215" s="783"/>
      <c r="AQ215" s="192"/>
    </row>
    <row r="216" spans="1:43" ht="6" customHeight="1" x14ac:dyDescent="0.2">
      <c r="A216" s="167"/>
      <c r="B216" s="546"/>
      <c r="C216" s="165"/>
      <c r="D216" s="164"/>
      <c r="E216" s="167"/>
      <c r="F216" s="167"/>
      <c r="G216" s="167"/>
      <c r="H216" s="167"/>
      <c r="I216" s="167"/>
      <c r="J216" s="167"/>
      <c r="K216" s="167"/>
      <c r="L216" s="167"/>
      <c r="M216" s="167"/>
      <c r="N216" s="167"/>
      <c r="O216" s="167"/>
      <c r="P216" s="167"/>
      <c r="Q216" s="167"/>
      <c r="R216" s="167"/>
      <c r="S216" s="167"/>
      <c r="T216" s="167"/>
      <c r="U216" s="165"/>
      <c r="V216" s="164"/>
      <c r="W216" s="167"/>
      <c r="X216" s="167"/>
      <c r="Y216" s="167"/>
      <c r="Z216" s="167"/>
      <c r="AA216" s="167"/>
      <c r="AB216" s="167"/>
      <c r="AC216" s="167"/>
      <c r="AD216" s="167"/>
      <c r="AE216" s="167"/>
      <c r="AF216" s="167"/>
      <c r="AG216" s="167"/>
      <c r="AH216" s="167"/>
      <c r="AI216" s="167"/>
      <c r="AJ216" s="167"/>
      <c r="AK216" s="167"/>
      <c r="AL216" s="168"/>
      <c r="AM216" s="165"/>
      <c r="AN216" s="164"/>
      <c r="AO216" s="167"/>
      <c r="AP216" s="167"/>
      <c r="AQ216" s="167"/>
    </row>
    <row r="217" spans="1:43" ht="6" customHeight="1" x14ac:dyDescent="0.2">
      <c r="A217" s="169"/>
      <c r="B217" s="549"/>
      <c r="C217" s="163"/>
      <c r="D217" s="162"/>
      <c r="E217" s="169"/>
      <c r="F217" s="169"/>
      <c r="G217" s="169"/>
      <c r="H217" s="169"/>
      <c r="I217" s="169"/>
      <c r="J217" s="169"/>
      <c r="K217" s="169"/>
      <c r="L217" s="169"/>
      <c r="M217" s="169"/>
      <c r="N217" s="169"/>
      <c r="O217" s="169"/>
      <c r="P217" s="169"/>
      <c r="Q217" s="169"/>
      <c r="R217" s="169"/>
      <c r="S217" s="169"/>
      <c r="T217" s="169"/>
      <c r="U217" s="163"/>
      <c r="V217" s="162"/>
      <c r="W217" s="169"/>
      <c r="X217" s="169"/>
      <c r="Y217" s="169"/>
      <c r="Z217" s="169"/>
      <c r="AA217" s="169"/>
      <c r="AB217" s="169"/>
      <c r="AC217" s="169"/>
      <c r="AD217" s="169"/>
      <c r="AE217" s="169"/>
      <c r="AF217" s="169"/>
      <c r="AG217" s="169"/>
      <c r="AH217" s="169"/>
      <c r="AI217" s="169"/>
      <c r="AJ217" s="169"/>
      <c r="AK217" s="169"/>
      <c r="AL217" s="170"/>
      <c r="AM217" s="163"/>
      <c r="AN217" s="162"/>
      <c r="AO217" s="169"/>
      <c r="AP217" s="169"/>
      <c r="AQ217" s="169"/>
    </row>
    <row r="218" spans="1:43" ht="11.25" customHeight="1" x14ac:dyDescent="0.2">
      <c r="A218" s="433"/>
      <c r="B218" s="133">
        <v>526</v>
      </c>
      <c r="C218" s="129"/>
      <c r="D218" s="130"/>
      <c r="E218" s="761" t="str">
        <f ca="1">VLOOKUP(INDIRECT(ADDRESS(ROW(),COLUMN()-3)),Language_Translations,MATCH(Language_Selected,Language_Options,0),FALSE)</f>
        <v>Combien de fois (NOM) a-t-il/elle reçu le vaccin contre le rotavirus ?</v>
      </c>
      <c r="F218" s="761"/>
      <c r="G218" s="761"/>
      <c r="H218" s="761"/>
      <c r="I218" s="761"/>
      <c r="J218" s="761"/>
      <c r="K218" s="761"/>
      <c r="L218" s="761"/>
      <c r="M218" s="761"/>
      <c r="N218" s="761"/>
      <c r="O218" s="761"/>
      <c r="P218" s="761"/>
      <c r="Q218" s="761"/>
      <c r="R218" s="761"/>
      <c r="S218" s="761"/>
      <c r="T218" s="761"/>
      <c r="U218" s="129"/>
      <c r="V218" s="130"/>
      <c r="W218" s="433"/>
      <c r="X218" s="433"/>
      <c r="Y218" s="433"/>
      <c r="Z218" s="433"/>
      <c r="AA218" s="433"/>
      <c r="AB218" s="433"/>
      <c r="AC218" s="433"/>
      <c r="AD218" s="433"/>
      <c r="AE218" s="433"/>
      <c r="AF218" s="433"/>
      <c r="AG218" s="433"/>
      <c r="AH218" s="433"/>
      <c r="AI218" s="433"/>
      <c r="AJ218" s="433"/>
      <c r="AK218" s="162"/>
      <c r="AL218" s="171"/>
      <c r="AM218" s="129"/>
      <c r="AN218" s="130"/>
      <c r="AO218" s="433"/>
      <c r="AP218" s="433"/>
      <c r="AQ218" s="433"/>
    </row>
    <row r="219" spans="1:43" x14ac:dyDescent="0.2">
      <c r="A219" s="433"/>
      <c r="B219" s="432"/>
      <c r="C219" s="129"/>
      <c r="D219" s="130"/>
      <c r="E219" s="761"/>
      <c r="F219" s="761"/>
      <c r="G219" s="761"/>
      <c r="H219" s="761"/>
      <c r="I219" s="761"/>
      <c r="J219" s="761"/>
      <c r="K219" s="761"/>
      <c r="L219" s="761"/>
      <c r="M219" s="761"/>
      <c r="N219" s="761"/>
      <c r="O219" s="761"/>
      <c r="P219" s="761"/>
      <c r="Q219" s="761"/>
      <c r="R219" s="761"/>
      <c r="S219" s="761"/>
      <c r="T219" s="761"/>
      <c r="U219" s="129"/>
      <c r="V219" s="130"/>
      <c r="W219" s="433" t="s">
        <v>477</v>
      </c>
      <c r="X219" s="433"/>
      <c r="Y219" s="433"/>
      <c r="Z219" s="433"/>
      <c r="AA219" s="433"/>
      <c r="AB219" s="433"/>
      <c r="AD219" s="143" t="s">
        <v>9</v>
      </c>
      <c r="AE219" s="174"/>
      <c r="AF219" s="143"/>
      <c r="AG219" s="143"/>
      <c r="AH219" s="143"/>
      <c r="AI219" s="143"/>
      <c r="AJ219" s="143"/>
      <c r="AK219" s="164"/>
      <c r="AL219" s="173"/>
      <c r="AM219" s="129"/>
      <c r="AN219" s="130"/>
      <c r="AO219" s="433"/>
      <c r="AP219" s="433"/>
      <c r="AQ219" s="433"/>
    </row>
    <row r="220" spans="1:43" ht="6" customHeight="1" x14ac:dyDescent="0.2">
      <c r="A220" s="167"/>
      <c r="B220" s="546"/>
      <c r="C220" s="165"/>
      <c r="D220" s="164"/>
      <c r="E220" s="167"/>
      <c r="F220" s="167"/>
      <c r="G220" s="167"/>
      <c r="H220" s="167"/>
      <c r="I220" s="167"/>
      <c r="J220" s="167"/>
      <c r="K220" s="167"/>
      <c r="L220" s="167"/>
      <c r="M220" s="167"/>
      <c r="N220" s="167"/>
      <c r="O220" s="167"/>
      <c r="P220" s="167"/>
      <c r="Q220" s="167"/>
      <c r="R220" s="167"/>
      <c r="S220" s="167"/>
      <c r="T220" s="167"/>
      <c r="U220" s="165"/>
      <c r="V220" s="164"/>
      <c r="W220" s="167"/>
      <c r="X220" s="167"/>
      <c r="Y220" s="167"/>
      <c r="Z220" s="167"/>
      <c r="AA220" s="167"/>
      <c r="AB220" s="167"/>
      <c r="AC220" s="167"/>
      <c r="AD220" s="167"/>
      <c r="AE220" s="167"/>
      <c r="AF220" s="167"/>
      <c r="AG220" s="167"/>
      <c r="AH220" s="167"/>
      <c r="AI220" s="167"/>
      <c r="AJ220" s="167"/>
      <c r="AK220" s="167"/>
      <c r="AL220" s="168"/>
      <c r="AM220" s="165"/>
      <c r="AN220" s="164"/>
      <c r="AO220" s="167"/>
      <c r="AP220" s="167"/>
      <c r="AQ220" s="167"/>
    </row>
    <row r="221" spans="1:43" ht="6" customHeight="1" x14ac:dyDescent="0.2">
      <c r="A221" s="169"/>
      <c r="B221" s="549"/>
      <c r="C221" s="163"/>
      <c r="D221" s="162"/>
      <c r="E221" s="169"/>
      <c r="F221" s="169"/>
      <c r="G221" s="169"/>
      <c r="H221" s="169"/>
      <c r="I221" s="169"/>
      <c r="J221" s="169"/>
      <c r="K221" s="169"/>
      <c r="L221" s="169"/>
      <c r="M221" s="169"/>
      <c r="N221" s="169"/>
      <c r="O221" s="169"/>
      <c r="P221" s="169"/>
      <c r="Q221" s="169"/>
      <c r="R221" s="169"/>
      <c r="S221" s="169"/>
      <c r="T221" s="169"/>
      <c r="U221" s="163"/>
      <c r="V221" s="162"/>
      <c r="W221" s="169"/>
      <c r="X221" s="169"/>
      <c r="Y221" s="169"/>
      <c r="Z221" s="169"/>
      <c r="AA221" s="169"/>
      <c r="AB221" s="169"/>
      <c r="AC221" s="169"/>
      <c r="AD221" s="169"/>
      <c r="AE221" s="169"/>
      <c r="AF221" s="169"/>
      <c r="AG221" s="169"/>
      <c r="AH221" s="169"/>
      <c r="AI221" s="169"/>
      <c r="AJ221" s="169"/>
      <c r="AK221" s="169"/>
      <c r="AL221" s="170"/>
      <c r="AM221" s="163"/>
      <c r="AN221" s="162"/>
      <c r="AO221" s="169"/>
      <c r="AP221" s="169"/>
      <c r="AQ221" s="169"/>
    </row>
    <row r="222" spans="1:43" ht="11.25" customHeight="1" x14ac:dyDescent="0.2">
      <c r="A222" s="433"/>
      <c r="B222" s="133">
        <v>527</v>
      </c>
      <c r="C222" s="129"/>
      <c r="D222" s="130"/>
      <c r="E222" s="761" t="str">
        <f ca="1">VLOOKUP(INDIRECT(ADDRESS(ROW(),COLUMN()-3)),Language_Translations,MATCH(Language_Selected,Language_Options,0),FALSE)</f>
        <v>Est-ce que (NOM) a reçu le vaccin contre la rougeole, c'est-à-dire une injection dans le bras pour lui éviter la rougeole ?</v>
      </c>
      <c r="F222" s="761"/>
      <c r="G222" s="761"/>
      <c r="H222" s="761"/>
      <c r="I222" s="761"/>
      <c r="J222" s="761"/>
      <c r="K222" s="761"/>
      <c r="L222" s="761"/>
      <c r="M222" s="761"/>
      <c r="N222" s="761"/>
      <c r="O222" s="761"/>
      <c r="P222" s="761"/>
      <c r="Q222" s="761"/>
      <c r="R222" s="761"/>
      <c r="S222" s="761"/>
      <c r="T222" s="761"/>
      <c r="U222" s="129"/>
      <c r="V222" s="130"/>
      <c r="W222" s="433" t="s">
        <v>117</v>
      </c>
      <c r="X222" s="433"/>
      <c r="Y222" s="143" t="s">
        <v>9</v>
      </c>
      <c r="Z222" s="143"/>
      <c r="AA222" s="143"/>
      <c r="AB222" s="143"/>
      <c r="AC222" s="143"/>
      <c r="AD222" s="143"/>
      <c r="AE222" s="143"/>
      <c r="AF222" s="143"/>
      <c r="AG222" s="143"/>
      <c r="AH222" s="143"/>
      <c r="AI222" s="143"/>
      <c r="AJ222" s="143"/>
      <c r="AK222" s="143"/>
      <c r="AL222" s="144" t="s">
        <v>93</v>
      </c>
      <c r="AM222" s="129"/>
      <c r="AN222" s="130"/>
      <c r="AO222" s="433"/>
      <c r="AP222" s="433"/>
      <c r="AQ222" s="433"/>
    </row>
    <row r="223" spans="1:43" x14ac:dyDescent="0.2">
      <c r="A223" s="433"/>
      <c r="B223" s="310" t="s">
        <v>332</v>
      </c>
      <c r="C223" s="129"/>
      <c r="D223" s="130"/>
      <c r="E223" s="761"/>
      <c r="F223" s="761"/>
      <c r="G223" s="761"/>
      <c r="H223" s="761"/>
      <c r="I223" s="761"/>
      <c r="J223" s="761"/>
      <c r="K223" s="761"/>
      <c r="L223" s="761"/>
      <c r="M223" s="761"/>
      <c r="N223" s="761"/>
      <c r="O223" s="761"/>
      <c r="P223" s="761"/>
      <c r="Q223" s="761"/>
      <c r="R223" s="761"/>
      <c r="S223" s="761"/>
      <c r="T223" s="761"/>
      <c r="U223" s="129"/>
      <c r="V223" s="130"/>
      <c r="W223" s="433" t="s">
        <v>118</v>
      </c>
      <c r="X223" s="433"/>
      <c r="Y223" s="143" t="s">
        <v>9</v>
      </c>
      <c r="Z223" s="143"/>
      <c r="AA223" s="143"/>
      <c r="AB223" s="143"/>
      <c r="AC223" s="143"/>
      <c r="AD223" s="143"/>
      <c r="AE223" s="143"/>
      <c r="AF223" s="143"/>
      <c r="AG223" s="143"/>
      <c r="AH223" s="143"/>
      <c r="AI223" s="143"/>
      <c r="AJ223" s="143"/>
      <c r="AK223" s="143"/>
      <c r="AL223" s="144" t="s">
        <v>95</v>
      </c>
      <c r="AM223" s="129"/>
      <c r="AN223" s="130"/>
      <c r="AO223" s="433"/>
      <c r="AP223" s="785">
        <v>529</v>
      </c>
      <c r="AQ223" s="785"/>
    </row>
    <row r="224" spans="1:43" ht="11.25" customHeight="1" x14ac:dyDescent="0.2">
      <c r="A224" s="433"/>
      <c r="B224" s="432"/>
      <c r="C224" s="129"/>
      <c r="D224" s="130"/>
      <c r="E224" s="761"/>
      <c r="F224" s="761"/>
      <c r="G224" s="761"/>
      <c r="H224" s="761"/>
      <c r="I224" s="761"/>
      <c r="J224" s="761"/>
      <c r="K224" s="761"/>
      <c r="L224" s="761"/>
      <c r="M224" s="761"/>
      <c r="N224" s="761"/>
      <c r="O224" s="761"/>
      <c r="P224" s="761"/>
      <c r="Q224" s="761"/>
      <c r="R224" s="761"/>
      <c r="S224" s="761"/>
      <c r="T224" s="761"/>
      <c r="U224" s="189"/>
      <c r="V224" s="130"/>
      <c r="W224" s="433" t="s">
        <v>259</v>
      </c>
      <c r="X224" s="433"/>
      <c r="Y224" s="433"/>
      <c r="Z224" s="433"/>
      <c r="AA224" s="433"/>
      <c r="AB224" s="143" t="s">
        <v>9</v>
      </c>
      <c r="AC224" s="174"/>
      <c r="AD224" s="143"/>
      <c r="AE224" s="143"/>
      <c r="AF224" s="143"/>
      <c r="AG224" s="143"/>
      <c r="AH224" s="143"/>
      <c r="AI224" s="143"/>
      <c r="AJ224" s="143"/>
      <c r="AK224" s="143"/>
      <c r="AL224" s="144" t="s">
        <v>212</v>
      </c>
      <c r="AM224" s="129"/>
      <c r="AN224" s="130"/>
      <c r="AO224" s="433"/>
      <c r="AP224" s="785"/>
      <c r="AQ224" s="785"/>
    </row>
    <row r="225" spans="1:59" ht="6" customHeight="1" x14ac:dyDescent="0.2">
      <c r="A225" s="167"/>
      <c r="B225" s="546"/>
      <c r="C225" s="165"/>
      <c r="D225" s="164"/>
      <c r="E225" s="167"/>
      <c r="F225" s="167"/>
      <c r="G225" s="167"/>
      <c r="H225" s="167"/>
      <c r="I225" s="167"/>
      <c r="J225" s="167"/>
      <c r="K225" s="167"/>
      <c r="L225" s="167"/>
      <c r="M225" s="167"/>
      <c r="N225" s="167"/>
      <c r="O225" s="167"/>
      <c r="P225" s="167"/>
      <c r="Q225" s="167"/>
      <c r="R225" s="167"/>
      <c r="S225" s="167"/>
      <c r="T225" s="167"/>
      <c r="U225" s="165"/>
      <c r="V225" s="164"/>
      <c r="W225" s="167"/>
      <c r="X225" s="167"/>
      <c r="Y225" s="167"/>
      <c r="Z225" s="167"/>
      <c r="AA225" s="167"/>
      <c r="AB225" s="167"/>
      <c r="AC225" s="167"/>
      <c r="AD225" s="167"/>
      <c r="AE225" s="167"/>
      <c r="AF225" s="167"/>
      <c r="AG225" s="167"/>
      <c r="AH225" s="167"/>
      <c r="AI225" s="167"/>
      <c r="AJ225" s="167"/>
      <c r="AK225" s="167"/>
      <c r="AL225" s="168"/>
      <c r="AM225" s="165"/>
      <c r="AN225" s="164"/>
      <c r="AO225" s="167"/>
      <c r="AP225" s="167"/>
      <c r="AQ225" s="167"/>
    </row>
    <row r="226" spans="1:59" ht="6" customHeight="1" x14ac:dyDescent="0.2">
      <c r="A226" s="261"/>
      <c r="B226" s="262"/>
      <c r="C226" s="263"/>
      <c r="D226" s="162"/>
      <c r="E226" s="169"/>
      <c r="F226" s="169"/>
      <c r="G226" s="169"/>
      <c r="H226" s="169"/>
      <c r="I226" s="169"/>
      <c r="J226" s="169"/>
      <c r="K226" s="169"/>
      <c r="L226" s="169"/>
      <c r="M226" s="169"/>
      <c r="N226" s="169"/>
      <c r="O226" s="169"/>
      <c r="P226" s="169"/>
      <c r="Q226" s="169"/>
      <c r="R226" s="169"/>
      <c r="S226" s="169"/>
      <c r="T226" s="169"/>
      <c r="U226" s="163"/>
      <c r="V226" s="162"/>
      <c r="W226" s="169"/>
      <c r="X226" s="169"/>
      <c r="Y226" s="169"/>
      <c r="Z226" s="169"/>
      <c r="AA226" s="169"/>
      <c r="AB226" s="169"/>
      <c r="AC226" s="169"/>
      <c r="AD226" s="169"/>
      <c r="AE226" s="169"/>
      <c r="AF226" s="169"/>
      <c r="AG226" s="169"/>
      <c r="AH226" s="169"/>
      <c r="AI226" s="169"/>
      <c r="AJ226" s="169"/>
      <c r="AK226" s="169"/>
      <c r="AL226" s="170"/>
      <c r="AM226" s="163"/>
      <c r="AN226" s="162"/>
      <c r="AO226" s="169"/>
      <c r="AP226" s="169"/>
      <c r="AQ226" s="169"/>
    </row>
    <row r="227" spans="1:59" ht="11.25" customHeight="1" x14ac:dyDescent="0.2">
      <c r="A227" s="258"/>
      <c r="B227" s="348">
        <v>528</v>
      </c>
      <c r="C227" s="257"/>
      <c r="D227" s="130"/>
      <c r="E227" s="761" t="str">
        <f ca="1">VLOOKUP(INDIRECT(ADDRESS(ROW(),COLUMN()-3)),Language_Translations,MATCH(Language_Selected,Language_Options,0),FALSE)</f>
        <v>Combien de fois (NOM) a-t-il/elle reçu le vaccin contre la rougeole ?</v>
      </c>
      <c r="F227" s="761"/>
      <c r="G227" s="761"/>
      <c r="H227" s="761"/>
      <c r="I227" s="761"/>
      <c r="J227" s="761"/>
      <c r="K227" s="761"/>
      <c r="L227" s="761"/>
      <c r="M227" s="761"/>
      <c r="N227" s="761"/>
      <c r="O227" s="761"/>
      <c r="P227" s="761"/>
      <c r="Q227" s="761"/>
      <c r="R227" s="761"/>
      <c r="S227" s="761"/>
      <c r="T227" s="761"/>
      <c r="U227" s="129"/>
      <c r="V227" s="130"/>
      <c r="W227" s="433"/>
      <c r="X227" s="433"/>
      <c r="Y227" s="433"/>
      <c r="Z227" s="433"/>
      <c r="AA227" s="433"/>
      <c r="AB227" s="433"/>
      <c r="AC227" s="433"/>
      <c r="AD227" s="433"/>
      <c r="AE227" s="433"/>
      <c r="AF227" s="433"/>
      <c r="AG227" s="433"/>
      <c r="AH227" s="433"/>
      <c r="AI227" s="433"/>
      <c r="AJ227" s="433"/>
      <c r="AK227" s="162"/>
      <c r="AL227" s="171"/>
      <c r="AM227" s="129"/>
      <c r="AN227" s="130"/>
      <c r="AO227" s="433"/>
      <c r="AP227" s="433"/>
      <c r="AQ227" s="433"/>
    </row>
    <row r="228" spans="1:59" x14ac:dyDescent="0.2">
      <c r="A228" s="258"/>
      <c r="B228" s="259" t="s">
        <v>637</v>
      </c>
      <c r="C228" s="257"/>
      <c r="D228" s="130"/>
      <c r="E228" s="761"/>
      <c r="F228" s="761"/>
      <c r="G228" s="761"/>
      <c r="H228" s="761"/>
      <c r="I228" s="761"/>
      <c r="J228" s="761"/>
      <c r="K228" s="761"/>
      <c r="L228" s="761"/>
      <c r="M228" s="761"/>
      <c r="N228" s="761"/>
      <c r="O228" s="761"/>
      <c r="P228" s="761"/>
      <c r="Q228" s="761"/>
      <c r="R228" s="761"/>
      <c r="S228" s="761"/>
      <c r="T228" s="761"/>
      <c r="U228" s="129"/>
      <c r="V228" s="130"/>
      <c r="W228" s="433" t="s">
        <v>477</v>
      </c>
      <c r="X228" s="433"/>
      <c r="Y228" s="433"/>
      <c r="Z228" s="433"/>
      <c r="AA228" s="433"/>
      <c r="AB228" s="433"/>
      <c r="AD228" s="143" t="s">
        <v>9</v>
      </c>
      <c r="AE228" s="174"/>
      <c r="AF228" s="143"/>
      <c r="AG228" s="143"/>
      <c r="AH228" s="143"/>
      <c r="AI228" s="143"/>
      <c r="AJ228" s="143"/>
      <c r="AK228" s="164"/>
      <c r="AL228" s="173"/>
      <c r="AM228" s="129"/>
      <c r="AN228" s="130"/>
      <c r="AO228" s="433"/>
      <c r="AP228" s="433"/>
      <c r="AQ228" s="433"/>
    </row>
    <row r="229" spans="1:59" ht="6" customHeight="1" x14ac:dyDescent="0.2">
      <c r="A229" s="260"/>
      <c r="B229" s="264"/>
      <c r="C229" s="265"/>
      <c r="D229" s="164"/>
      <c r="E229" s="167"/>
      <c r="F229" s="167"/>
      <c r="G229" s="167"/>
      <c r="H229" s="167"/>
      <c r="I229" s="167"/>
      <c r="J229" s="167"/>
      <c r="K229" s="167"/>
      <c r="L229" s="167"/>
      <c r="M229" s="167"/>
      <c r="N229" s="167"/>
      <c r="O229" s="167"/>
      <c r="P229" s="167"/>
      <c r="Q229" s="167"/>
      <c r="R229" s="167"/>
      <c r="S229" s="167"/>
      <c r="T229" s="167"/>
      <c r="U229" s="165"/>
      <c r="V229" s="164"/>
      <c r="W229" s="167"/>
      <c r="X229" s="167"/>
      <c r="Y229" s="167"/>
      <c r="Z229" s="167"/>
      <c r="AA229" s="167"/>
      <c r="AB229" s="167"/>
      <c r="AC229" s="167"/>
      <c r="AD229" s="167"/>
      <c r="AE229" s="167"/>
      <c r="AF229" s="167"/>
      <c r="AG229" s="167"/>
      <c r="AH229" s="167"/>
      <c r="AI229" s="167"/>
      <c r="AJ229" s="167"/>
      <c r="AK229" s="167"/>
      <c r="AL229" s="168"/>
      <c r="AM229" s="165"/>
      <c r="AN229" s="164"/>
      <c r="AO229" s="167"/>
      <c r="AP229" s="167"/>
      <c r="AQ229" s="167"/>
    </row>
    <row r="230" spans="1:59" ht="6" customHeight="1" x14ac:dyDescent="0.2">
      <c r="A230" s="169"/>
      <c r="B230" s="549"/>
      <c r="C230" s="163"/>
      <c r="D230" s="162"/>
      <c r="E230" s="169"/>
      <c r="F230" s="169"/>
      <c r="G230" s="169"/>
      <c r="H230" s="169"/>
      <c r="I230" s="169"/>
      <c r="J230" s="169"/>
      <c r="K230" s="169"/>
      <c r="L230" s="169"/>
      <c r="M230" s="169"/>
      <c r="N230" s="169"/>
      <c r="O230" s="169"/>
      <c r="P230" s="169"/>
      <c r="Q230" s="169"/>
      <c r="R230" s="169"/>
      <c r="S230" s="169"/>
      <c r="T230" s="169"/>
      <c r="U230" s="163"/>
      <c r="V230" s="409"/>
      <c r="W230" s="410"/>
      <c r="X230" s="410"/>
      <c r="Y230" s="410"/>
      <c r="Z230" s="410"/>
      <c r="AA230" s="410"/>
      <c r="AB230" s="410"/>
      <c r="AC230" s="410"/>
      <c r="AD230" s="410"/>
      <c r="AE230" s="410"/>
      <c r="AF230" s="410"/>
      <c r="AG230" s="410"/>
      <c r="AH230" s="410"/>
      <c r="AI230" s="410"/>
      <c r="AJ230" s="410"/>
      <c r="AK230" s="410"/>
      <c r="AL230" s="410"/>
      <c r="AM230" s="411"/>
      <c r="AN230" s="162"/>
      <c r="AO230" s="169"/>
      <c r="AP230" s="169"/>
      <c r="AQ230" s="169"/>
    </row>
    <row r="231" spans="1:59" ht="11.25" customHeight="1" x14ac:dyDescent="0.2">
      <c r="A231" s="433"/>
      <c r="B231" s="133">
        <v>529</v>
      </c>
      <c r="C231" s="129"/>
      <c r="D231" s="130"/>
      <c r="E231" s="790" t="str">
        <f ca="1">VLOOKUP(INDIRECT(ADDRESS(ROW(),COLUMN()-3)),Language_Translations,MATCH(Language_Selected,Language_Options,0),FALSE)</f>
        <v>Où (NOM) a-t-il reçu la plupart de ses vaccins ?</v>
      </c>
      <c r="F231" s="790"/>
      <c r="G231" s="790"/>
      <c r="H231" s="790"/>
      <c r="I231" s="790"/>
      <c r="J231" s="790"/>
      <c r="K231" s="790"/>
      <c r="L231" s="790"/>
      <c r="M231" s="790"/>
      <c r="N231" s="790"/>
      <c r="O231" s="790"/>
      <c r="P231" s="790"/>
      <c r="Q231" s="790"/>
      <c r="R231" s="790"/>
      <c r="S231" s="790"/>
      <c r="T231" s="790"/>
      <c r="U231" s="129"/>
      <c r="V231" s="412"/>
      <c r="W231" s="96" t="s">
        <v>331</v>
      </c>
      <c r="X231" s="217"/>
      <c r="Y231" s="217"/>
      <c r="Z231" s="217"/>
      <c r="AA231" s="217"/>
      <c r="AB231" s="217"/>
      <c r="AC231" s="217"/>
      <c r="AD231" s="217"/>
      <c r="AE231" s="217"/>
      <c r="AF231" s="217"/>
      <c r="AG231" s="217"/>
      <c r="AH231" s="217"/>
      <c r="AI231" s="217"/>
      <c r="AJ231" s="217"/>
      <c r="AK231" s="217"/>
      <c r="AL231" s="74"/>
      <c r="AM231" s="413"/>
      <c r="AN231" s="130"/>
      <c r="AO231" s="433"/>
      <c r="AP231" s="433"/>
      <c r="AQ231" s="433"/>
    </row>
    <row r="232" spans="1:59" ht="11.25" customHeight="1" x14ac:dyDescent="0.2">
      <c r="A232" s="433"/>
      <c r="B232" s="310" t="s">
        <v>638</v>
      </c>
      <c r="C232" s="129"/>
      <c r="D232" s="130"/>
      <c r="E232" s="790"/>
      <c r="F232" s="790"/>
      <c r="G232" s="790"/>
      <c r="H232" s="790"/>
      <c r="I232" s="790"/>
      <c r="J232" s="790"/>
      <c r="K232" s="790"/>
      <c r="L232" s="790"/>
      <c r="M232" s="790"/>
      <c r="N232" s="790"/>
      <c r="O232" s="790"/>
      <c r="P232" s="790"/>
      <c r="Q232" s="790"/>
      <c r="R232" s="790"/>
      <c r="S232" s="790"/>
      <c r="T232" s="790"/>
      <c r="U232" s="129"/>
      <c r="V232" s="412"/>
      <c r="W232" s="217"/>
      <c r="X232" s="217" t="s">
        <v>333</v>
      </c>
      <c r="Y232" s="217"/>
      <c r="Z232" s="217"/>
      <c r="AA232" s="217"/>
      <c r="AB232" s="217"/>
      <c r="AC232" s="217"/>
      <c r="AD232" s="217"/>
      <c r="AE232" s="217"/>
      <c r="AF232"/>
      <c r="AG232" s="47"/>
      <c r="AH232" s="47"/>
      <c r="AI232" s="47" t="s">
        <v>9</v>
      </c>
      <c r="AJ232" s="47"/>
      <c r="AK232" s="47"/>
      <c r="AL232" s="74" t="s">
        <v>274</v>
      </c>
      <c r="AM232" s="413"/>
      <c r="AN232" s="130"/>
      <c r="AO232" s="433"/>
      <c r="AP232" s="433"/>
      <c r="AQ232" s="433"/>
    </row>
    <row r="233" spans="1:59" ht="11.25" customHeight="1" x14ac:dyDescent="0.2">
      <c r="A233" s="433"/>
      <c r="B233" s="432"/>
      <c r="C233" s="129"/>
      <c r="D233" s="130"/>
      <c r="E233" s="540"/>
      <c r="F233" s="540"/>
      <c r="G233" s="540"/>
      <c r="H233" s="540"/>
      <c r="I233" s="540"/>
      <c r="J233" s="540"/>
      <c r="K233" s="540"/>
      <c r="L233" s="540"/>
      <c r="M233" s="540"/>
      <c r="N233" s="540"/>
      <c r="O233" s="540"/>
      <c r="P233" s="540"/>
      <c r="Q233" s="540"/>
      <c r="R233" s="540"/>
      <c r="S233" s="540"/>
      <c r="T233" s="540"/>
      <c r="U233" s="129"/>
      <c r="V233" s="412"/>
      <c r="W233" s="299"/>
      <c r="X233" s="217" t="s">
        <v>334</v>
      </c>
      <c r="Y233" s="217"/>
      <c r="Z233" s="217"/>
      <c r="AA233" s="217"/>
      <c r="AB233" s="217"/>
      <c r="AC233" s="217"/>
      <c r="AD233" s="217"/>
      <c r="AE233" s="217"/>
      <c r="AF233" s="298"/>
      <c r="AG233" s="47"/>
      <c r="AH233"/>
      <c r="AI233" s="47"/>
      <c r="AJ233" s="47"/>
      <c r="AK233" s="47"/>
      <c r="AL233" s="74" t="s">
        <v>275</v>
      </c>
      <c r="AM233" s="413"/>
      <c r="AN233" s="130"/>
      <c r="AO233" s="433"/>
      <c r="AP233" s="433"/>
      <c r="AQ233" s="433"/>
    </row>
    <row r="234" spans="1:59" ht="11.25" customHeight="1" x14ac:dyDescent="0.2">
      <c r="A234" s="433"/>
      <c r="B234" s="432"/>
      <c r="C234" s="129"/>
      <c r="D234" s="130"/>
      <c r="E234" s="540"/>
      <c r="F234" s="540"/>
      <c r="G234" s="540"/>
      <c r="H234" s="540"/>
      <c r="I234" s="540"/>
      <c r="J234" s="540"/>
      <c r="K234" s="540"/>
      <c r="L234" s="540"/>
      <c r="M234" s="540"/>
      <c r="N234" s="540"/>
      <c r="O234" s="540"/>
      <c r="P234" s="540"/>
      <c r="Q234" s="540"/>
      <c r="R234" s="540"/>
      <c r="S234" s="540"/>
      <c r="T234" s="540"/>
      <c r="U234" s="129"/>
      <c r="V234" s="412"/>
      <c r="W234" s="217"/>
      <c r="X234" s="217" t="s">
        <v>474</v>
      </c>
      <c r="Y234" s="217"/>
      <c r="Z234" s="217"/>
      <c r="AA234" s="217"/>
      <c r="AB234" s="217"/>
      <c r="AC234" s="217"/>
      <c r="AD234" s="217"/>
      <c r="AE234" s="217"/>
      <c r="AF234" s="217"/>
      <c r="AG234"/>
      <c r="AH234" s="47"/>
      <c r="AI234" s="47"/>
      <c r="AJ234" s="47"/>
      <c r="AK234" s="47"/>
      <c r="AL234" s="74" t="s">
        <v>276</v>
      </c>
      <c r="AM234" s="413"/>
      <c r="AN234" s="130"/>
      <c r="AO234" s="433"/>
      <c r="AP234" s="433"/>
      <c r="AQ234" s="433"/>
      <c r="AS234" s="299"/>
      <c r="AT234" s="217"/>
      <c r="AU234" s="217"/>
      <c r="AV234" s="217"/>
      <c r="AW234" s="217"/>
      <c r="AX234" s="217"/>
      <c r="AY234" s="217"/>
      <c r="AZ234" s="217"/>
      <c r="BA234" s="217"/>
      <c r="BB234" s="298"/>
      <c r="BC234" s="47"/>
      <c r="BD234" s="47"/>
      <c r="BE234" s="47"/>
      <c r="BF234" s="47"/>
      <c r="BG234" s="47" t="s">
        <v>9</v>
      </c>
    </row>
    <row r="235" spans="1:59" ht="11.25" customHeight="1" x14ac:dyDescent="0.2">
      <c r="A235" s="433"/>
      <c r="B235" s="432"/>
      <c r="C235" s="129"/>
      <c r="D235" s="130"/>
      <c r="E235" s="790" t="s">
        <v>405</v>
      </c>
      <c r="F235" s="790"/>
      <c r="G235" s="790"/>
      <c r="H235" s="790"/>
      <c r="I235" s="790"/>
      <c r="J235" s="790"/>
      <c r="K235" s="790"/>
      <c r="L235" s="790"/>
      <c r="M235" s="790"/>
      <c r="N235" s="790"/>
      <c r="O235" s="790"/>
      <c r="P235" s="790"/>
      <c r="Q235" s="790"/>
      <c r="R235" s="790"/>
      <c r="S235" s="790"/>
      <c r="T235" s="790"/>
      <c r="U235" s="129"/>
      <c r="V235" s="412"/>
      <c r="W235" s="217"/>
      <c r="X235" s="217" t="s">
        <v>337</v>
      </c>
      <c r="Y235" s="217"/>
      <c r="Z235" s="217"/>
      <c r="AA235" s="217"/>
      <c r="AB235" s="217"/>
      <c r="AC235" s="47"/>
      <c r="AD235" s="47" t="s">
        <v>9</v>
      </c>
      <c r="AE235" s="297"/>
      <c r="AF235" s="47"/>
      <c r="AG235" s="47"/>
      <c r="AH235" s="47"/>
      <c r="AI235" s="47"/>
      <c r="AJ235" s="47"/>
      <c r="AK235" s="47"/>
      <c r="AL235" s="74" t="s">
        <v>277</v>
      </c>
      <c r="AM235" s="413"/>
      <c r="AN235" s="130"/>
      <c r="AO235" s="433"/>
      <c r="AP235" s="433"/>
      <c r="AQ235" s="433"/>
      <c r="AS235" s="217"/>
    </row>
    <row r="236" spans="1:59" ht="11.25" customHeight="1" x14ac:dyDescent="0.2">
      <c r="A236" s="433"/>
      <c r="B236" s="432"/>
      <c r="C236" s="129"/>
      <c r="D236" s="130"/>
      <c r="E236" s="790"/>
      <c r="F236" s="790"/>
      <c r="G236" s="790"/>
      <c r="H236" s="790"/>
      <c r="I236" s="790"/>
      <c r="J236" s="790"/>
      <c r="K236" s="790"/>
      <c r="L236" s="790"/>
      <c r="M236" s="790"/>
      <c r="N236" s="790"/>
      <c r="O236" s="790"/>
      <c r="P236" s="790"/>
      <c r="Q236" s="790"/>
      <c r="R236" s="790"/>
      <c r="S236" s="790"/>
      <c r="T236" s="790"/>
      <c r="U236" s="129"/>
      <c r="V236" s="412"/>
      <c r="W236" s="217"/>
      <c r="X236" s="217" t="s">
        <v>402</v>
      </c>
      <c r="Y236" s="217"/>
      <c r="Z236" s="217"/>
      <c r="AA236" s="217"/>
      <c r="AB236"/>
      <c r="AC236" s="217"/>
      <c r="AD236" s="47"/>
      <c r="AE236" s="47"/>
      <c r="AF236" s="297"/>
      <c r="AG236" s="47"/>
      <c r="AH236" s="47"/>
      <c r="AI236" s="47"/>
      <c r="AJ236" s="47"/>
      <c r="AK236" s="47"/>
      <c r="AM236" s="413"/>
      <c r="AN236" s="130"/>
      <c r="AO236" s="433"/>
      <c r="AP236" s="433"/>
      <c r="AQ236" s="433"/>
      <c r="AS236" s="217"/>
    </row>
    <row r="237" spans="1:59" ht="11.25" customHeight="1" x14ac:dyDescent="0.2">
      <c r="A237" s="433"/>
      <c r="B237" s="432"/>
      <c r="C237" s="129"/>
      <c r="D237" s="130"/>
      <c r="E237" s="790"/>
      <c r="F237" s="790"/>
      <c r="G237" s="790"/>
      <c r="H237" s="790"/>
      <c r="I237" s="790"/>
      <c r="J237" s="790"/>
      <c r="K237" s="790"/>
      <c r="L237" s="790"/>
      <c r="M237" s="790"/>
      <c r="N237" s="790"/>
      <c r="O237" s="790"/>
      <c r="P237" s="790"/>
      <c r="Q237" s="790"/>
      <c r="R237" s="790"/>
      <c r="S237" s="790"/>
      <c r="T237" s="790"/>
      <c r="U237" s="129"/>
      <c r="V237" s="412"/>
      <c r="W237" s="217"/>
      <c r="X237" s="217"/>
      <c r="Y237" s="217" t="s">
        <v>403</v>
      </c>
      <c r="Z237" s="217"/>
      <c r="AA237" s="217"/>
      <c r="AB237"/>
      <c r="AC237" s="217"/>
      <c r="AD237" s="47"/>
      <c r="AE237" s="47"/>
      <c r="AF237" s="47" t="s">
        <v>9</v>
      </c>
      <c r="AG237" s="47"/>
      <c r="AH237" s="47"/>
      <c r="AI237" s="47"/>
      <c r="AJ237" s="47"/>
      <c r="AK237" s="47"/>
      <c r="AL237" s="74" t="s">
        <v>404</v>
      </c>
      <c r="AM237" s="413"/>
      <c r="AN237" s="130"/>
      <c r="AO237" s="433"/>
      <c r="AP237" s="433"/>
      <c r="AQ237" s="433"/>
      <c r="AS237" s="217"/>
    </row>
    <row r="238" spans="1:59" ht="11.25" customHeight="1" x14ac:dyDescent="0.2">
      <c r="A238" s="433"/>
      <c r="B238" s="432"/>
      <c r="C238" s="129"/>
      <c r="D238" s="130"/>
      <c r="E238" s="790"/>
      <c r="F238" s="790"/>
      <c r="G238" s="790"/>
      <c r="H238" s="790"/>
      <c r="I238" s="790"/>
      <c r="J238" s="790"/>
      <c r="K238" s="790"/>
      <c r="L238" s="790"/>
      <c r="M238" s="790"/>
      <c r="N238" s="790"/>
      <c r="O238" s="790"/>
      <c r="P238" s="790"/>
      <c r="Q238" s="790"/>
      <c r="R238" s="790"/>
      <c r="S238" s="790"/>
      <c r="T238" s="790"/>
      <c r="U238" s="129"/>
      <c r="V238" s="412"/>
      <c r="W238" s="217"/>
      <c r="X238" s="217" t="s">
        <v>338</v>
      </c>
      <c r="Y238" s="217"/>
      <c r="Z238" s="217"/>
      <c r="AA238" s="217"/>
      <c r="AB238" s="47"/>
      <c r="AC238" s="297"/>
      <c r="AD238" s="47"/>
      <c r="AE238" s="47"/>
      <c r="AF238" s="47"/>
      <c r="AG238" s="47"/>
      <c r="AH238" s="47"/>
      <c r="AI238" s="47"/>
      <c r="AJ238" s="47"/>
      <c r="AK238" s="47"/>
      <c r="AM238" s="413"/>
      <c r="AN238" s="130"/>
      <c r="AO238" s="433"/>
      <c r="AP238" s="433"/>
      <c r="AQ238" s="433"/>
      <c r="AS238" s="217"/>
    </row>
    <row r="239" spans="1:59" ht="11.25" customHeight="1" x14ac:dyDescent="0.2">
      <c r="A239" s="433"/>
      <c r="B239" s="432"/>
      <c r="C239" s="129"/>
      <c r="D239" s="130"/>
      <c r="E239" s="790"/>
      <c r="F239" s="790"/>
      <c r="G239" s="790"/>
      <c r="H239" s="790"/>
      <c r="I239" s="790"/>
      <c r="J239" s="790"/>
      <c r="K239" s="790"/>
      <c r="L239" s="790"/>
      <c r="M239" s="790"/>
      <c r="N239" s="790"/>
      <c r="O239" s="790"/>
      <c r="P239" s="790"/>
      <c r="Q239" s="790"/>
      <c r="R239" s="790"/>
      <c r="S239" s="790"/>
      <c r="T239" s="790"/>
      <c r="U239" s="129"/>
      <c r="V239" s="412"/>
      <c r="W239" s="217"/>
      <c r="X239"/>
      <c r="Y239" s="217" t="s">
        <v>339</v>
      </c>
      <c r="Z239" s="217"/>
      <c r="AA239" s="217"/>
      <c r="AB239" s="77"/>
      <c r="AC239" s="77"/>
      <c r="AD239" s="77"/>
      <c r="AE239" s="77"/>
      <c r="AF239" s="77"/>
      <c r="AG239" s="77"/>
      <c r="AH239" s="77"/>
      <c r="AI239" s="79"/>
      <c r="AJ239" s="79"/>
      <c r="AK239" s="79"/>
      <c r="AL239" s="98" t="s">
        <v>340</v>
      </c>
      <c r="AM239" s="413"/>
      <c r="AN239" s="130"/>
      <c r="AO239" s="433"/>
      <c r="AP239" s="433"/>
      <c r="AQ239" s="433"/>
      <c r="AS239" s="217"/>
    </row>
    <row r="240" spans="1:59" ht="11.25" customHeight="1" x14ac:dyDescent="0.2">
      <c r="A240" s="433"/>
      <c r="B240" s="432"/>
      <c r="C240" s="129"/>
      <c r="D240" s="130"/>
      <c r="E240" s="790"/>
      <c r="F240" s="790"/>
      <c r="G240" s="790"/>
      <c r="H240" s="790"/>
      <c r="I240" s="790"/>
      <c r="J240" s="790"/>
      <c r="K240" s="790"/>
      <c r="L240" s="790"/>
      <c r="M240" s="790"/>
      <c r="N240" s="790"/>
      <c r="O240" s="790"/>
      <c r="P240" s="790"/>
      <c r="Q240" s="790"/>
      <c r="R240" s="790"/>
      <c r="S240" s="790"/>
      <c r="T240" s="790"/>
      <c r="U240" s="129"/>
      <c r="V240" s="412"/>
      <c r="W240" s="217"/>
      <c r="X240" s="217"/>
      <c r="Y240" s="217"/>
      <c r="Z240" s="217"/>
      <c r="AA240" s="217"/>
      <c r="AB240" s="300" t="s">
        <v>107</v>
      </c>
      <c r="AC240" s="300"/>
      <c r="AD240" s="300"/>
      <c r="AE240" s="300"/>
      <c r="AF240" s="300"/>
      <c r="AG240" s="300"/>
      <c r="AH240" s="300"/>
      <c r="AI240" s="303"/>
      <c r="AJ240" s="303"/>
      <c r="AK240" s="303"/>
      <c r="AM240" s="413"/>
      <c r="AN240" s="130"/>
      <c r="AO240" s="433"/>
      <c r="AP240" s="433"/>
      <c r="AQ240" s="433"/>
      <c r="AS240" s="217"/>
    </row>
    <row r="241" spans="1:59" ht="11.25" customHeight="1" x14ac:dyDescent="0.2">
      <c r="A241" s="433"/>
      <c r="B241" s="432"/>
      <c r="C241" s="129"/>
      <c r="D241" s="130"/>
      <c r="E241" s="790"/>
      <c r="F241" s="790"/>
      <c r="G241" s="790"/>
      <c r="H241" s="790"/>
      <c r="I241" s="790"/>
      <c r="J241" s="790"/>
      <c r="K241" s="790"/>
      <c r="L241" s="790"/>
      <c r="M241" s="790"/>
      <c r="N241" s="790"/>
      <c r="O241" s="790"/>
      <c r="P241" s="790"/>
      <c r="Q241" s="790"/>
      <c r="R241" s="790"/>
      <c r="S241" s="790"/>
      <c r="T241" s="790"/>
      <c r="U241" s="129"/>
      <c r="V241" s="412"/>
      <c r="W241" s="217"/>
      <c r="X241" s="217"/>
      <c r="Y241" s="217"/>
      <c r="Z241" s="217"/>
      <c r="AA241" s="217"/>
      <c r="AB241" s="302"/>
      <c r="AC241" s="302"/>
      <c r="AD241" s="302"/>
      <c r="AE241" s="302"/>
      <c r="AF241" s="302"/>
      <c r="AG241" s="302"/>
      <c r="AH241" s="302"/>
      <c r="AI241" s="303"/>
      <c r="AJ241" s="303"/>
      <c r="AK241" s="303"/>
      <c r="AM241" s="413"/>
      <c r="AN241" s="130"/>
      <c r="AO241" s="433"/>
      <c r="AP241" s="433"/>
      <c r="AQ241" s="433"/>
      <c r="AS241" s="217"/>
      <c r="AT241" s="217"/>
      <c r="AU241" s="217"/>
      <c r="AV241" s="217"/>
      <c r="AW241" s="217"/>
      <c r="AX241" s="217"/>
      <c r="AY241" s="217"/>
      <c r="AZ241" s="217"/>
      <c r="BA241" s="298"/>
      <c r="BB241" s="217"/>
      <c r="BC241" s="217"/>
      <c r="BD241" s="217"/>
      <c r="BE241" s="217"/>
      <c r="BF241" s="217"/>
      <c r="BG241" s="217"/>
    </row>
    <row r="242" spans="1:59" ht="11.25" customHeight="1" x14ac:dyDescent="0.2">
      <c r="A242" s="433"/>
      <c r="B242" s="432"/>
      <c r="C242" s="129"/>
      <c r="D242" s="130"/>
      <c r="E242" s="540"/>
      <c r="F242" s="540"/>
      <c r="G242" s="540"/>
      <c r="H242" s="540"/>
      <c r="I242" s="540"/>
      <c r="J242" s="540"/>
      <c r="K242" s="540"/>
      <c r="L242" s="540"/>
      <c r="M242" s="540"/>
      <c r="N242" s="540"/>
      <c r="O242" s="540"/>
      <c r="P242" s="540"/>
      <c r="Q242" s="540"/>
      <c r="R242" s="540"/>
      <c r="S242" s="540"/>
      <c r="T242" s="540"/>
      <c r="U242" s="129"/>
      <c r="V242" s="412"/>
      <c r="W242" s="96" t="s">
        <v>341</v>
      </c>
      <c r="X242" s="217"/>
      <c r="Y242" s="217"/>
      <c r="Z242" s="217"/>
      <c r="AA242" s="217"/>
      <c r="AB242" s="217"/>
      <c r="AC242" s="217"/>
      <c r="AD242" s="217"/>
      <c r="AE242" s="217"/>
      <c r="AF242" s="217"/>
      <c r="AG242" s="217"/>
      <c r="AH242" s="217"/>
      <c r="AI242" s="217"/>
      <c r="AJ242" s="217"/>
      <c r="AK242" s="217"/>
      <c r="AL242" s="74"/>
      <c r="AM242" s="413"/>
      <c r="AN242" s="130"/>
      <c r="AO242" s="433"/>
      <c r="AP242" s="433"/>
      <c r="AQ242" s="433"/>
    </row>
    <row r="243" spans="1:59" ht="11.25" customHeight="1" x14ac:dyDescent="0.2">
      <c r="A243" s="433"/>
      <c r="B243" s="432"/>
      <c r="C243" s="129"/>
      <c r="D243" s="130"/>
      <c r="E243" s="540"/>
      <c r="F243" s="540"/>
      <c r="G243" s="540"/>
      <c r="H243" s="540"/>
      <c r="I243" s="540"/>
      <c r="J243" s="540"/>
      <c r="K243" s="540"/>
      <c r="L243" s="540"/>
      <c r="M243" s="540"/>
      <c r="N243" s="540"/>
      <c r="O243" s="540"/>
      <c r="P243" s="540"/>
      <c r="Q243" s="540"/>
      <c r="R243" s="540"/>
      <c r="S243" s="540"/>
      <c r="T243" s="540"/>
      <c r="U243" s="129"/>
      <c r="V243" s="412"/>
      <c r="W243" s="217"/>
      <c r="X243" s="217" t="s">
        <v>342</v>
      </c>
      <c r="Y243" s="217"/>
      <c r="Z243" s="217"/>
      <c r="AA243" s="217"/>
      <c r="AB243" s="217"/>
      <c r="AC243" s="47"/>
      <c r="AD243" s="47" t="s">
        <v>9</v>
      </c>
      <c r="AE243" s="47"/>
      <c r="AF243" s="47"/>
      <c r="AG243" s="47"/>
      <c r="AH243" s="47"/>
      <c r="AI243" s="47"/>
      <c r="AJ243" s="47"/>
      <c r="AK243" s="47"/>
      <c r="AL243" s="208" t="s">
        <v>343</v>
      </c>
      <c r="AM243" s="413"/>
      <c r="AN243" s="130"/>
      <c r="AO243" s="433"/>
      <c r="AP243" s="433"/>
      <c r="AQ243" s="433"/>
    </row>
    <row r="244" spans="1:59" ht="11.25" customHeight="1" x14ac:dyDescent="0.2">
      <c r="A244" s="433"/>
      <c r="B244" s="432"/>
      <c r="C244" s="129"/>
      <c r="D244" s="130"/>
      <c r="E244" s="540"/>
      <c r="F244" s="540"/>
      <c r="G244" s="540"/>
      <c r="H244" s="540"/>
      <c r="I244" s="540"/>
      <c r="J244" s="540"/>
      <c r="K244" s="540"/>
      <c r="L244" s="540"/>
      <c r="M244" s="540"/>
      <c r="N244" s="540"/>
      <c r="O244" s="540"/>
      <c r="P244" s="540"/>
      <c r="Q244" s="540"/>
      <c r="R244" s="540"/>
      <c r="S244" s="540"/>
      <c r="T244" s="540"/>
      <c r="U244" s="129"/>
      <c r="V244" s="412"/>
      <c r="W244" s="217"/>
      <c r="X244" s="299" t="s">
        <v>344</v>
      </c>
      <c r="Y244" s="299"/>
      <c r="Z244" s="299"/>
      <c r="AA244" s="299"/>
      <c r="AB244" s="299"/>
      <c r="AC244"/>
      <c r="AD244" s="47" t="s">
        <v>9</v>
      </c>
      <c r="AE244" s="47"/>
      <c r="AF244" s="47"/>
      <c r="AG244" s="47"/>
      <c r="AH244" s="47"/>
      <c r="AI244" s="47"/>
      <c r="AJ244" s="47"/>
      <c r="AK244" s="47"/>
      <c r="AL244" s="208" t="s">
        <v>345</v>
      </c>
      <c r="AM244" s="413"/>
      <c r="AN244" s="130"/>
      <c r="AO244" s="433"/>
      <c r="AP244" s="433"/>
      <c r="AQ244" s="433"/>
    </row>
    <row r="245" spans="1:59" ht="11.25" customHeight="1" x14ac:dyDescent="0.2">
      <c r="A245" s="433"/>
      <c r="B245" s="432"/>
      <c r="C245" s="129"/>
      <c r="D245" s="130"/>
      <c r="E245" s="540"/>
      <c r="F245" s="540"/>
      <c r="G245" s="540"/>
      <c r="H245" s="540"/>
      <c r="I245" s="540"/>
      <c r="J245" s="540"/>
      <c r="K245" s="540"/>
      <c r="L245" s="540"/>
      <c r="M245" s="540"/>
      <c r="N245" s="540"/>
      <c r="O245" s="540"/>
      <c r="P245" s="540"/>
      <c r="Q245" s="540"/>
      <c r="R245" s="540"/>
      <c r="S245" s="540"/>
      <c r="T245" s="540"/>
      <c r="U245" s="129"/>
      <c r="V245" s="412"/>
      <c r="W245" s="217"/>
      <c r="X245" s="217" t="s">
        <v>406</v>
      </c>
      <c r="Y245" s="217"/>
      <c r="Z245" s="217"/>
      <c r="AA245" s="217"/>
      <c r="AB245" s="217"/>
      <c r="AC245" s="47" t="s">
        <v>9</v>
      </c>
      <c r="AD245" s="47"/>
      <c r="AE245" s="47"/>
      <c r="AF245" s="47"/>
      <c r="AG245" s="47"/>
      <c r="AH245" s="47"/>
      <c r="AI245" s="47"/>
      <c r="AJ245" s="47"/>
      <c r="AK245" s="47"/>
      <c r="AL245" s="208" t="s">
        <v>347</v>
      </c>
      <c r="AM245" s="413"/>
      <c r="AN245" s="130"/>
      <c r="AO245" s="433"/>
      <c r="AP245" s="433"/>
      <c r="AQ245" s="433"/>
    </row>
    <row r="246" spans="1:59" ht="11.25" customHeight="1" x14ac:dyDescent="0.2">
      <c r="A246" s="433"/>
      <c r="B246" s="432"/>
      <c r="C246" s="129"/>
      <c r="D246" s="130"/>
      <c r="E246" s="540"/>
      <c r="F246" s="540"/>
      <c r="G246" s="540"/>
      <c r="H246" s="540"/>
      <c r="I246" s="540"/>
      <c r="J246" s="540"/>
      <c r="K246" s="540"/>
      <c r="L246" s="540"/>
      <c r="M246" s="540"/>
      <c r="N246" s="540"/>
      <c r="O246" s="540"/>
      <c r="P246" s="540"/>
      <c r="Q246" s="540"/>
      <c r="R246" s="540"/>
      <c r="S246" s="540"/>
      <c r="T246" s="540"/>
      <c r="U246" s="129"/>
      <c r="V246" s="412"/>
      <c r="W246" s="217"/>
      <c r="X246" s="217" t="s">
        <v>407</v>
      </c>
      <c r="Y246" s="217"/>
      <c r="Z246" s="217"/>
      <c r="AA246" s="217"/>
      <c r="AB246" s="217"/>
      <c r="AC246" s="217"/>
      <c r="AD246" s="47" t="s">
        <v>9</v>
      </c>
      <c r="AE246" s="297"/>
      <c r="AF246" s="297"/>
      <c r="AG246" s="47"/>
      <c r="AH246" s="47"/>
      <c r="AI246" s="47"/>
      <c r="AJ246" s="47"/>
      <c r="AK246" s="47"/>
      <c r="AL246" s="208" t="s">
        <v>348</v>
      </c>
      <c r="AM246" s="413"/>
      <c r="AN246" s="130"/>
      <c r="AO246" s="433"/>
      <c r="AP246" s="433"/>
      <c r="AQ246" s="433"/>
    </row>
    <row r="247" spans="1:59" ht="11.25" customHeight="1" x14ac:dyDescent="0.2">
      <c r="A247" s="433"/>
      <c r="B247" s="432"/>
      <c r="C247" s="129"/>
      <c r="D247" s="130"/>
      <c r="E247" s="540"/>
      <c r="F247" s="540"/>
      <c r="G247" s="540"/>
      <c r="H247" s="540"/>
      <c r="I247" s="540"/>
      <c r="J247" s="540"/>
      <c r="K247" s="540"/>
      <c r="L247" s="540"/>
      <c r="M247" s="540"/>
      <c r="N247" s="540"/>
      <c r="O247" s="540"/>
      <c r="P247" s="540"/>
      <c r="Q247" s="540"/>
      <c r="R247" s="540"/>
      <c r="S247" s="540"/>
      <c r="T247" s="540"/>
      <c r="U247" s="129"/>
      <c r="V247" s="412"/>
      <c r="W247" s="217"/>
      <c r="X247" s="217" t="s">
        <v>337</v>
      </c>
      <c r="Y247" s="217"/>
      <c r="Z247" s="217"/>
      <c r="AA247" s="217"/>
      <c r="AB247" s="217"/>
      <c r="AC247" s="47"/>
      <c r="AD247" s="47" t="s">
        <v>9</v>
      </c>
      <c r="AE247" s="297"/>
      <c r="AF247" s="47"/>
      <c r="AG247" s="47"/>
      <c r="AH247" s="47"/>
      <c r="AI247" s="47"/>
      <c r="AJ247" s="47"/>
      <c r="AK247" s="47"/>
      <c r="AL247" s="75" t="s">
        <v>408</v>
      </c>
      <c r="AM247" s="413"/>
      <c r="AN247" s="130"/>
      <c r="AO247" s="433"/>
      <c r="AP247" s="433"/>
      <c r="AQ247" s="433"/>
    </row>
    <row r="248" spans="1:59" ht="11.25" customHeight="1" x14ac:dyDescent="0.2">
      <c r="A248" s="433"/>
      <c r="B248" s="432"/>
      <c r="C248" s="129"/>
      <c r="D248" s="130"/>
      <c r="E248" s="540"/>
      <c r="F248" s="540"/>
      <c r="G248" s="540"/>
      <c r="H248" s="540"/>
      <c r="I248" s="540"/>
      <c r="J248" s="540"/>
      <c r="K248" s="540"/>
      <c r="L248" s="540"/>
      <c r="M248" s="540"/>
      <c r="N248" s="540"/>
      <c r="O248" s="540"/>
      <c r="P248" s="540"/>
      <c r="Q248" s="540"/>
      <c r="R248" s="540"/>
      <c r="S248" s="540"/>
      <c r="T248" s="540"/>
      <c r="U248" s="129"/>
      <c r="V248" s="412"/>
      <c r="W248" s="217"/>
      <c r="X248" s="217" t="s">
        <v>402</v>
      </c>
      <c r="Y248" s="217"/>
      <c r="Z248" s="217"/>
      <c r="AA248" s="217"/>
      <c r="AB248" s="217"/>
      <c r="AC248" s="47"/>
      <c r="AD248" s="47"/>
      <c r="AE248" s="297"/>
      <c r="AF248" s="47"/>
      <c r="AG248" s="47"/>
      <c r="AH248" s="47"/>
      <c r="AI248" s="47"/>
      <c r="AJ248" s="47"/>
      <c r="AK248" s="47"/>
      <c r="AL248" s="142"/>
      <c r="AM248" s="413"/>
      <c r="AN248" s="130"/>
      <c r="AO248" s="433"/>
      <c r="AP248" s="433"/>
      <c r="AQ248" s="433"/>
    </row>
    <row r="249" spans="1:59" ht="11.25" customHeight="1" x14ac:dyDescent="0.2">
      <c r="A249" s="433"/>
      <c r="B249" s="432"/>
      <c r="C249" s="129"/>
      <c r="D249" s="130"/>
      <c r="E249" s="540"/>
      <c r="F249" s="540"/>
      <c r="G249" s="540"/>
      <c r="H249" s="540"/>
      <c r="I249" s="540"/>
      <c r="J249" s="540"/>
      <c r="K249" s="540"/>
      <c r="L249" s="540"/>
      <c r="M249" s="540"/>
      <c r="N249" s="540"/>
      <c r="O249" s="540"/>
      <c r="P249" s="540"/>
      <c r="Q249" s="540"/>
      <c r="R249" s="540"/>
      <c r="S249" s="540"/>
      <c r="T249" s="540"/>
      <c r="U249" s="129"/>
      <c r="V249" s="412"/>
      <c r="W249" s="217"/>
      <c r="X249" s="217"/>
      <c r="Y249" s="217" t="s">
        <v>403</v>
      </c>
      <c r="Z249" s="217"/>
      <c r="AA249" s="217"/>
      <c r="AB249" s="217"/>
      <c r="AC249" s="47"/>
      <c r="AD249" s="47"/>
      <c r="AE249" s="47"/>
      <c r="AF249" s="47" t="s">
        <v>9</v>
      </c>
      <c r="AG249" s="47"/>
      <c r="AH249" s="47"/>
      <c r="AI249" s="47"/>
      <c r="AJ249" s="47"/>
      <c r="AK249" s="47"/>
      <c r="AL249" s="75" t="s">
        <v>351</v>
      </c>
      <c r="AM249" s="413"/>
      <c r="AN249" s="130"/>
      <c r="AO249" s="433"/>
      <c r="AP249" s="433"/>
      <c r="AQ249" s="433"/>
    </row>
    <row r="250" spans="1:59" ht="11.25" customHeight="1" x14ac:dyDescent="0.2">
      <c r="A250" s="433"/>
      <c r="B250" s="432"/>
      <c r="C250" s="129"/>
      <c r="D250" s="130"/>
      <c r="E250" s="540"/>
      <c r="F250" s="540"/>
      <c r="G250" s="540"/>
      <c r="H250" s="540"/>
      <c r="I250" s="540"/>
      <c r="J250" s="540"/>
      <c r="K250" s="540"/>
      <c r="L250" s="540"/>
      <c r="M250" s="540"/>
      <c r="N250" s="540"/>
      <c r="O250" s="540"/>
      <c r="P250" s="540"/>
      <c r="Q250" s="540"/>
      <c r="R250" s="540"/>
      <c r="S250" s="540"/>
      <c r="T250" s="540"/>
      <c r="U250" s="129"/>
      <c r="V250" s="412"/>
      <c r="W250" s="217"/>
      <c r="X250" s="217" t="s">
        <v>349</v>
      </c>
      <c r="Y250" s="217"/>
      <c r="Z250" s="217"/>
      <c r="AA250" s="217"/>
      <c r="AB250" s="217"/>
      <c r="AC250" s="217"/>
      <c r="AD250" s="217"/>
      <c r="AE250" s="217"/>
      <c r="AF250" s="217"/>
      <c r="AG250"/>
      <c r="AH250"/>
      <c r="AI250"/>
      <c r="AJ250"/>
      <c r="AK250"/>
      <c r="AL250" s="74"/>
      <c r="AM250" s="413"/>
      <c r="AN250" s="130"/>
      <c r="AO250" s="433"/>
      <c r="AP250" s="433"/>
      <c r="AQ250" s="433"/>
    </row>
    <row r="251" spans="1:59" ht="11.25" customHeight="1" x14ac:dyDescent="0.2">
      <c r="A251" s="433"/>
      <c r="B251" s="432"/>
      <c r="C251" s="129"/>
      <c r="D251" s="130"/>
      <c r="E251" s="540"/>
      <c r="F251" s="540"/>
      <c r="G251" s="540"/>
      <c r="H251" s="540"/>
      <c r="I251" s="540"/>
      <c r="J251" s="540"/>
      <c r="K251" s="540"/>
      <c r="L251" s="540"/>
      <c r="M251" s="540"/>
      <c r="N251" s="540"/>
      <c r="O251" s="540"/>
      <c r="P251" s="540"/>
      <c r="Q251" s="540"/>
      <c r="R251" s="540"/>
      <c r="S251" s="540"/>
      <c r="T251" s="540"/>
      <c r="U251" s="129"/>
      <c r="V251" s="412"/>
      <c r="W251" s="217"/>
      <c r="X251" s="217"/>
      <c r="Y251" s="217" t="s">
        <v>350</v>
      </c>
      <c r="Z251" s="217"/>
      <c r="AA251" s="217"/>
      <c r="AB251" s="77"/>
      <c r="AC251" s="77"/>
      <c r="AD251" s="77"/>
      <c r="AE251" s="77"/>
      <c r="AF251" s="77"/>
      <c r="AG251" s="77"/>
      <c r="AH251" s="77"/>
      <c r="AI251" s="79"/>
      <c r="AJ251" s="79"/>
      <c r="AK251" s="79"/>
      <c r="AL251" s="75" t="s">
        <v>409</v>
      </c>
      <c r="AM251" s="413"/>
      <c r="AN251" s="130"/>
      <c r="AO251" s="433"/>
      <c r="AP251" s="433"/>
      <c r="AQ251" s="433"/>
    </row>
    <row r="252" spans="1:59" ht="11.25" customHeight="1" x14ac:dyDescent="0.2">
      <c r="A252" s="433"/>
      <c r="B252" s="432"/>
      <c r="C252" s="129"/>
      <c r="D252" s="130"/>
      <c r="E252" s="540"/>
      <c r="F252" s="540"/>
      <c r="G252" s="540"/>
      <c r="H252" s="540"/>
      <c r="I252" s="540"/>
      <c r="J252" s="540"/>
      <c r="K252" s="540"/>
      <c r="L252" s="540"/>
      <c r="M252" s="540"/>
      <c r="N252" s="540"/>
      <c r="O252" s="540"/>
      <c r="P252" s="540"/>
      <c r="Q252" s="540"/>
      <c r="R252" s="540"/>
      <c r="S252" s="540"/>
      <c r="T252" s="540"/>
      <c r="U252" s="129"/>
      <c r="V252" s="412"/>
      <c r="W252" s="217"/>
      <c r="X252" s="217"/>
      <c r="Y252" s="217"/>
      <c r="Z252" s="217"/>
      <c r="AA252" s="217"/>
      <c r="AB252" s="300" t="s">
        <v>107</v>
      </c>
      <c r="AC252" s="300"/>
      <c r="AD252" s="300"/>
      <c r="AE252" s="300"/>
      <c r="AF252" s="300"/>
      <c r="AG252" s="300"/>
      <c r="AH252" s="300"/>
      <c r="AI252" s="303"/>
      <c r="AJ252" s="303"/>
      <c r="AK252" s="303"/>
      <c r="AL252" s="299"/>
      <c r="AM252" s="413"/>
      <c r="AN252" s="130"/>
      <c r="AO252" s="433"/>
      <c r="AP252" s="433"/>
      <c r="AQ252" s="433"/>
    </row>
    <row r="253" spans="1:59" ht="11.25" customHeight="1" x14ac:dyDescent="0.2">
      <c r="A253" s="433"/>
      <c r="B253" s="432"/>
      <c r="C253" s="129"/>
      <c r="D253" s="130"/>
      <c r="E253" s="540"/>
      <c r="F253" s="540"/>
      <c r="G253" s="540"/>
      <c r="H253" s="540"/>
      <c r="I253" s="540"/>
      <c r="J253" s="540"/>
      <c r="K253" s="540"/>
      <c r="L253" s="540"/>
      <c r="M253" s="540"/>
      <c r="N253" s="540"/>
      <c r="O253" s="540"/>
      <c r="P253" s="540"/>
      <c r="Q253" s="540"/>
      <c r="R253" s="540"/>
      <c r="S253" s="540"/>
      <c r="T253" s="540"/>
      <c r="U253" s="129"/>
      <c r="V253" s="412"/>
      <c r="W253" s="299"/>
      <c r="X253" s="299"/>
      <c r="Y253" s="299"/>
      <c r="Z253" s="299"/>
      <c r="AA253" s="299"/>
      <c r="AB253" s="299"/>
      <c r="AC253" s="299"/>
      <c r="AD253" s="299"/>
      <c r="AE253" s="299"/>
      <c r="AF253" s="299"/>
      <c r="AG253" s="299"/>
      <c r="AH253" s="299"/>
      <c r="AI253" s="299"/>
      <c r="AJ253" s="299"/>
      <c r="AK253" s="299"/>
      <c r="AL253" s="299"/>
      <c r="AM253" s="413"/>
      <c r="AN253" s="130"/>
      <c r="AO253" s="433"/>
      <c r="AP253" s="433"/>
      <c r="AQ253" s="433"/>
      <c r="AS253" s="217"/>
      <c r="AT253" s="217"/>
      <c r="AU253" s="217"/>
      <c r="AV253" s="217"/>
      <c r="AW253" s="217"/>
      <c r="AX253" s="217"/>
      <c r="AY253" s="217"/>
      <c r="AZ253" s="217"/>
      <c r="BA253" s="217"/>
      <c r="BB253" s="217"/>
      <c r="BC253" s="217"/>
      <c r="BD253" s="217"/>
      <c r="BE253" s="217"/>
      <c r="BF253" s="217"/>
      <c r="BG253" s="217"/>
    </row>
    <row r="254" spans="1:59" ht="11.25" customHeight="1" x14ac:dyDescent="0.2">
      <c r="A254" s="433"/>
      <c r="B254" s="432"/>
      <c r="C254" s="129"/>
      <c r="D254" s="130"/>
      <c r="E254" s="540"/>
      <c r="F254" s="540"/>
      <c r="G254" s="540"/>
      <c r="H254" s="540"/>
      <c r="I254" s="540"/>
      <c r="J254" s="540"/>
      <c r="K254" s="540"/>
      <c r="L254" s="540"/>
      <c r="M254" s="540"/>
      <c r="N254" s="540"/>
      <c r="O254" s="540"/>
      <c r="P254" s="540"/>
      <c r="Q254" s="540"/>
      <c r="R254" s="540"/>
      <c r="S254" s="540"/>
      <c r="T254" s="540"/>
      <c r="U254" s="129"/>
      <c r="V254" s="412"/>
      <c r="W254" s="96" t="s">
        <v>410</v>
      </c>
      <c r="X254" s="217"/>
      <c r="Y254" s="217"/>
      <c r="Z254" s="217"/>
      <c r="AA254" s="217"/>
      <c r="AB254" s="217"/>
      <c r="AC254" s="217"/>
      <c r="AD254" s="217"/>
      <c r="AE254" s="217"/>
      <c r="AF254" s="217"/>
      <c r="AG254" s="74"/>
      <c r="AH254" s="217"/>
      <c r="AI254" s="217"/>
      <c r="AJ254" s="217"/>
      <c r="AK254" s="217"/>
      <c r="AL254" s="74"/>
      <c r="AM254" s="413"/>
      <c r="AN254" s="130"/>
      <c r="AO254" s="433"/>
      <c r="AP254" s="433"/>
      <c r="AQ254" s="433"/>
    </row>
    <row r="255" spans="1:59" ht="11.25" customHeight="1" x14ac:dyDescent="0.2">
      <c r="A255" s="433"/>
      <c r="B255" s="432"/>
      <c r="C255" s="129"/>
      <c r="D255" s="130"/>
      <c r="E255" s="540"/>
      <c r="F255" s="540"/>
      <c r="G255" s="540"/>
      <c r="H255" s="540"/>
      <c r="I255" s="540"/>
      <c r="J255" s="540"/>
      <c r="K255" s="540"/>
      <c r="L255" s="540"/>
      <c r="M255" s="540"/>
      <c r="N255" s="540"/>
      <c r="O255" s="540"/>
      <c r="P255" s="540"/>
      <c r="Q255" s="540"/>
      <c r="R255" s="540"/>
      <c r="S255" s="540"/>
      <c r="T255" s="540"/>
      <c r="U255" s="129"/>
      <c r="V255" s="412"/>
      <c r="W255" s="217"/>
      <c r="X255" s="217" t="s">
        <v>353</v>
      </c>
      <c r="Y255" s="217"/>
      <c r="Z255" s="217"/>
      <c r="AA255" s="217"/>
      <c r="AB255" s="217"/>
      <c r="AC255" s="47" t="s">
        <v>9</v>
      </c>
      <c r="AD255" s="47"/>
      <c r="AE255" s="47"/>
      <c r="AF255" s="47"/>
      <c r="AG255" s="47"/>
      <c r="AH255" s="47"/>
      <c r="AI255" s="47"/>
      <c r="AJ255" s="47"/>
      <c r="AK255" s="47"/>
      <c r="AL255" s="75" t="s">
        <v>354</v>
      </c>
      <c r="AM255" s="413"/>
      <c r="AN255" s="130"/>
      <c r="AO255" s="433"/>
      <c r="AP255" s="433"/>
      <c r="AQ255" s="433"/>
    </row>
    <row r="256" spans="1:59" ht="11.25" customHeight="1" x14ac:dyDescent="0.2">
      <c r="A256" s="433"/>
      <c r="B256" s="432"/>
      <c r="C256" s="129"/>
      <c r="D256" s="130"/>
      <c r="E256" s="540"/>
      <c r="F256" s="540"/>
      <c r="G256" s="540"/>
      <c r="H256" s="540"/>
      <c r="I256" s="540"/>
      <c r="J256" s="540"/>
      <c r="K256" s="540"/>
      <c r="L256" s="540"/>
      <c r="M256" s="540"/>
      <c r="N256" s="540"/>
      <c r="O256" s="540"/>
      <c r="P256" s="540"/>
      <c r="Q256" s="540"/>
      <c r="R256" s="540"/>
      <c r="S256" s="540"/>
      <c r="T256" s="540"/>
      <c r="U256" s="129"/>
      <c r="V256" s="412"/>
      <c r="W256" s="217"/>
      <c r="X256" s="217" t="s">
        <v>355</v>
      </c>
      <c r="Y256" s="217"/>
      <c r="Z256" s="217"/>
      <c r="AA256" s="217"/>
      <c r="AB256" s="47"/>
      <c r="AC256" s="47"/>
      <c r="AD256" s="47" t="s">
        <v>9</v>
      </c>
      <c r="AE256" s="47"/>
      <c r="AF256" s="47"/>
      <c r="AG256" s="47"/>
      <c r="AH256" s="47"/>
      <c r="AI256" s="47"/>
      <c r="AJ256" s="47"/>
      <c r="AK256" s="47"/>
      <c r="AL256" s="75" t="s">
        <v>356</v>
      </c>
      <c r="AM256" s="413"/>
      <c r="AN256" s="130"/>
      <c r="AO256" s="433"/>
      <c r="AP256" s="433"/>
      <c r="AQ256" s="433"/>
    </row>
    <row r="257" spans="1:59" ht="11.25" customHeight="1" x14ac:dyDescent="0.2">
      <c r="A257" s="433"/>
      <c r="B257" s="432"/>
      <c r="C257" s="129"/>
      <c r="D257" s="130"/>
      <c r="E257" s="540"/>
      <c r="F257" s="540"/>
      <c r="G257" s="540"/>
      <c r="H257" s="540"/>
      <c r="I257" s="540"/>
      <c r="J257" s="540"/>
      <c r="K257" s="540"/>
      <c r="L257" s="540"/>
      <c r="M257" s="540"/>
      <c r="N257" s="540"/>
      <c r="O257" s="540"/>
      <c r="P257" s="540"/>
      <c r="Q257" s="540"/>
      <c r="R257" s="540"/>
      <c r="S257" s="540"/>
      <c r="T257" s="540"/>
      <c r="U257" s="129"/>
      <c r="V257" s="412"/>
      <c r="W257" s="217"/>
      <c r="X257" s="217" t="s">
        <v>349</v>
      </c>
      <c r="Y257" s="217"/>
      <c r="Z257" s="217"/>
      <c r="AA257" s="217"/>
      <c r="AB257" s="217"/>
      <c r="AC257" s="217"/>
      <c r="AD257" s="217"/>
      <c r="AE257" s="217"/>
      <c r="AF257" s="217"/>
      <c r="AG257"/>
      <c r="AH257"/>
      <c r="AI257"/>
      <c r="AJ257"/>
      <c r="AK257"/>
      <c r="AL257" s="74"/>
      <c r="AM257" s="413"/>
      <c r="AN257" s="130"/>
      <c r="AO257" s="433"/>
      <c r="AP257" s="433"/>
      <c r="AQ257" s="433"/>
    </row>
    <row r="258" spans="1:59" ht="11.25" customHeight="1" x14ac:dyDescent="0.2">
      <c r="A258" s="433"/>
      <c r="B258" s="432"/>
      <c r="C258" s="129"/>
      <c r="D258" s="130"/>
      <c r="E258" s="540"/>
      <c r="F258" s="540"/>
      <c r="G258" s="540"/>
      <c r="H258" s="540"/>
      <c r="I258" s="540"/>
      <c r="J258" s="540"/>
      <c r="K258" s="540"/>
      <c r="L258" s="540"/>
      <c r="M258" s="540"/>
      <c r="N258" s="540"/>
      <c r="O258" s="540"/>
      <c r="P258" s="540"/>
      <c r="Q258" s="540"/>
      <c r="R258" s="540"/>
      <c r="S258" s="540"/>
      <c r="T258" s="540"/>
      <c r="U258" s="129"/>
      <c r="V258" s="412"/>
      <c r="W258" s="217"/>
      <c r="X258" s="217"/>
      <c r="Y258" s="217" t="s">
        <v>357</v>
      </c>
      <c r="Z258" s="217"/>
      <c r="AA258" s="217"/>
      <c r="AB258" s="77"/>
      <c r="AC258" s="77"/>
      <c r="AD258" s="77"/>
      <c r="AE258" s="77"/>
      <c r="AF258" s="77"/>
      <c r="AG258" s="77"/>
      <c r="AH258" s="77"/>
      <c r="AI258" s="79"/>
      <c r="AJ258" s="79"/>
      <c r="AK258" s="79"/>
      <c r="AL258" s="75" t="s">
        <v>358</v>
      </c>
      <c r="AM258" s="413"/>
      <c r="AN258" s="130"/>
      <c r="AO258" s="433"/>
      <c r="AP258" s="433"/>
      <c r="AQ258" s="433"/>
    </row>
    <row r="259" spans="1:59" ht="11.25" customHeight="1" x14ac:dyDescent="0.2">
      <c r="A259" s="433"/>
      <c r="B259" s="432"/>
      <c r="C259" s="129"/>
      <c r="D259" s="130"/>
      <c r="E259" s="540"/>
      <c r="F259" s="540"/>
      <c r="G259" s="540"/>
      <c r="H259" s="540"/>
      <c r="I259" s="540"/>
      <c r="J259" s="540"/>
      <c r="K259" s="540"/>
      <c r="L259" s="540"/>
      <c r="M259" s="540"/>
      <c r="N259" s="540"/>
      <c r="O259" s="540"/>
      <c r="P259" s="540"/>
      <c r="Q259" s="540"/>
      <c r="R259" s="540"/>
      <c r="S259" s="540"/>
      <c r="T259" s="540"/>
      <c r="U259" s="129"/>
      <c r="V259" s="412"/>
      <c r="W259" s="217"/>
      <c r="X259" s="217"/>
      <c r="Y259" s="217"/>
      <c r="Z259" s="217"/>
      <c r="AA259" s="217"/>
      <c r="AB259" s="300" t="s">
        <v>107</v>
      </c>
      <c r="AC259" s="300"/>
      <c r="AD259" s="300"/>
      <c r="AE259" s="300"/>
      <c r="AF259" s="300"/>
      <c r="AG259" s="300"/>
      <c r="AH259" s="300"/>
      <c r="AI259" s="303"/>
      <c r="AJ259" s="303"/>
      <c r="AK259" s="303"/>
      <c r="AL259" s="74"/>
      <c r="AM259" s="413"/>
      <c r="AN259" s="130"/>
      <c r="AO259" s="433"/>
      <c r="AP259" s="433"/>
      <c r="AQ259" s="433"/>
    </row>
    <row r="260" spans="1:59" ht="11.25" customHeight="1" x14ac:dyDescent="0.2">
      <c r="A260" s="433"/>
      <c r="B260" s="432"/>
      <c r="C260" s="129"/>
      <c r="D260" s="130"/>
      <c r="E260" s="540"/>
      <c r="F260" s="540"/>
      <c r="G260" s="540"/>
      <c r="H260" s="540"/>
      <c r="I260" s="540"/>
      <c r="J260" s="540"/>
      <c r="K260" s="540"/>
      <c r="L260" s="540"/>
      <c r="M260" s="540"/>
      <c r="N260" s="540"/>
      <c r="O260" s="540"/>
      <c r="P260" s="540"/>
      <c r="Q260" s="540"/>
      <c r="R260" s="540"/>
      <c r="S260" s="540"/>
      <c r="T260" s="540"/>
      <c r="U260" s="129"/>
      <c r="V260" s="412"/>
      <c r="W260" s="299"/>
      <c r="X260" s="299"/>
      <c r="Y260" s="299"/>
      <c r="Z260" s="299"/>
      <c r="AA260" s="299"/>
      <c r="AB260" s="299"/>
      <c r="AC260" s="299"/>
      <c r="AD260" s="299"/>
      <c r="AE260" s="299"/>
      <c r="AF260" s="299"/>
      <c r="AG260" s="299"/>
      <c r="AH260" s="299"/>
      <c r="AI260" s="299"/>
      <c r="AJ260" s="299"/>
      <c r="AK260" s="299"/>
      <c r="AL260" s="299"/>
      <c r="AM260" s="413"/>
      <c r="AN260" s="130"/>
      <c r="AO260" s="433"/>
      <c r="AP260" s="433"/>
      <c r="AQ260" s="433"/>
      <c r="AS260" s="217"/>
      <c r="AT260" s="217"/>
      <c r="AU260" s="217"/>
      <c r="AV260" s="47"/>
      <c r="AW260" s="47"/>
      <c r="AX260" s="47"/>
      <c r="AY260" s="47"/>
      <c r="AZ260" s="47"/>
      <c r="BA260" s="47"/>
      <c r="BB260" s="47"/>
      <c r="BC260" s="47"/>
      <c r="BD260" s="47"/>
      <c r="BE260" s="47"/>
      <c r="BF260" s="47"/>
      <c r="BG260" s="47"/>
    </row>
    <row r="261" spans="1:59" ht="11.25" customHeight="1" x14ac:dyDescent="0.2">
      <c r="A261" s="433"/>
      <c r="B261" s="432"/>
      <c r="C261" s="129"/>
      <c r="D261" s="130"/>
      <c r="E261" s="540"/>
      <c r="F261" s="540"/>
      <c r="G261" s="540"/>
      <c r="H261" s="540"/>
      <c r="I261" s="540"/>
      <c r="J261" s="540"/>
      <c r="K261" s="540"/>
      <c r="L261" s="540"/>
      <c r="M261" s="540"/>
      <c r="N261" s="540"/>
      <c r="O261" s="540"/>
      <c r="P261" s="540"/>
      <c r="Q261" s="540"/>
      <c r="R261" s="540"/>
      <c r="S261" s="540"/>
      <c r="T261" s="540"/>
      <c r="U261" s="129"/>
      <c r="V261" s="412"/>
      <c r="W261" s="96" t="s">
        <v>411</v>
      </c>
      <c r="X261" s="217"/>
      <c r="Y261" s="217"/>
      <c r="Z261" s="217"/>
      <c r="AA261" s="217"/>
      <c r="AB261" s="217"/>
      <c r="AC261" s="217"/>
      <c r="AD261" s="217"/>
      <c r="AE261" s="217"/>
      <c r="AF261" s="217"/>
      <c r="AG261" s="217"/>
      <c r="AH261" s="217"/>
      <c r="AI261" s="217"/>
      <c r="AJ261" s="217"/>
      <c r="AK261" s="217"/>
      <c r="AL261" s="74"/>
      <c r="AM261" s="413"/>
      <c r="AN261" s="130"/>
      <c r="AO261" s="433"/>
      <c r="AP261" s="433"/>
      <c r="AQ261" s="433"/>
      <c r="AS261"/>
      <c r="AT261"/>
      <c r="AU261"/>
      <c r="AV261" s="47"/>
      <c r="AW261" s="47"/>
      <c r="AX261" s="47"/>
      <c r="AY261" s="47"/>
      <c r="AZ261" s="47"/>
      <c r="BA261" s="47"/>
      <c r="BB261" s="47"/>
      <c r="BC261" s="47"/>
      <c r="BD261" s="47"/>
      <c r="BE261" s="47"/>
      <c r="BF261" s="47"/>
      <c r="BG261" s="47"/>
    </row>
    <row r="262" spans="1:59" ht="11.25" customHeight="1" x14ac:dyDescent="0.2">
      <c r="A262" s="433"/>
      <c r="B262" s="432"/>
      <c r="C262" s="129"/>
      <c r="D262" s="130"/>
      <c r="E262" s="540"/>
      <c r="F262" s="540"/>
      <c r="G262" s="540"/>
      <c r="H262" s="540"/>
      <c r="I262" s="540"/>
      <c r="J262" s="540"/>
      <c r="K262" s="540"/>
      <c r="L262" s="540"/>
      <c r="M262" s="540"/>
      <c r="N262" s="540"/>
      <c r="O262" s="540"/>
      <c r="P262" s="540"/>
      <c r="Q262" s="540"/>
      <c r="R262" s="540"/>
      <c r="S262" s="540"/>
      <c r="T262" s="540"/>
      <c r="U262" s="129"/>
      <c r="V262" s="412"/>
      <c r="W262" s="217"/>
      <c r="X262" s="217" t="s">
        <v>639</v>
      </c>
      <c r="Y262" s="217"/>
      <c r="Z262" s="217"/>
      <c r="AA262" s="299"/>
      <c r="AB262" s="47"/>
      <c r="AC262" s="47"/>
      <c r="AD262" s="47"/>
      <c r="AE262" s="47"/>
      <c r="AG262" s="47"/>
      <c r="AH262" s="47" t="s">
        <v>9</v>
      </c>
      <c r="AI262" s="47"/>
      <c r="AJ262" s="47"/>
      <c r="AK262" s="47"/>
      <c r="AL262" s="75" t="s">
        <v>413</v>
      </c>
      <c r="AM262" s="413"/>
      <c r="AN262" s="130"/>
      <c r="AO262" s="433"/>
      <c r="AP262" s="433"/>
      <c r="AQ262" s="433"/>
      <c r="AS262" s="96"/>
      <c r="AT262" s="217"/>
      <c r="AU262" s="217"/>
      <c r="AV262" s="47"/>
      <c r="AW262" s="47"/>
      <c r="AX262" s="47"/>
      <c r="AY262" s="47"/>
      <c r="AZ262" s="47"/>
      <c r="BA262" s="47"/>
      <c r="BB262" s="47"/>
      <c r="BC262" s="47"/>
      <c r="BD262" s="47"/>
      <c r="BE262" s="47"/>
      <c r="BF262" s="47"/>
      <c r="BG262" s="47"/>
    </row>
    <row r="263" spans="1:59" ht="11.25" customHeight="1" x14ac:dyDescent="0.2">
      <c r="A263" s="433"/>
      <c r="B263" s="432"/>
      <c r="C263" s="129"/>
      <c r="D263" s="130"/>
      <c r="E263" s="540"/>
      <c r="F263" s="540"/>
      <c r="G263" s="540"/>
      <c r="H263" s="540"/>
      <c r="I263" s="540"/>
      <c r="J263" s="540"/>
      <c r="K263" s="540"/>
      <c r="L263" s="540"/>
      <c r="M263" s="540"/>
      <c r="N263" s="540"/>
      <c r="O263" s="540"/>
      <c r="P263" s="540"/>
      <c r="Q263" s="540"/>
      <c r="R263" s="540"/>
      <c r="S263" s="540"/>
      <c r="T263" s="540"/>
      <c r="U263" s="129"/>
      <c r="V263" s="412"/>
      <c r="W263" s="217"/>
      <c r="X263" s="217"/>
      <c r="Y263" s="217"/>
      <c r="Z263" s="217"/>
      <c r="AA263" s="217"/>
      <c r="AB263" s="217"/>
      <c r="AC263" s="217"/>
      <c r="AD263" s="217"/>
      <c r="AE263" s="217"/>
      <c r="AF263" s="217"/>
      <c r="AG263" s="217"/>
      <c r="AH263" s="217"/>
      <c r="AI263" s="217"/>
      <c r="AJ263" s="217"/>
      <c r="AK263" s="217"/>
      <c r="AL263" s="74"/>
      <c r="AM263" s="413"/>
      <c r="AN263" s="130"/>
      <c r="AO263" s="433"/>
      <c r="AP263" s="433"/>
      <c r="AQ263" s="433"/>
      <c r="AS263" s="217"/>
      <c r="AT263" s="217"/>
      <c r="AU263" s="217"/>
      <c r="AV263" s="47"/>
      <c r="AW263" s="47"/>
      <c r="AX263" s="47"/>
      <c r="AY263" s="47"/>
      <c r="AZ263" s="47"/>
      <c r="BA263" s="47"/>
      <c r="BB263" s="47"/>
      <c r="BC263" s="47"/>
      <c r="BD263" s="47"/>
      <c r="BE263" s="47"/>
      <c r="BF263" s="47"/>
      <c r="BG263" s="47"/>
    </row>
    <row r="264" spans="1:59" ht="11.25" customHeight="1" x14ac:dyDescent="0.2">
      <c r="A264" s="433"/>
      <c r="B264" s="432"/>
      <c r="C264" s="129"/>
      <c r="D264" s="130"/>
      <c r="E264" s="540"/>
      <c r="F264" s="540"/>
      <c r="G264" s="540"/>
      <c r="H264" s="540"/>
      <c r="I264" s="540"/>
      <c r="J264" s="540"/>
      <c r="K264" s="540"/>
      <c r="L264" s="540"/>
      <c r="M264" s="540"/>
      <c r="N264" s="540"/>
      <c r="O264" s="540"/>
      <c r="P264" s="540"/>
      <c r="Q264" s="540"/>
      <c r="R264" s="540"/>
      <c r="S264" s="540"/>
      <c r="T264" s="540"/>
      <c r="U264" s="129"/>
      <c r="V264" s="412"/>
      <c r="W264" s="217" t="s">
        <v>106</v>
      </c>
      <c r="X264" s="217"/>
      <c r="Y264" s="217"/>
      <c r="Z264" s="217"/>
      <c r="AA264" s="217"/>
      <c r="AB264" s="217"/>
      <c r="AC264" s="217"/>
      <c r="AD264" s="217"/>
      <c r="AE264" s="217"/>
      <c r="AF264" s="217"/>
      <c r="AG264" s="217"/>
      <c r="AH264" s="217"/>
      <c r="AI264" s="217"/>
      <c r="AJ264" s="217"/>
      <c r="AK264" s="217"/>
      <c r="AL264" s="75" t="s">
        <v>76</v>
      </c>
      <c r="AM264" s="413"/>
      <c r="AN264" s="130"/>
      <c r="AO264" s="433"/>
      <c r="AP264" s="433"/>
      <c r="AQ264" s="433"/>
      <c r="AS264" s="217"/>
      <c r="AT264" s="217"/>
      <c r="AU264" s="217"/>
      <c r="AV264" s="47"/>
      <c r="AW264" s="47"/>
      <c r="AX264" s="47"/>
      <c r="AY264" s="47"/>
      <c r="AZ264" s="47"/>
      <c r="BA264" s="47"/>
      <c r="BB264" s="47"/>
      <c r="BC264" s="47"/>
      <c r="BD264" s="47"/>
      <c r="BE264" s="47"/>
      <c r="BF264" s="47"/>
      <c r="BG264" s="47"/>
    </row>
    <row r="265" spans="1:59" x14ac:dyDescent="0.2">
      <c r="A265" s="433"/>
      <c r="B265" s="310"/>
      <c r="C265" s="129"/>
      <c r="D265" s="130"/>
      <c r="E265" s="540"/>
      <c r="F265" s="540"/>
      <c r="G265" s="540"/>
      <c r="H265" s="540"/>
      <c r="I265" s="540"/>
      <c r="J265" s="540"/>
      <c r="K265" s="540"/>
      <c r="L265" s="540"/>
      <c r="M265" s="540"/>
      <c r="N265" s="540"/>
      <c r="O265" s="540"/>
      <c r="P265" s="540"/>
      <c r="Q265" s="540"/>
      <c r="R265" s="540"/>
      <c r="S265" s="540"/>
      <c r="T265" s="540"/>
      <c r="U265" s="129"/>
      <c r="V265" s="412"/>
      <c r="W265" s="217"/>
      <c r="X265" s="217"/>
      <c r="Y265" s="217"/>
      <c r="Z265" s="300" t="s">
        <v>107</v>
      </c>
      <c r="AA265" s="300"/>
      <c r="AB265" s="300"/>
      <c r="AC265" s="300"/>
      <c r="AD265" s="300"/>
      <c r="AE265" s="300"/>
      <c r="AF265" s="300"/>
      <c r="AG265" s="300"/>
      <c r="AH265" s="300"/>
      <c r="AI265" s="300"/>
      <c r="AJ265" s="300"/>
      <c r="AK265" s="300"/>
      <c r="AL265" s="74"/>
      <c r="AM265" s="413"/>
      <c r="AN265" s="130"/>
      <c r="AO265" s="433"/>
      <c r="AP265" s="433"/>
      <c r="AQ265" s="433"/>
      <c r="AS265" s="217"/>
      <c r="AT265" s="289"/>
      <c r="AU265" s="217"/>
      <c r="AV265" s="47"/>
      <c r="AW265" s="47"/>
      <c r="AX265" s="47"/>
      <c r="AY265" s="47"/>
      <c r="AZ265" s="47"/>
      <c r="BA265" s="47"/>
      <c r="BB265" s="47"/>
      <c r="BC265" s="47"/>
      <c r="BD265" s="47"/>
      <c r="BE265" s="47"/>
      <c r="BF265" s="47"/>
      <c r="BG265" s="47"/>
    </row>
    <row r="266" spans="1:59" ht="6" customHeight="1" thickBot="1" x14ac:dyDescent="0.25">
      <c r="A266" s="167"/>
      <c r="B266" s="546"/>
      <c r="C266" s="165"/>
      <c r="D266" s="164"/>
      <c r="E266" s="167"/>
      <c r="F266" s="167"/>
      <c r="G266" s="167"/>
      <c r="H266" s="167"/>
      <c r="I266" s="167"/>
      <c r="J266" s="167"/>
      <c r="K266" s="167"/>
      <c r="L266" s="167"/>
      <c r="M266" s="167"/>
      <c r="N266" s="167"/>
      <c r="O266" s="167"/>
      <c r="P266" s="167"/>
      <c r="Q266" s="167"/>
      <c r="R266" s="167"/>
      <c r="S266" s="167"/>
      <c r="T266" s="167"/>
      <c r="U266" s="165"/>
      <c r="V266" s="414"/>
      <c r="W266" s="415"/>
      <c r="X266" s="415"/>
      <c r="Y266" s="415"/>
      <c r="Z266" s="415"/>
      <c r="AA266" s="415"/>
      <c r="AB266" s="415"/>
      <c r="AC266" s="415"/>
      <c r="AD266" s="415"/>
      <c r="AE266" s="415"/>
      <c r="AF266" s="415"/>
      <c r="AG266" s="415"/>
      <c r="AH266" s="415"/>
      <c r="AI266" s="415"/>
      <c r="AJ266" s="415"/>
      <c r="AK266" s="415"/>
      <c r="AL266" s="415"/>
      <c r="AM266" s="416"/>
      <c r="AN266" s="164"/>
      <c r="AO266" s="167"/>
      <c r="AP266" s="167"/>
      <c r="AQ266" s="167"/>
      <c r="AS266" s="299"/>
      <c r="AT266" s="299"/>
      <c r="AU266" s="299"/>
      <c r="AV266" s="47"/>
      <c r="AW266" s="47"/>
      <c r="AX266" s="47"/>
      <c r="AY266" s="47"/>
      <c r="AZ266" s="47"/>
      <c r="BA266" s="47"/>
      <c r="BB266" s="47"/>
      <c r="BC266" s="47"/>
      <c r="BD266" s="47"/>
      <c r="BE266" s="47"/>
      <c r="BF266" s="47"/>
      <c r="BG266" s="47"/>
    </row>
    <row r="267" spans="1:59" ht="6" customHeight="1" x14ac:dyDescent="0.2">
      <c r="A267" s="396"/>
      <c r="B267" s="339"/>
      <c r="C267" s="397"/>
      <c r="D267" s="398"/>
      <c r="E267" s="398"/>
      <c r="F267" s="398"/>
      <c r="G267" s="398"/>
      <c r="H267" s="398"/>
      <c r="I267" s="398"/>
      <c r="J267" s="398"/>
      <c r="K267" s="398"/>
      <c r="L267" s="398"/>
      <c r="M267" s="398"/>
      <c r="N267" s="398"/>
      <c r="O267" s="398"/>
      <c r="P267" s="398"/>
      <c r="Q267" s="398"/>
      <c r="R267" s="398"/>
      <c r="S267" s="398"/>
      <c r="T267" s="398"/>
      <c r="U267" s="398"/>
      <c r="V267" s="398"/>
      <c r="W267" s="398"/>
      <c r="X267" s="398"/>
      <c r="Y267" s="398"/>
      <c r="Z267" s="398"/>
      <c r="AA267" s="398"/>
      <c r="AB267" s="398"/>
      <c r="AC267" s="398"/>
      <c r="AD267" s="398"/>
      <c r="AE267" s="398"/>
      <c r="AF267" s="398"/>
      <c r="AG267" s="398"/>
      <c r="AH267" s="398"/>
      <c r="AI267" s="398"/>
      <c r="AJ267" s="398"/>
      <c r="AK267" s="398"/>
      <c r="AL267" s="398"/>
      <c r="AM267" s="398"/>
      <c r="AN267" s="399"/>
      <c r="AO267" s="398"/>
      <c r="AP267" s="400"/>
      <c r="AQ267" s="401"/>
      <c r="AS267" s="217"/>
      <c r="AT267" s="217"/>
      <c r="AU267" s="217"/>
      <c r="AV267" s="47"/>
      <c r="AW267" s="47"/>
      <c r="AX267" s="47"/>
      <c r="AY267" s="47"/>
      <c r="AZ267" s="47"/>
      <c r="BA267" s="47"/>
      <c r="BB267" s="47"/>
      <c r="BC267" s="47"/>
      <c r="BD267" s="47"/>
      <c r="BE267" s="47"/>
      <c r="BF267" s="47"/>
      <c r="BG267" s="47"/>
    </row>
    <row r="268" spans="1:59" ht="11.15" customHeight="1" x14ac:dyDescent="0.2">
      <c r="A268" s="88"/>
      <c r="B268" s="133">
        <v>530</v>
      </c>
      <c r="C268" s="476"/>
      <c r="D268" s="217"/>
      <c r="E268" s="791" t="s">
        <v>640</v>
      </c>
      <c r="F268" s="791"/>
      <c r="G268" s="791"/>
      <c r="H268" s="791"/>
      <c r="I268" s="791"/>
      <c r="J268" s="791"/>
      <c r="K268" s="791"/>
      <c r="L268" s="791"/>
      <c r="M268" s="791"/>
      <c r="N268" s="791"/>
      <c r="O268" s="791"/>
      <c r="P268" s="791"/>
      <c r="Q268" s="791"/>
      <c r="R268" s="791"/>
      <c r="S268" s="791"/>
      <c r="T268" s="791"/>
      <c r="U268" s="791"/>
      <c r="V268" s="791"/>
      <c r="W268" s="791"/>
      <c r="X268" s="791"/>
      <c r="Y268" s="791"/>
      <c r="Z268" s="791"/>
      <c r="AA268" s="791"/>
      <c r="AB268" s="791"/>
      <c r="AC268" s="791"/>
      <c r="AD268" s="791"/>
      <c r="AE268" s="791"/>
      <c r="AF268" s="791"/>
      <c r="AG268" s="791"/>
      <c r="AH268" s="791"/>
      <c r="AI268" s="791"/>
      <c r="AJ268" s="791"/>
      <c r="AK268" s="791"/>
      <c r="AL268" s="791"/>
      <c r="AM268" s="217"/>
      <c r="AN268" s="51"/>
      <c r="AO268" s="217"/>
      <c r="AP268" s="217"/>
      <c r="AQ268" s="89"/>
      <c r="AS268" s="217"/>
      <c r="AT268" s="217"/>
      <c r="AU268" s="217"/>
      <c r="AV268" s="47"/>
      <c r="AW268" s="47"/>
      <c r="AX268" s="47"/>
      <c r="AY268" s="47"/>
      <c r="AZ268" s="47"/>
      <c r="BA268" s="47"/>
      <c r="BB268" s="47"/>
      <c r="BC268" s="47"/>
      <c r="BD268" s="47"/>
      <c r="BE268" s="47"/>
      <c r="BF268" s="47"/>
      <c r="BG268" s="47"/>
    </row>
    <row r="269" spans="1:59" x14ac:dyDescent="0.2">
      <c r="A269" s="88"/>
      <c r="B269" s="477"/>
      <c r="C269" s="476"/>
      <c r="D269" s="217"/>
      <c r="E269" s="791"/>
      <c r="F269" s="791"/>
      <c r="G269" s="791"/>
      <c r="H269" s="791"/>
      <c r="I269" s="791"/>
      <c r="J269" s="791"/>
      <c r="K269" s="791"/>
      <c r="L269" s="791"/>
      <c r="M269" s="791"/>
      <c r="N269" s="791"/>
      <c r="O269" s="791"/>
      <c r="P269" s="791"/>
      <c r="Q269" s="791"/>
      <c r="R269" s="791"/>
      <c r="S269" s="791"/>
      <c r="T269" s="791"/>
      <c r="U269" s="791"/>
      <c r="V269" s="791"/>
      <c r="W269" s="791"/>
      <c r="X269" s="791"/>
      <c r="Y269" s="791"/>
      <c r="Z269" s="791"/>
      <c r="AA269" s="791"/>
      <c r="AB269" s="791"/>
      <c r="AC269" s="791"/>
      <c r="AD269" s="791"/>
      <c r="AE269" s="791"/>
      <c r="AF269" s="791"/>
      <c r="AG269" s="791"/>
      <c r="AH269" s="791"/>
      <c r="AI269" s="791"/>
      <c r="AJ269" s="791"/>
      <c r="AK269" s="791"/>
      <c r="AL269" s="791"/>
      <c r="AM269" s="217"/>
      <c r="AN269" s="51"/>
      <c r="AO269" s="217"/>
      <c r="AP269" s="217"/>
      <c r="AQ269" s="89"/>
    </row>
    <row r="270" spans="1:59" ht="6" customHeight="1" x14ac:dyDescent="0.2">
      <c r="A270" s="88"/>
      <c r="C270" s="476"/>
      <c r="D270" s="217"/>
      <c r="E270" s="217"/>
      <c r="F270" s="217"/>
      <c r="G270" s="217"/>
      <c r="H270" s="217"/>
      <c r="I270" s="217"/>
      <c r="J270" s="217"/>
      <c r="K270" s="217"/>
      <c r="L270" s="217"/>
      <c r="M270" s="217"/>
      <c r="N270" s="217"/>
      <c r="O270" s="217"/>
      <c r="P270" s="217"/>
      <c r="Q270" s="217"/>
      <c r="R270" s="217"/>
      <c r="S270" s="217"/>
      <c r="T270" s="217"/>
      <c r="U270" s="217"/>
      <c r="V270" s="217"/>
      <c r="W270" s="217"/>
      <c r="X270" s="217"/>
      <c r="Y270" s="217"/>
      <c r="Z270" s="217"/>
      <c r="AA270" s="217"/>
      <c r="AB270" s="217"/>
      <c r="AC270" s="217"/>
      <c r="AD270" s="217"/>
      <c r="AE270" s="217"/>
      <c r="AF270" s="217"/>
      <c r="AG270" s="217"/>
      <c r="AH270" s="217"/>
      <c r="AI270" s="217"/>
      <c r="AJ270" s="217"/>
      <c r="AK270" s="217"/>
      <c r="AL270" s="217"/>
      <c r="AM270" s="217"/>
      <c r="AN270" s="51"/>
      <c r="AO270" s="217"/>
      <c r="AP270" s="217"/>
      <c r="AQ270" s="89"/>
    </row>
    <row r="271" spans="1:59" ht="11.25" customHeight="1" x14ac:dyDescent="0.2">
      <c r="A271" s="88"/>
      <c r="B271" s="310"/>
      <c r="C271" s="476"/>
      <c r="D271" s="217"/>
      <c r="E271" s="768" t="s">
        <v>641</v>
      </c>
      <c r="F271" s="768"/>
      <c r="G271" s="768"/>
      <c r="H271" s="768"/>
      <c r="I271" s="768"/>
      <c r="J271" s="768"/>
      <c r="K271" s="768"/>
      <c r="L271" s="768"/>
      <c r="M271" s="768"/>
      <c r="N271" s="768"/>
      <c r="O271" s="768"/>
      <c r="P271" s="768"/>
      <c r="Q271" s="217"/>
      <c r="R271" s="217"/>
      <c r="S271" s="217"/>
      <c r="T271" s="217"/>
      <c r="U271" s="768" t="s">
        <v>642</v>
      </c>
      <c r="V271" s="768"/>
      <c r="W271" s="768"/>
      <c r="X271" s="768"/>
      <c r="Y271" s="768"/>
      <c r="Z271" s="768"/>
      <c r="AA271" s="768"/>
      <c r="AB271" s="768"/>
      <c r="AC271" s="768"/>
      <c r="AD271" s="217"/>
      <c r="AE271" s="217"/>
      <c r="AF271" s="217"/>
      <c r="AG271" s="217"/>
      <c r="AH271" s="217"/>
      <c r="AI271" s="217"/>
      <c r="AJ271" s="217"/>
      <c r="AK271" s="217"/>
      <c r="AL271" s="217"/>
      <c r="AM271" s="217"/>
      <c r="AN271" s="51"/>
      <c r="AO271" s="217"/>
      <c r="AQ271" s="89"/>
    </row>
    <row r="272" spans="1:59" x14ac:dyDescent="0.2">
      <c r="A272" s="88"/>
      <c r="B272" s="477"/>
      <c r="C272" s="476"/>
      <c r="D272" s="217"/>
      <c r="E272" s="768"/>
      <c r="F272" s="768"/>
      <c r="G272" s="768"/>
      <c r="H272" s="768"/>
      <c r="I272" s="768"/>
      <c r="J272" s="768"/>
      <c r="K272" s="768"/>
      <c r="L272" s="768"/>
      <c r="M272" s="768"/>
      <c r="N272" s="768"/>
      <c r="O272" s="768"/>
      <c r="P272" s="768"/>
      <c r="Q272" s="217"/>
      <c r="R272" s="217"/>
      <c r="S272" s="217"/>
      <c r="T272" s="217"/>
      <c r="U272" s="768"/>
      <c r="V272" s="768"/>
      <c r="W272" s="768"/>
      <c r="X272" s="768"/>
      <c r="Y272" s="768"/>
      <c r="Z272" s="768"/>
      <c r="AA272" s="768"/>
      <c r="AB272" s="768"/>
      <c r="AC272" s="768"/>
      <c r="AD272" s="217"/>
      <c r="AE272" s="217"/>
      <c r="AF272" s="217"/>
      <c r="AG272" s="217"/>
      <c r="AH272" s="217"/>
      <c r="AI272" s="217"/>
      <c r="AJ272" s="217"/>
      <c r="AK272" s="217"/>
      <c r="AL272" s="217"/>
      <c r="AM272" s="217"/>
      <c r="AN272" s="51"/>
      <c r="AO272" s="217"/>
      <c r="AP272" s="318">
        <v>601</v>
      </c>
      <c r="AQ272" s="89"/>
    </row>
    <row r="273" spans="1:43" ht="11.25" customHeight="1" x14ac:dyDescent="0.2">
      <c r="A273" s="88"/>
      <c r="B273" s="477"/>
      <c r="C273" s="476"/>
      <c r="D273" s="217"/>
      <c r="E273" s="533"/>
      <c r="F273" s="533"/>
      <c r="G273" s="533"/>
      <c r="H273" s="533"/>
      <c r="I273" s="533"/>
      <c r="J273" s="533"/>
      <c r="K273" s="533"/>
      <c r="L273" s="533"/>
      <c r="M273" s="533"/>
      <c r="N273" s="533"/>
      <c r="O273" s="533"/>
      <c r="P273" s="533"/>
      <c r="Q273" s="217"/>
      <c r="S273" s="217"/>
      <c r="T273" s="217"/>
      <c r="U273" s="768"/>
      <c r="V273" s="768"/>
      <c r="W273" s="768"/>
      <c r="X273" s="768"/>
      <c r="Y273" s="768"/>
      <c r="Z273" s="768"/>
      <c r="AA273" s="768"/>
      <c r="AB273" s="768"/>
      <c r="AC273" s="768"/>
      <c r="AD273" s="217"/>
      <c r="AE273" s="217"/>
      <c r="AF273" s="217"/>
      <c r="AG273" s="217"/>
      <c r="AH273" s="217"/>
      <c r="AI273" s="217"/>
      <c r="AJ273" s="217"/>
      <c r="AK273" s="217"/>
      <c r="AL273" s="217"/>
      <c r="AM273" s="217"/>
      <c r="AN273" s="51"/>
      <c r="AO273" s="217"/>
      <c r="AP273" s="217"/>
      <c r="AQ273" s="89"/>
    </row>
    <row r="274" spans="1:43" ht="11.25" customHeight="1" x14ac:dyDescent="0.2">
      <c r="A274" s="88"/>
      <c r="B274" s="477"/>
      <c r="C274" s="476"/>
      <c r="D274" s="217"/>
      <c r="E274" s="731" t="s">
        <v>643</v>
      </c>
      <c r="F274" s="731"/>
      <c r="G274" s="731"/>
      <c r="H274" s="731"/>
      <c r="I274" s="731"/>
      <c r="J274" s="731"/>
      <c r="K274" s="731"/>
      <c r="L274" s="731"/>
      <c r="M274" s="731"/>
      <c r="N274" s="731"/>
      <c r="O274" s="731"/>
      <c r="P274" s="731"/>
      <c r="Q274" s="2"/>
      <c r="S274" s="217"/>
      <c r="T274" s="217"/>
      <c r="U274" s="768"/>
      <c r="V274" s="768"/>
      <c r="W274" s="768"/>
      <c r="X274" s="768"/>
      <c r="Y274" s="768"/>
      <c r="Z274" s="768"/>
      <c r="AA274" s="768"/>
      <c r="AB274" s="768"/>
      <c r="AC274" s="768"/>
      <c r="AD274" s="217"/>
      <c r="AE274" s="217"/>
      <c r="AF274" s="217"/>
      <c r="AG274" s="217"/>
      <c r="AH274" s="217"/>
      <c r="AI274" s="217"/>
      <c r="AJ274" s="217"/>
      <c r="AK274" s="217"/>
      <c r="AL274" s="217"/>
      <c r="AM274" s="217"/>
      <c r="AN274" s="51"/>
      <c r="AO274" s="217"/>
      <c r="AP274" s="217"/>
      <c r="AQ274" s="89"/>
    </row>
    <row r="275" spans="1:43" ht="11.25" customHeight="1" x14ac:dyDescent="0.2">
      <c r="A275" s="88"/>
      <c r="B275" s="477"/>
      <c r="C275" s="476"/>
      <c r="D275" s="217"/>
      <c r="E275" s="731"/>
      <c r="F275" s="731"/>
      <c r="G275" s="731"/>
      <c r="H275" s="731"/>
      <c r="I275" s="731"/>
      <c r="J275" s="731"/>
      <c r="K275" s="731"/>
      <c r="L275" s="731"/>
      <c r="M275" s="731"/>
      <c r="N275" s="731"/>
      <c r="O275" s="731"/>
      <c r="P275" s="731"/>
      <c r="Q275" s="2"/>
      <c r="S275" s="217"/>
      <c r="T275" s="217"/>
      <c r="U275" s="768"/>
      <c r="V275" s="768"/>
      <c r="W275" s="768"/>
      <c r="X275" s="768"/>
      <c r="Y275" s="768"/>
      <c r="Z275" s="768"/>
      <c r="AA275" s="768"/>
      <c r="AB275" s="768"/>
      <c r="AC275" s="768"/>
      <c r="AD275" s="217"/>
      <c r="AE275" s="217"/>
      <c r="AF275" s="217"/>
      <c r="AG275" s="217"/>
      <c r="AH275" s="217"/>
      <c r="AI275" s="217"/>
      <c r="AJ275" s="217"/>
      <c r="AK275" s="217"/>
      <c r="AL275" s="217"/>
      <c r="AM275" s="217"/>
      <c r="AN275" s="51"/>
      <c r="AO275" s="217"/>
      <c r="AP275" s="217"/>
      <c r="AQ275" s="89"/>
    </row>
    <row r="276" spans="1:43" ht="6" customHeight="1" thickBot="1" x14ac:dyDescent="0.25">
      <c r="A276" s="90"/>
      <c r="B276" s="319"/>
      <c r="C276" s="71"/>
      <c r="D276" s="73"/>
      <c r="E276" s="71"/>
      <c r="F276" s="71"/>
      <c r="G276" s="71"/>
      <c r="H276" s="71"/>
      <c r="I276" s="71"/>
      <c r="J276" s="71"/>
      <c r="K276" s="71"/>
      <c r="L276" s="71"/>
      <c r="M276" s="71"/>
      <c r="N276" s="71"/>
      <c r="O276" s="71"/>
      <c r="P276" s="71"/>
      <c r="Q276" s="71"/>
      <c r="R276" s="71"/>
      <c r="S276" s="71"/>
      <c r="T276" s="71"/>
      <c r="U276" s="71"/>
      <c r="V276" s="71"/>
      <c r="W276" s="71"/>
      <c r="X276" s="71"/>
      <c r="Y276" s="71"/>
      <c r="Z276" s="71"/>
      <c r="AA276" s="71"/>
      <c r="AB276" s="71"/>
      <c r="AC276" s="71"/>
      <c r="AD276" s="71"/>
      <c r="AE276" s="71"/>
      <c r="AF276" s="71"/>
      <c r="AG276" s="71"/>
      <c r="AH276" s="71"/>
      <c r="AI276" s="71"/>
      <c r="AJ276" s="71"/>
      <c r="AK276" s="71"/>
      <c r="AL276" s="71"/>
      <c r="AM276" s="71"/>
      <c r="AN276" s="73"/>
      <c r="AO276" s="71"/>
      <c r="AP276" s="71"/>
      <c r="AQ276" s="92"/>
    </row>
    <row r="277" spans="1:43" ht="6" customHeight="1" x14ac:dyDescent="0.2"/>
    <row r="297" spans="2:2" ht="6" customHeight="1" x14ac:dyDescent="0.2">
      <c r="B297" s="127"/>
    </row>
  </sheetData>
  <sheetProtection formatCells="0" formatRows="0" insertRows="0" deleteRows="0"/>
  <mergeCells count="80">
    <mergeCell ref="AP152:AP153"/>
    <mergeCell ref="E157:T160"/>
    <mergeCell ref="AP164:AP165"/>
    <mergeCell ref="E235:T241"/>
    <mergeCell ref="U271:AC275"/>
    <mergeCell ref="E271:P272"/>
    <mergeCell ref="E151:T154"/>
    <mergeCell ref="E274:P275"/>
    <mergeCell ref="E204:T206"/>
    <mergeCell ref="E209:T210"/>
    <mergeCell ref="E213:T215"/>
    <mergeCell ref="E227:T228"/>
    <mergeCell ref="E218:T219"/>
    <mergeCell ref="E268:AL269"/>
    <mergeCell ref="E231:T232"/>
    <mergeCell ref="AP223:AQ224"/>
    <mergeCell ref="A58:AQ58"/>
    <mergeCell ref="E82:T83"/>
    <mergeCell ref="E78:T79"/>
    <mergeCell ref="E80:T81"/>
    <mergeCell ref="AA71:AD71"/>
    <mergeCell ref="AE71:AL71"/>
    <mergeCell ref="E72:T73"/>
    <mergeCell ref="E76:T77"/>
    <mergeCell ref="E67:AL69"/>
    <mergeCell ref="W71:Z71"/>
    <mergeCell ref="A1:AQ1"/>
    <mergeCell ref="E3:T3"/>
    <mergeCell ref="W3:AL3"/>
    <mergeCell ref="E5:AL6"/>
    <mergeCell ref="E42:T45"/>
    <mergeCell ref="E32:T33"/>
    <mergeCell ref="E17:AL18"/>
    <mergeCell ref="AN3:AQ3"/>
    <mergeCell ref="E13:AL14"/>
    <mergeCell ref="E36:T36"/>
    <mergeCell ref="E24:T29"/>
    <mergeCell ref="F8:P10"/>
    <mergeCell ref="AP38:AP39"/>
    <mergeCell ref="AP125:AP126"/>
    <mergeCell ref="T8:AC10"/>
    <mergeCell ref="AP9:AP10"/>
    <mergeCell ref="E163:T166"/>
    <mergeCell ref="E169:T171"/>
    <mergeCell ref="E86:T87"/>
    <mergeCell ref="E88:T89"/>
    <mergeCell ref="E90:T91"/>
    <mergeCell ref="E92:T93"/>
    <mergeCell ref="E94:T95"/>
    <mergeCell ref="E48:T55"/>
    <mergeCell ref="E66:AL66"/>
    <mergeCell ref="E60:T60"/>
    <mergeCell ref="W60:AL60"/>
    <mergeCell ref="E84:T85"/>
    <mergeCell ref="E74:T75"/>
    <mergeCell ref="AP195:AP196"/>
    <mergeCell ref="AP205:AP206"/>
    <mergeCell ref="AP214:AP215"/>
    <mergeCell ref="AP175:AP176"/>
    <mergeCell ref="E200:T201"/>
    <mergeCell ref="E179:T181"/>
    <mergeCell ref="E184:T185"/>
    <mergeCell ref="E188:T191"/>
    <mergeCell ref="E194:T197"/>
    <mergeCell ref="E222:T224"/>
    <mergeCell ref="E174:T176"/>
    <mergeCell ref="E100:T101"/>
    <mergeCell ref="E96:T97"/>
    <mergeCell ref="E108:T109"/>
    <mergeCell ref="E138:T141"/>
    <mergeCell ref="E144:AL144"/>
    <mergeCell ref="E110:T111"/>
    <mergeCell ref="E114:T119"/>
    <mergeCell ref="E122:AL123"/>
    <mergeCell ref="E129:T136"/>
    <mergeCell ref="E102:T103"/>
    <mergeCell ref="W131:AK136"/>
    <mergeCell ref="E104:T105"/>
    <mergeCell ref="E106:T107"/>
    <mergeCell ref="E98:T99"/>
  </mergeCells>
  <printOptions horizontalCentered="1"/>
  <pageMargins left="0.5" right="0.5" top="0.5" bottom="0.5" header="0.3" footer="0.3"/>
  <pageSetup paperSize="9" scale="95" orientation="portrait" r:id="rId1"/>
  <headerFooter>
    <oddFooter>&amp;CW-&amp;P</oddFooter>
  </headerFooter>
  <rowBreaks count="4" manualBreakCount="4">
    <brk id="57" max="42" man="1"/>
    <brk id="127" max="42" man="1"/>
    <brk id="207" max="42" man="1"/>
    <brk id="276" max="42"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39997558519241921"/>
  </sheetPr>
  <dimension ref="A1:CG254"/>
  <sheetViews>
    <sheetView view="pageBreakPreview" zoomScaleNormal="100" zoomScaleSheetLayoutView="100" workbookViewId="0">
      <selection activeCell="B11" sqref="B11:AO12"/>
    </sheetView>
  </sheetViews>
  <sheetFormatPr defaultColWidth="2.6640625" defaultRowHeight="10" x14ac:dyDescent="0.2"/>
  <cols>
    <col min="1" max="16384" width="2.6640625" style="127"/>
  </cols>
  <sheetData>
    <row r="1" spans="1:85" x14ac:dyDescent="0.2">
      <c r="A1" s="773" t="s">
        <v>644</v>
      </c>
      <c r="B1" s="773"/>
      <c r="C1" s="773"/>
      <c r="D1" s="773"/>
      <c r="E1" s="773"/>
      <c r="F1" s="773"/>
      <c r="G1" s="773"/>
      <c r="H1" s="773"/>
      <c r="I1" s="773"/>
      <c r="J1" s="773"/>
      <c r="K1" s="773"/>
      <c r="L1" s="773"/>
      <c r="M1" s="773"/>
      <c r="N1" s="773"/>
      <c r="O1" s="773"/>
      <c r="P1" s="773"/>
      <c r="Q1" s="773"/>
      <c r="R1" s="773"/>
      <c r="S1" s="773"/>
      <c r="T1" s="773"/>
      <c r="U1" s="773"/>
      <c r="V1" s="773"/>
      <c r="W1" s="773"/>
      <c r="X1" s="773"/>
      <c r="Y1" s="773"/>
      <c r="Z1" s="773"/>
      <c r="AA1" s="773"/>
      <c r="AB1" s="773"/>
      <c r="AC1" s="773"/>
      <c r="AD1" s="773"/>
      <c r="AE1" s="773"/>
      <c r="AF1" s="773"/>
      <c r="AG1" s="773"/>
      <c r="AH1" s="773"/>
      <c r="AI1" s="773"/>
      <c r="AJ1" s="773"/>
      <c r="AK1" s="773"/>
      <c r="AL1" s="773"/>
      <c r="AM1" s="773"/>
      <c r="AN1" s="773"/>
      <c r="AO1" s="773"/>
    </row>
    <row r="2" spans="1:85" ht="6" customHeight="1" x14ac:dyDescent="0.2">
      <c r="A2" s="541"/>
      <c r="B2" s="541"/>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541"/>
      <c r="AN2" s="541"/>
      <c r="AO2" s="541"/>
    </row>
    <row r="3" spans="1:85" customFormat="1" ht="10.5" x14ac:dyDescent="0.2">
      <c r="A3" s="149"/>
      <c r="B3" s="780" t="s">
        <v>645</v>
      </c>
      <c r="C3" s="780"/>
      <c r="D3" s="780"/>
      <c r="E3" s="780"/>
      <c r="F3" s="780"/>
      <c r="G3" s="780"/>
      <c r="H3" s="780"/>
      <c r="I3" s="780"/>
      <c r="J3" s="780"/>
      <c r="K3" s="780"/>
      <c r="L3" s="780"/>
      <c r="M3" s="780"/>
      <c r="N3" s="780"/>
      <c r="O3" s="780"/>
      <c r="P3" s="780"/>
      <c r="Q3" s="780"/>
      <c r="R3" s="780"/>
      <c r="S3" s="780"/>
      <c r="T3" s="780"/>
      <c r="U3" s="780"/>
      <c r="V3" s="780"/>
      <c r="W3" s="780"/>
      <c r="X3" s="780"/>
      <c r="Y3" s="780"/>
      <c r="Z3" s="780"/>
      <c r="AA3" s="780"/>
      <c r="AB3" s="780"/>
      <c r="AC3" s="780"/>
      <c r="AD3" s="780"/>
      <c r="AE3" s="780"/>
      <c r="AF3" s="780"/>
      <c r="AG3" s="780"/>
      <c r="AH3" s="780"/>
      <c r="AI3" s="780"/>
      <c r="AJ3" s="780"/>
      <c r="AK3" s="780"/>
      <c r="AL3" s="780"/>
      <c r="AM3" s="780"/>
      <c r="AN3" s="780"/>
      <c r="AO3" s="780"/>
      <c r="AP3" s="224"/>
      <c r="AQ3" s="224"/>
      <c r="AR3" s="224"/>
      <c r="AS3" s="224"/>
      <c r="AT3" s="722"/>
      <c r="AU3" s="722"/>
      <c r="AV3" s="722"/>
      <c r="AW3" s="722"/>
      <c r="AX3" s="722"/>
      <c r="AY3" s="722"/>
      <c r="AZ3" s="722"/>
      <c r="BA3" s="722"/>
      <c r="BB3" s="722"/>
      <c r="BC3" s="722"/>
      <c r="BD3" s="722"/>
      <c r="BE3" s="722"/>
      <c r="BF3" s="722"/>
      <c r="BG3" s="722"/>
      <c r="BH3" s="722"/>
      <c r="BI3" s="722"/>
      <c r="BJ3" s="722"/>
      <c r="BK3" s="722"/>
      <c r="BL3" s="722"/>
      <c r="BM3" s="722"/>
      <c r="BN3" s="722"/>
      <c r="BO3" s="722"/>
      <c r="BP3" s="722"/>
      <c r="BQ3" s="722"/>
      <c r="BR3" s="722"/>
      <c r="BS3" s="722"/>
      <c r="BT3" s="722"/>
      <c r="BU3" s="722"/>
      <c r="BV3" s="722"/>
      <c r="BW3" s="722"/>
      <c r="BX3" s="722"/>
      <c r="BY3" s="722"/>
      <c r="BZ3" s="722"/>
      <c r="CA3" s="722"/>
      <c r="CB3" s="722"/>
      <c r="CC3" s="722"/>
      <c r="CD3" s="722"/>
      <c r="CE3" s="722"/>
      <c r="CF3" s="722"/>
      <c r="CG3" s="722"/>
    </row>
    <row r="4" spans="1:85" customFormat="1" ht="10.5" x14ac:dyDescent="0.2">
      <c r="A4" s="149"/>
      <c r="B4" s="780"/>
      <c r="C4" s="780"/>
      <c r="D4" s="780"/>
      <c r="E4" s="780"/>
      <c r="F4" s="780"/>
      <c r="G4" s="780"/>
      <c r="H4" s="780"/>
      <c r="I4" s="780"/>
      <c r="J4" s="780"/>
      <c r="K4" s="780"/>
      <c r="L4" s="780"/>
      <c r="M4" s="780"/>
      <c r="N4" s="780"/>
      <c r="O4" s="780"/>
      <c r="P4" s="780"/>
      <c r="Q4" s="780"/>
      <c r="R4" s="780"/>
      <c r="S4" s="780"/>
      <c r="T4" s="780"/>
      <c r="U4" s="780"/>
      <c r="V4" s="780"/>
      <c r="W4" s="780"/>
      <c r="X4" s="780"/>
      <c r="Y4" s="780"/>
      <c r="Z4" s="780"/>
      <c r="AA4" s="780"/>
      <c r="AB4" s="780"/>
      <c r="AC4" s="780"/>
      <c r="AD4" s="780"/>
      <c r="AE4" s="780"/>
      <c r="AF4" s="780"/>
      <c r="AG4" s="780"/>
      <c r="AH4" s="780"/>
      <c r="AI4" s="780"/>
      <c r="AJ4" s="780"/>
      <c r="AK4" s="780"/>
      <c r="AL4" s="780"/>
      <c r="AM4" s="780"/>
      <c r="AN4" s="780"/>
      <c r="AO4" s="780"/>
      <c r="AP4" s="224"/>
      <c r="AQ4" s="224"/>
      <c r="AR4" s="224"/>
      <c r="AS4" s="224"/>
      <c r="AT4" s="224"/>
      <c r="AU4" s="224"/>
      <c r="AV4" s="224"/>
      <c r="AW4" s="224"/>
      <c r="AX4" s="224"/>
      <c r="AY4" s="224"/>
      <c r="AZ4" s="224"/>
      <c r="BA4" s="224"/>
    </row>
    <row r="5" spans="1:85" customFormat="1" ht="11.25" customHeight="1" x14ac:dyDescent="0.2">
      <c r="A5" s="149"/>
      <c r="B5" s="780" t="s">
        <v>646</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c r="AD5" s="780"/>
      <c r="AE5" s="780"/>
      <c r="AF5" s="780"/>
      <c r="AG5" s="780"/>
      <c r="AH5" s="780"/>
      <c r="AI5" s="780"/>
      <c r="AJ5" s="780"/>
      <c r="AK5" s="780"/>
      <c r="AL5" s="780"/>
      <c r="AM5" s="780"/>
      <c r="AN5" s="780"/>
      <c r="AO5" s="780"/>
      <c r="AP5" s="225"/>
      <c r="AQ5" s="225"/>
      <c r="AR5" s="225"/>
      <c r="AS5" s="225"/>
      <c r="AT5" s="225"/>
      <c r="AU5" s="225"/>
      <c r="AV5" s="225"/>
      <c r="AW5" s="225"/>
      <c r="AX5" s="225"/>
      <c r="AY5" s="225"/>
      <c r="AZ5" s="225"/>
      <c r="BA5" s="225"/>
    </row>
    <row r="6" spans="1:85" customFormat="1" ht="11.25" customHeight="1" x14ac:dyDescent="0.2">
      <c r="A6" s="149"/>
      <c r="B6" s="780"/>
      <c r="C6" s="780"/>
      <c r="D6" s="780"/>
      <c r="E6" s="780"/>
      <c r="F6" s="780"/>
      <c r="G6" s="780"/>
      <c r="H6" s="780"/>
      <c r="I6" s="780"/>
      <c r="J6" s="780"/>
      <c r="K6" s="780"/>
      <c r="L6" s="780"/>
      <c r="M6" s="780"/>
      <c r="N6" s="780"/>
      <c r="O6" s="780"/>
      <c r="P6" s="780"/>
      <c r="Q6" s="780"/>
      <c r="R6" s="780"/>
      <c r="S6" s="780"/>
      <c r="T6" s="780"/>
      <c r="U6" s="780"/>
      <c r="V6" s="780"/>
      <c r="W6" s="780"/>
      <c r="X6" s="780"/>
      <c r="Y6" s="780"/>
      <c r="Z6" s="780"/>
      <c r="AA6" s="780"/>
      <c r="AB6" s="780"/>
      <c r="AC6" s="780"/>
      <c r="AD6" s="780"/>
      <c r="AE6" s="780"/>
      <c r="AF6" s="780"/>
      <c r="AG6" s="780"/>
      <c r="AH6" s="780"/>
      <c r="AI6" s="780"/>
      <c r="AJ6" s="780"/>
      <c r="AK6" s="780"/>
      <c r="AL6" s="780"/>
      <c r="AM6" s="780"/>
      <c r="AN6" s="780"/>
      <c r="AO6" s="780"/>
      <c r="AP6" s="225"/>
      <c r="AQ6" s="225"/>
      <c r="AR6" s="225"/>
      <c r="AS6" s="225"/>
      <c r="AT6" s="225"/>
      <c r="AU6" s="225"/>
      <c r="AV6" s="225"/>
      <c r="AW6" s="225"/>
      <c r="AX6" s="225"/>
      <c r="AY6" s="225"/>
      <c r="AZ6" s="225"/>
      <c r="BA6" s="225"/>
    </row>
    <row r="7" spans="1:85" customFormat="1" ht="11.25" customHeight="1" x14ac:dyDescent="0.2">
      <c r="A7" s="149"/>
      <c r="B7" s="780"/>
      <c r="C7" s="780"/>
      <c r="D7" s="780"/>
      <c r="E7" s="780"/>
      <c r="F7" s="780"/>
      <c r="G7" s="780"/>
      <c r="H7" s="780"/>
      <c r="I7" s="780"/>
      <c r="J7" s="780"/>
      <c r="K7" s="780"/>
      <c r="L7" s="780"/>
      <c r="M7" s="780"/>
      <c r="N7" s="780"/>
      <c r="O7" s="780"/>
      <c r="P7" s="780"/>
      <c r="Q7" s="780"/>
      <c r="R7" s="780"/>
      <c r="S7" s="780"/>
      <c r="T7" s="780"/>
      <c r="U7" s="780"/>
      <c r="V7" s="780"/>
      <c r="W7" s="780"/>
      <c r="X7" s="780"/>
      <c r="Y7" s="780"/>
      <c r="Z7" s="780"/>
      <c r="AA7" s="780"/>
      <c r="AB7" s="780"/>
      <c r="AC7" s="780"/>
      <c r="AD7" s="780"/>
      <c r="AE7" s="780"/>
      <c r="AF7" s="780"/>
      <c r="AG7" s="780"/>
      <c r="AH7" s="780"/>
      <c r="AI7" s="780"/>
      <c r="AJ7" s="780"/>
      <c r="AK7" s="780"/>
      <c r="AL7" s="780"/>
      <c r="AM7" s="780"/>
      <c r="AN7" s="780"/>
      <c r="AO7" s="780"/>
      <c r="AP7" s="225"/>
      <c r="AQ7" s="225"/>
      <c r="AR7" s="225"/>
      <c r="AS7" s="225"/>
      <c r="AT7" s="225"/>
      <c r="AU7" s="225"/>
      <c r="AV7" s="225"/>
      <c r="AW7" s="225"/>
      <c r="AX7" s="225"/>
      <c r="AY7" s="225"/>
      <c r="AZ7" s="225"/>
      <c r="BA7" s="225"/>
    </row>
    <row r="8" spans="1:85" customFormat="1" ht="10.5" x14ac:dyDescent="0.2">
      <c r="A8" s="149"/>
      <c r="B8" s="780"/>
      <c r="C8" s="780"/>
      <c r="D8" s="780"/>
      <c r="E8" s="780"/>
      <c r="F8" s="780"/>
      <c r="G8" s="780"/>
      <c r="H8" s="780"/>
      <c r="I8" s="780"/>
      <c r="J8" s="780"/>
      <c r="K8" s="780"/>
      <c r="L8" s="780"/>
      <c r="M8" s="780"/>
      <c r="N8" s="780"/>
      <c r="O8" s="780"/>
      <c r="P8" s="780"/>
      <c r="Q8" s="780"/>
      <c r="R8" s="780"/>
      <c r="S8" s="780"/>
      <c r="T8" s="780"/>
      <c r="U8" s="780"/>
      <c r="V8" s="780"/>
      <c r="W8" s="780"/>
      <c r="X8" s="780"/>
      <c r="Y8" s="780"/>
      <c r="Z8" s="780"/>
      <c r="AA8" s="780"/>
      <c r="AB8" s="780"/>
      <c r="AC8" s="780"/>
      <c r="AD8" s="780"/>
      <c r="AE8" s="780"/>
      <c r="AF8" s="780"/>
      <c r="AG8" s="780"/>
      <c r="AH8" s="780"/>
      <c r="AI8" s="780"/>
      <c r="AJ8" s="780"/>
      <c r="AK8" s="780"/>
      <c r="AL8" s="780"/>
      <c r="AM8" s="780"/>
      <c r="AN8" s="780"/>
      <c r="AO8" s="780"/>
      <c r="AP8" s="225"/>
      <c r="AQ8" s="225"/>
      <c r="AR8" s="225"/>
      <c r="AS8" s="225"/>
      <c r="AT8" s="225"/>
      <c r="AU8" s="225"/>
      <c r="AV8" s="225"/>
      <c r="AW8" s="225"/>
      <c r="AX8" s="225"/>
      <c r="AY8" s="225"/>
      <c r="AZ8" s="225"/>
      <c r="BA8" s="225"/>
    </row>
    <row r="9" spans="1:85" customFormat="1" ht="10.5" x14ac:dyDescent="0.2">
      <c r="A9" s="149"/>
      <c r="B9" s="780" t="s">
        <v>647</v>
      </c>
      <c r="C9" s="780"/>
      <c r="D9" s="780"/>
      <c r="E9" s="780"/>
      <c r="F9" s="780"/>
      <c r="G9" s="780"/>
      <c r="H9" s="780"/>
      <c r="I9" s="780"/>
      <c r="J9" s="780"/>
      <c r="K9" s="780"/>
      <c r="L9" s="780"/>
      <c r="M9" s="780"/>
      <c r="N9" s="780"/>
      <c r="O9" s="780"/>
      <c r="P9" s="780"/>
      <c r="Q9" s="780"/>
      <c r="R9" s="780"/>
      <c r="S9" s="780"/>
      <c r="T9" s="780"/>
      <c r="U9" s="780"/>
      <c r="V9" s="780"/>
      <c r="W9" s="780"/>
      <c r="X9" s="780"/>
      <c r="Y9" s="780"/>
      <c r="Z9" s="780"/>
      <c r="AA9" s="780"/>
      <c r="AB9" s="780"/>
      <c r="AC9" s="780"/>
      <c r="AD9" s="780"/>
      <c r="AE9" s="780"/>
      <c r="AF9" s="780"/>
      <c r="AG9" s="780"/>
      <c r="AH9" s="780"/>
      <c r="AI9" s="780"/>
      <c r="AJ9" s="780"/>
      <c r="AK9" s="780"/>
      <c r="AL9" s="780"/>
      <c r="AM9" s="780"/>
      <c r="AN9" s="780"/>
      <c r="AO9" s="780"/>
      <c r="AP9" s="192"/>
      <c r="AQ9" s="192"/>
      <c r="AR9" s="192"/>
      <c r="AS9" s="192"/>
      <c r="AT9" s="192"/>
      <c r="AU9" s="192"/>
      <c r="AV9" s="192"/>
      <c r="AW9" s="192"/>
      <c r="AX9" s="192"/>
      <c r="AY9" s="192"/>
      <c r="AZ9" s="433"/>
      <c r="BA9" s="192"/>
    </row>
    <row r="10" spans="1:85" customFormat="1" ht="10.5" x14ac:dyDescent="0.2">
      <c r="A10" s="149"/>
      <c r="B10" s="792" t="s">
        <v>648</v>
      </c>
      <c r="C10" s="792"/>
      <c r="D10" s="792"/>
      <c r="E10" s="792"/>
      <c r="F10" s="792"/>
      <c r="G10" s="792"/>
      <c r="H10" s="792"/>
      <c r="I10" s="792"/>
      <c r="J10" s="792"/>
      <c r="K10" s="792"/>
      <c r="L10" s="792"/>
      <c r="M10" s="792"/>
      <c r="N10" s="792"/>
      <c r="O10" s="792"/>
      <c r="P10" s="792"/>
      <c r="Q10" s="792"/>
      <c r="R10" s="792"/>
      <c r="S10" s="792"/>
      <c r="T10" s="792"/>
      <c r="U10" s="792"/>
      <c r="V10" s="792"/>
      <c r="W10" s="792"/>
      <c r="X10" s="792"/>
      <c r="Y10" s="792"/>
      <c r="Z10" s="792"/>
      <c r="AA10" s="792"/>
      <c r="AB10" s="792"/>
      <c r="AC10" s="792"/>
      <c r="AD10" s="792"/>
      <c r="AE10" s="792"/>
      <c r="AF10" s="792"/>
      <c r="AG10" s="792"/>
      <c r="AH10" s="792"/>
      <c r="AI10" s="792"/>
      <c r="AJ10" s="792"/>
      <c r="AK10" s="792"/>
      <c r="AL10" s="792"/>
      <c r="AM10" s="792"/>
      <c r="AN10" s="792"/>
      <c r="AO10" s="792"/>
      <c r="AP10" s="192"/>
      <c r="AQ10" s="192"/>
      <c r="AR10" s="192"/>
      <c r="AS10" s="192"/>
      <c r="AT10" s="192"/>
      <c r="AU10" s="192"/>
      <c r="AV10" s="192"/>
      <c r="AW10" s="192"/>
      <c r="AX10" s="192"/>
      <c r="AY10" s="192"/>
      <c r="AZ10" s="433"/>
      <c r="BA10" s="192"/>
    </row>
    <row r="11" spans="1:85" customFormat="1" ht="11.25" customHeight="1" x14ac:dyDescent="0.2">
      <c r="A11" s="149"/>
      <c r="B11" s="780" t="s">
        <v>649</v>
      </c>
      <c r="C11" s="780"/>
      <c r="D11" s="780"/>
      <c r="E11" s="780"/>
      <c r="F11" s="780"/>
      <c r="G11" s="780"/>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224"/>
      <c r="AQ11" s="224"/>
      <c r="AR11" s="224"/>
      <c r="AS11" s="224"/>
      <c r="AT11" s="224"/>
      <c r="AU11" s="224"/>
      <c r="AV11" s="224"/>
      <c r="AW11" s="224"/>
      <c r="AX11" s="224"/>
      <c r="AY11" s="224"/>
      <c r="AZ11" s="224"/>
      <c r="BA11" s="224"/>
    </row>
    <row r="12" spans="1:85" customFormat="1" ht="10.5" x14ac:dyDescent="0.2">
      <c r="A12" s="149"/>
      <c r="B12" s="780"/>
      <c r="C12" s="780"/>
      <c r="D12" s="780"/>
      <c r="E12" s="780"/>
      <c r="F12" s="780"/>
      <c r="G12" s="780"/>
      <c r="H12" s="780"/>
      <c r="I12" s="780"/>
      <c r="J12" s="780"/>
      <c r="K12" s="780"/>
      <c r="L12" s="780"/>
      <c r="M12" s="780"/>
      <c r="N12" s="780"/>
      <c r="O12" s="780"/>
      <c r="P12" s="780"/>
      <c r="Q12" s="780"/>
      <c r="R12" s="780"/>
      <c r="S12" s="780"/>
      <c r="T12" s="780"/>
      <c r="U12" s="780"/>
      <c r="V12" s="780"/>
      <c r="W12" s="780"/>
      <c r="X12" s="780"/>
      <c r="Y12" s="780"/>
      <c r="Z12" s="780"/>
      <c r="AA12" s="780"/>
      <c r="AB12" s="780"/>
      <c r="AC12" s="780"/>
      <c r="AD12" s="780"/>
      <c r="AE12" s="780"/>
      <c r="AF12" s="780"/>
      <c r="AG12" s="780"/>
      <c r="AH12" s="780"/>
      <c r="AI12" s="780"/>
      <c r="AJ12" s="780"/>
      <c r="AK12" s="780"/>
      <c r="AL12" s="780"/>
      <c r="AM12" s="780"/>
      <c r="AN12" s="780"/>
      <c r="AO12" s="780"/>
      <c r="AP12" s="224"/>
      <c r="AQ12" s="224"/>
      <c r="AR12" s="224"/>
      <c r="AS12" s="224"/>
      <c r="AT12" s="224"/>
      <c r="AU12" s="224"/>
      <c r="AV12" s="224"/>
      <c r="AW12" s="224"/>
      <c r="AX12" s="224"/>
      <c r="AY12" s="224"/>
      <c r="AZ12" s="224"/>
      <c r="BA12" s="224"/>
    </row>
    <row r="13" spans="1:85" customFormat="1" ht="11.25" customHeight="1" x14ac:dyDescent="0.2">
      <c r="A13" s="149"/>
      <c r="B13" s="780" t="s">
        <v>650</v>
      </c>
      <c r="C13" s="780"/>
      <c r="D13" s="780"/>
      <c r="E13" s="780"/>
      <c r="F13" s="780"/>
      <c r="G13" s="780"/>
      <c r="H13" s="780"/>
      <c r="I13" s="780"/>
      <c r="J13" s="780"/>
      <c r="K13" s="780"/>
      <c r="L13" s="780"/>
      <c r="M13" s="780"/>
      <c r="N13" s="780"/>
      <c r="O13" s="780"/>
      <c r="P13" s="780"/>
      <c r="Q13" s="780"/>
      <c r="R13" s="780"/>
      <c r="S13" s="780"/>
      <c r="T13" s="780"/>
      <c r="U13" s="780"/>
      <c r="V13" s="780"/>
      <c r="W13" s="780"/>
      <c r="X13" s="780"/>
      <c r="Y13" s="780"/>
      <c r="Z13" s="780"/>
      <c r="AA13" s="780"/>
      <c r="AB13" s="780"/>
      <c r="AC13" s="780"/>
      <c r="AD13" s="780"/>
      <c r="AE13" s="780"/>
      <c r="AF13" s="780"/>
      <c r="AG13" s="780"/>
      <c r="AH13" s="780"/>
      <c r="AI13" s="780"/>
      <c r="AJ13" s="780"/>
      <c r="AK13" s="780"/>
      <c r="AL13" s="780"/>
      <c r="AM13" s="780"/>
      <c r="AN13" s="780"/>
      <c r="AO13" s="780"/>
      <c r="AP13" s="224"/>
      <c r="AQ13" s="224"/>
      <c r="AR13" s="224"/>
      <c r="AS13" s="224"/>
      <c r="AT13" s="224"/>
      <c r="AU13" s="224"/>
      <c r="AV13" s="224"/>
      <c r="AW13" s="224"/>
      <c r="AX13" s="224"/>
      <c r="AY13" s="224"/>
      <c r="AZ13" s="224"/>
      <c r="BA13" s="224"/>
    </row>
    <row r="14" spans="1:85" customFormat="1" ht="10.5" x14ac:dyDescent="0.2">
      <c r="A14" s="149"/>
      <c r="B14" s="780" t="s">
        <v>651</v>
      </c>
      <c r="C14" s="780"/>
      <c r="D14" s="780"/>
      <c r="E14" s="780"/>
      <c r="F14" s="780"/>
      <c r="G14" s="780"/>
      <c r="H14" s="780"/>
      <c r="I14" s="780"/>
      <c r="J14" s="780"/>
      <c r="K14" s="780"/>
      <c r="L14" s="780"/>
      <c r="M14" s="780"/>
      <c r="N14" s="780"/>
      <c r="O14" s="780"/>
      <c r="P14" s="780"/>
      <c r="Q14" s="780"/>
      <c r="R14" s="780"/>
      <c r="S14" s="780"/>
      <c r="T14" s="780"/>
      <c r="U14" s="780"/>
      <c r="V14" s="780"/>
      <c r="W14" s="780"/>
      <c r="X14" s="780"/>
      <c r="Y14" s="780"/>
      <c r="Z14" s="780"/>
      <c r="AA14" s="780"/>
      <c r="AB14" s="780"/>
      <c r="AC14" s="780"/>
      <c r="AD14" s="780"/>
      <c r="AE14" s="780"/>
      <c r="AF14" s="780"/>
      <c r="AG14" s="780"/>
      <c r="AH14" s="780"/>
      <c r="AI14" s="780"/>
      <c r="AJ14" s="780"/>
      <c r="AK14" s="780"/>
      <c r="AL14" s="780"/>
      <c r="AM14" s="780"/>
      <c r="AN14" s="780"/>
      <c r="AO14" s="780"/>
      <c r="AP14" s="224"/>
      <c r="AQ14" s="224"/>
      <c r="AR14" s="224"/>
      <c r="AS14" s="224"/>
      <c r="AT14" s="224"/>
      <c r="AU14" s="224"/>
      <c r="AV14" s="224"/>
      <c r="AW14" s="224"/>
      <c r="AX14" s="224"/>
      <c r="AY14" s="224"/>
      <c r="AZ14" s="224"/>
      <c r="BA14" s="224"/>
    </row>
    <row r="15" spans="1:85" customFormat="1" ht="10.5" x14ac:dyDescent="0.2">
      <c r="A15" s="149"/>
      <c r="B15" s="780"/>
      <c r="C15" s="780"/>
      <c r="D15" s="780"/>
      <c r="E15" s="780"/>
      <c r="F15" s="780"/>
      <c r="G15" s="780"/>
      <c r="H15" s="780"/>
      <c r="I15" s="780"/>
      <c r="J15" s="780"/>
      <c r="K15" s="780"/>
      <c r="L15" s="780"/>
      <c r="M15" s="780"/>
      <c r="N15" s="780"/>
      <c r="O15" s="780"/>
      <c r="P15" s="780"/>
      <c r="Q15" s="780"/>
      <c r="R15" s="780"/>
      <c r="S15" s="780"/>
      <c r="T15" s="780"/>
      <c r="U15" s="780"/>
      <c r="V15" s="780"/>
      <c r="W15" s="780"/>
      <c r="X15" s="780"/>
      <c r="Y15" s="780"/>
      <c r="Z15" s="780"/>
      <c r="AA15" s="780"/>
      <c r="AB15" s="780"/>
      <c r="AC15" s="780"/>
      <c r="AD15" s="780"/>
      <c r="AE15" s="780"/>
      <c r="AF15" s="780"/>
      <c r="AG15" s="780"/>
      <c r="AH15" s="780"/>
      <c r="AI15" s="780"/>
      <c r="AJ15" s="780"/>
      <c r="AK15" s="780"/>
      <c r="AL15" s="780"/>
      <c r="AM15" s="780"/>
      <c r="AN15" s="780"/>
      <c r="AO15" s="780"/>
      <c r="AP15" s="224"/>
      <c r="AQ15" s="224"/>
      <c r="AR15" s="224"/>
      <c r="AS15" s="224"/>
      <c r="AT15" s="224"/>
      <c r="AU15" s="224"/>
      <c r="AV15" s="224"/>
      <c r="AW15" s="224"/>
      <c r="AX15" s="224"/>
      <c r="AY15" s="224"/>
      <c r="AZ15" s="224"/>
      <c r="BA15" s="224"/>
    </row>
    <row r="16" spans="1:85" customFormat="1" ht="11.25" customHeight="1" x14ac:dyDescent="0.2">
      <c r="A16" s="149"/>
      <c r="B16" s="780" t="s">
        <v>652</v>
      </c>
      <c r="C16" s="780"/>
      <c r="D16" s="780"/>
      <c r="E16" s="780"/>
      <c r="F16" s="780"/>
      <c r="G16" s="780"/>
      <c r="H16" s="780"/>
      <c r="I16" s="780"/>
      <c r="J16" s="780"/>
      <c r="K16" s="780"/>
      <c r="L16" s="780"/>
      <c r="M16" s="780"/>
      <c r="N16" s="780"/>
      <c r="O16" s="780"/>
      <c r="P16" s="780"/>
      <c r="Q16" s="780"/>
      <c r="R16" s="780"/>
      <c r="S16" s="780"/>
      <c r="T16" s="780"/>
      <c r="U16" s="780"/>
      <c r="V16" s="780"/>
      <c r="W16" s="780"/>
      <c r="X16" s="780"/>
      <c r="Y16" s="780"/>
      <c r="Z16" s="780"/>
      <c r="AA16" s="780"/>
      <c r="AB16" s="780"/>
      <c r="AC16" s="780"/>
      <c r="AD16" s="780"/>
      <c r="AE16" s="780"/>
      <c r="AF16" s="780"/>
      <c r="AG16" s="780"/>
      <c r="AH16" s="780"/>
      <c r="AI16" s="780"/>
      <c r="AJ16" s="780"/>
      <c r="AK16" s="780"/>
      <c r="AL16" s="780"/>
      <c r="AM16" s="780"/>
      <c r="AN16" s="780"/>
      <c r="AO16" s="780"/>
      <c r="AP16" s="224"/>
      <c r="AQ16" s="224"/>
      <c r="AR16" s="224"/>
      <c r="AS16" s="224"/>
      <c r="AT16" s="224"/>
      <c r="AU16" s="224"/>
      <c r="AV16" s="224"/>
      <c r="AW16" s="224"/>
      <c r="AX16" s="224"/>
      <c r="AY16" s="224"/>
      <c r="AZ16" s="224"/>
      <c r="BA16" s="224"/>
    </row>
    <row r="17" spans="1:53" customFormat="1" x14ac:dyDescent="0.2">
      <c r="B17" s="780" t="s">
        <v>653</v>
      </c>
      <c r="C17" s="780"/>
      <c r="D17" s="780"/>
      <c r="E17" s="780"/>
      <c r="F17" s="780"/>
      <c r="G17" s="780"/>
      <c r="H17" s="780"/>
      <c r="I17" s="780"/>
      <c r="J17" s="780"/>
      <c r="K17" s="780"/>
      <c r="L17" s="780"/>
      <c r="M17" s="780"/>
      <c r="N17" s="780"/>
      <c r="O17" s="780"/>
      <c r="P17" s="780"/>
      <c r="Q17" s="780"/>
      <c r="R17" s="780"/>
      <c r="S17" s="780"/>
      <c r="T17" s="780"/>
      <c r="U17" s="780"/>
      <c r="V17" s="780"/>
      <c r="W17" s="780"/>
      <c r="X17" s="780"/>
      <c r="Y17" s="780"/>
      <c r="Z17" s="780"/>
      <c r="AA17" s="780"/>
      <c r="AB17" s="780"/>
      <c r="AC17" s="780"/>
      <c r="AD17" s="780"/>
      <c r="AE17" s="780"/>
      <c r="AF17" s="780"/>
      <c r="AG17" s="780"/>
      <c r="AH17" s="780"/>
      <c r="AI17" s="780"/>
      <c r="AJ17" s="780"/>
      <c r="AK17" s="780"/>
      <c r="AL17" s="780"/>
      <c r="AM17" s="780"/>
      <c r="AN17" s="780"/>
      <c r="AO17" s="780"/>
    </row>
    <row r="18" spans="1:53" customFormat="1" ht="11.25" customHeight="1" x14ac:dyDescent="0.2">
      <c r="A18" s="149"/>
      <c r="B18" s="704" t="s">
        <v>654</v>
      </c>
      <c r="C18" s="704"/>
      <c r="D18" s="704"/>
      <c r="E18" s="704"/>
      <c r="F18" s="704"/>
      <c r="G18" s="704"/>
      <c r="H18" s="704"/>
      <c r="I18" s="704"/>
      <c r="J18" s="704"/>
      <c r="K18" s="704"/>
      <c r="L18" s="704"/>
      <c r="M18" s="704"/>
      <c r="N18" s="704"/>
      <c r="O18" s="704"/>
      <c r="P18" s="704"/>
      <c r="Q18" s="704"/>
      <c r="R18" s="704"/>
      <c r="S18" s="704"/>
      <c r="T18" s="704"/>
      <c r="U18" s="704"/>
      <c r="V18" s="704"/>
      <c r="W18" s="704"/>
      <c r="X18" s="704"/>
      <c r="Y18" s="704"/>
      <c r="Z18" s="704"/>
      <c r="AA18" s="704"/>
      <c r="AB18" s="704"/>
      <c r="AC18" s="704"/>
      <c r="AD18" s="704"/>
      <c r="AE18" s="704"/>
      <c r="AF18" s="704"/>
      <c r="AG18" s="704"/>
      <c r="AH18" s="704"/>
      <c r="AI18" s="704"/>
      <c r="AJ18" s="704"/>
      <c r="AK18" s="704"/>
      <c r="AL18" s="704"/>
      <c r="AM18" s="704"/>
      <c r="AN18" s="704"/>
      <c r="AO18" s="704"/>
      <c r="AP18" s="224"/>
      <c r="AQ18" s="224"/>
      <c r="AR18" s="224"/>
      <c r="AS18" s="224"/>
      <c r="AT18" s="224"/>
      <c r="AU18" s="224"/>
      <c r="AV18" s="224"/>
      <c r="AW18" s="224"/>
      <c r="AX18" s="224"/>
      <c r="AY18" s="224"/>
      <c r="AZ18" s="224"/>
      <c r="BA18" s="224"/>
    </row>
    <row r="19" spans="1:53" customFormat="1" ht="10.5" x14ac:dyDescent="0.2">
      <c r="A19" s="149"/>
      <c r="B19" s="704"/>
      <c r="C19" s="704"/>
      <c r="D19" s="704"/>
      <c r="E19" s="704"/>
      <c r="F19" s="704"/>
      <c r="G19" s="704"/>
      <c r="H19" s="704"/>
      <c r="I19" s="704"/>
      <c r="J19" s="704"/>
      <c r="K19" s="704"/>
      <c r="L19" s="704"/>
      <c r="M19" s="704"/>
      <c r="N19" s="704"/>
      <c r="O19" s="704"/>
      <c r="P19" s="704"/>
      <c r="Q19" s="704"/>
      <c r="R19" s="704"/>
      <c r="S19" s="704"/>
      <c r="T19" s="704"/>
      <c r="U19" s="704"/>
      <c r="V19" s="704"/>
      <c r="W19" s="704"/>
      <c r="X19" s="704"/>
      <c r="Y19" s="704"/>
      <c r="Z19" s="704"/>
      <c r="AA19" s="704"/>
      <c r="AB19" s="704"/>
      <c r="AC19" s="704"/>
      <c r="AD19" s="704"/>
      <c r="AE19" s="704"/>
      <c r="AF19" s="704"/>
      <c r="AG19" s="704"/>
      <c r="AH19" s="704"/>
      <c r="AI19" s="704"/>
      <c r="AJ19" s="704"/>
      <c r="AK19" s="704"/>
      <c r="AL19" s="704"/>
      <c r="AM19" s="704"/>
      <c r="AN19" s="704"/>
      <c r="AO19" s="704"/>
      <c r="AP19" s="224"/>
      <c r="AQ19" s="224"/>
      <c r="AR19" s="224"/>
      <c r="AS19" s="224"/>
      <c r="AT19" s="224"/>
      <c r="AU19" s="224"/>
      <c r="AV19" s="224"/>
      <c r="AW19" s="224"/>
      <c r="AX19" s="224"/>
      <c r="AY19" s="224"/>
      <c r="AZ19" s="224"/>
      <c r="BA19" s="224"/>
    </row>
    <row r="20" spans="1:53" customFormat="1" ht="11.25" customHeight="1" x14ac:dyDescent="0.2">
      <c r="A20" s="149"/>
      <c r="B20" s="780" t="s">
        <v>655</v>
      </c>
      <c r="C20" s="780"/>
      <c r="D20" s="780"/>
      <c r="E20" s="780"/>
      <c r="F20" s="780"/>
      <c r="G20" s="780"/>
      <c r="H20" s="780"/>
      <c r="I20" s="780"/>
      <c r="J20" s="780"/>
      <c r="K20" s="780"/>
      <c r="L20" s="780"/>
      <c r="M20" s="780"/>
      <c r="N20" s="780"/>
      <c r="O20" s="780"/>
      <c r="P20" s="780"/>
      <c r="Q20" s="780"/>
      <c r="R20" s="780"/>
      <c r="S20" s="780"/>
      <c r="T20" s="780"/>
      <c r="U20" s="780"/>
      <c r="V20" s="780"/>
      <c r="W20" s="780"/>
      <c r="X20" s="780"/>
      <c r="Y20" s="780"/>
      <c r="Z20" s="780"/>
      <c r="AA20" s="780"/>
      <c r="AB20" s="780"/>
      <c r="AC20" s="780"/>
      <c r="AD20" s="780"/>
      <c r="AE20" s="780"/>
      <c r="AF20" s="780"/>
      <c r="AG20" s="780"/>
      <c r="AH20" s="780"/>
      <c r="AI20" s="780"/>
      <c r="AJ20" s="780"/>
      <c r="AK20" s="780"/>
      <c r="AL20" s="780"/>
      <c r="AM20" s="780"/>
      <c r="AN20" s="780"/>
      <c r="AO20" s="780"/>
      <c r="AP20" s="224"/>
      <c r="AQ20" s="224"/>
      <c r="AR20" s="224"/>
      <c r="AS20" s="224"/>
      <c r="AT20" s="224"/>
      <c r="AU20" s="224"/>
      <c r="AV20" s="224"/>
      <c r="AW20" s="224"/>
      <c r="AX20" s="224"/>
      <c r="AY20" s="224"/>
      <c r="AZ20" s="224"/>
      <c r="BA20" s="224"/>
    </row>
    <row r="21" spans="1:53" customFormat="1" ht="10.5" x14ac:dyDescent="0.2">
      <c r="A21" s="149"/>
      <c r="B21" s="780"/>
      <c r="C21" s="780"/>
      <c r="D21" s="780"/>
      <c r="E21" s="780"/>
      <c r="F21" s="780"/>
      <c r="G21" s="780"/>
      <c r="H21" s="780"/>
      <c r="I21" s="780"/>
      <c r="J21" s="780"/>
      <c r="K21" s="780"/>
      <c r="L21" s="780"/>
      <c r="M21" s="780"/>
      <c r="N21" s="780"/>
      <c r="O21" s="780"/>
      <c r="P21" s="780"/>
      <c r="Q21" s="780"/>
      <c r="R21" s="780"/>
      <c r="S21" s="780"/>
      <c r="T21" s="780"/>
      <c r="U21" s="780"/>
      <c r="V21" s="780"/>
      <c r="W21" s="780"/>
      <c r="X21" s="780"/>
      <c r="Y21" s="780"/>
      <c r="Z21" s="780"/>
      <c r="AA21" s="780"/>
      <c r="AB21" s="780"/>
      <c r="AC21" s="780"/>
      <c r="AD21" s="780"/>
      <c r="AE21" s="780"/>
      <c r="AF21" s="780"/>
      <c r="AG21" s="780"/>
      <c r="AH21" s="780"/>
      <c r="AI21" s="780"/>
      <c r="AJ21" s="780"/>
      <c r="AK21" s="780"/>
      <c r="AL21" s="780"/>
      <c r="AM21" s="780"/>
      <c r="AN21" s="780"/>
      <c r="AO21" s="780"/>
      <c r="AP21" s="224"/>
      <c r="AQ21" s="224"/>
      <c r="AR21" s="224"/>
      <c r="AS21" s="224"/>
      <c r="AT21" s="224"/>
      <c r="AU21" s="224"/>
      <c r="AV21" s="224"/>
      <c r="AW21" s="224"/>
      <c r="AX21" s="224"/>
      <c r="AY21" s="224"/>
      <c r="AZ21" s="224"/>
      <c r="BA21" s="224"/>
    </row>
    <row r="22" spans="1:53" customFormat="1" ht="11.25" customHeight="1" x14ac:dyDescent="0.2">
      <c r="A22" s="149"/>
      <c r="B22" s="780" t="s">
        <v>656</v>
      </c>
      <c r="C22" s="780"/>
      <c r="D22" s="780"/>
      <c r="E22" s="780"/>
      <c r="F22" s="780"/>
      <c r="G22" s="780"/>
      <c r="H22" s="780"/>
      <c r="I22" s="780"/>
      <c r="J22" s="780"/>
      <c r="K22" s="780"/>
      <c r="L22" s="780"/>
      <c r="M22" s="780"/>
      <c r="N22" s="780"/>
      <c r="O22" s="780"/>
      <c r="P22" s="780"/>
      <c r="Q22" s="780"/>
      <c r="R22" s="780"/>
      <c r="S22" s="780"/>
      <c r="T22" s="780"/>
      <c r="U22" s="780"/>
      <c r="V22" s="780"/>
      <c r="W22" s="780"/>
      <c r="X22" s="780"/>
      <c r="Y22" s="780"/>
      <c r="Z22" s="780"/>
      <c r="AA22" s="780"/>
      <c r="AB22" s="780"/>
      <c r="AC22" s="780"/>
      <c r="AD22" s="780"/>
      <c r="AE22" s="780"/>
      <c r="AF22" s="780"/>
      <c r="AG22" s="780"/>
      <c r="AH22" s="780"/>
      <c r="AI22" s="780"/>
      <c r="AJ22" s="780"/>
      <c r="AK22" s="780"/>
      <c r="AL22" s="780"/>
      <c r="AM22" s="780"/>
      <c r="AN22" s="780"/>
      <c r="AO22" s="780"/>
      <c r="AP22" s="224"/>
      <c r="AQ22" s="224"/>
      <c r="AR22" s="224"/>
      <c r="AS22" s="224"/>
      <c r="AT22" s="224"/>
      <c r="AU22" s="224"/>
      <c r="AV22" s="224"/>
      <c r="AW22" s="224"/>
      <c r="AX22" s="224"/>
      <c r="AY22" s="224"/>
      <c r="AZ22" s="224"/>
      <c r="BA22" s="224"/>
    </row>
    <row r="23" spans="1:53" customFormat="1" ht="11.25" customHeight="1" x14ac:dyDescent="0.2">
      <c r="A23" s="149"/>
      <c r="B23" s="781" t="s">
        <v>657</v>
      </c>
      <c r="C23" s="781"/>
      <c r="D23" s="781"/>
      <c r="E23" s="781"/>
      <c r="F23" s="781"/>
      <c r="G23" s="781"/>
      <c r="H23" s="781"/>
      <c r="I23" s="781"/>
      <c r="J23" s="781"/>
      <c r="K23" s="781"/>
      <c r="L23" s="781"/>
      <c r="M23" s="781"/>
      <c r="N23" s="781"/>
      <c r="O23" s="781"/>
      <c r="P23" s="781"/>
      <c r="Q23" s="781"/>
      <c r="R23" s="781"/>
      <c r="S23" s="781"/>
      <c r="T23" s="781"/>
      <c r="U23" s="781"/>
      <c r="V23" s="781"/>
      <c r="W23" s="781"/>
      <c r="X23" s="781"/>
      <c r="Y23" s="781"/>
      <c r="Z23" s="781"/>
      <c r="AA23" s="781"/>
      <c r="AB23" s="781"/>
      <c r="AC23" s="781"/>
      <c r="AD23" s="781"/>
      <c r="AE23" s="781"/>
      <c r="AF23" s="781"/>
      <c r="AG23" s="781"/>
      <c r="AH23" s="781"/>
      <c r="AI23" s="781"/>
      <c r="AJ23" s="781"/>
      <c r="AK23" s="781"/>
      <c r="AL23" s="781"/>
      <c r="AM23" s="781"/>
      <c r="AN23" s="781"/>
      <c r="AO23" s="781"/>
      <c r="AP23" s="224"/>
      <c r="AQ23" s="224"/>
      <c r="AR23" s="224"/>
      <c r="AS23" s="224"/>
      <c r="AT23" s="224"/>
      <c r="AU23" s="224"/>
      <c r="AV23" s="224"/>
      <c r="AW23" s="224"/>
      <c r="AX23" s="224"/>
      <c r="AY23" s="224"/>
      <c r="AZ23" s="224"/>
      <c r="BA23" s="224"/>
    </row>
    <row r="24" spans="1:53" customFormat="1" ht="11.25" customHeight="1" x14ac:dyDescent="0.2">
      <c r="A24" s="149"/>
      <c r="B24" s="781"/>
      <c r="C24" s="781"/>
      <c r="D24" s="781"/>
      <c r="E24" s="781"/>
      <c r="F24" s="781"/>
      <c r="G24" s="781"/>
      <c r="H24" s="781"/>
      <c r="I24" s="781"/>
      <c r="J24" s="781"/>
      <c r="K24" s="781"/>
      <c r="L24" s="781"/>
      <c r="M24" s="781"/>
      <c r="N24" s="781"/>
      <c r="O24" s="781"/>
      <c r="P24" s="781"/>
      <c r="Q24" s="781"/>
      <c r="R24" s="781"/>
      <c r="S24" s="781"/>
      <c r="T24" s="781"/>
      <c r="U24" s="781"/>
      <c r="V24" s="781"/>
      <c r="W24" s="781"/>
      <c r="X24" s="781"/>
      <c r="Y24" s="781"/>
      <c r="Z24" s="781"/>
      <c r="AA24" s="781"/>
      <c r="AB24" s="781"/>
      <c r="AC24" s="781"/>
      <c r="AD24" s="781"/>
      <c r="AE24" s="781"/>
      <c r="AF24" s="781"/>
      <c r="AG24" s="781"/>
      <c r="AH24" s="781"/>
      <c r="AI24" s="781"/>
      <c r="AJ24" s="781"/>
      <c r="AK24" s="781"/>
      <c r="AL24" s="781"/>
      <c r="AM24" s="781"/>
      <c r="AN24" s="781"/>
      <c r="AO24" s="781"/>
      <c r="AP24" s="224"/>
      <c r="AQ24" s="224"/>
      <c r="AR24" s="224"/>
      <c r="AS24" s="224"/>
      <c r="AT24" s="224"/>
      <c r="AU24" s="224"/>
      <c r="AV24" s="224"/>
      <c r="AW24" s="224"/>
      <c r="AX24" s="224"/>
      <c r="AY24" s="224"/>
      <c r="AZ24" s="224"/>
      <c r="BA24" s="224"/>
    </row>
    <row r="25" spans="1:53" customFormat="1" ht="10.5" x14ac:dyDescent="0.2">
      <c r="A25" s="149"/>
      <c r="B25" s="781"/>
      <c r="C25" s="781"/>
      <c r="D25" s="781"/>
      <c r="E25" s="781"/>
      <c r="F25" s="781"/>
      <c r="G25" s="781"/>
      <c r="H25" s="781"/>
      <c r="I25" s="781"/>
      <c r="J25" s="781"/>
      <c r="K25" s="781"/>
      <c r="L25" s="781"/>
      <c r="M25" s="781"/>
      <c r="N25" s="781"/>
      <c r="O25" s="781"/>
      <c r="P25" s="781"/>
      <c r="Q25" s="781"/>
      <c r="R25" s="781"/>
      <c r="S25" s="781"/>
      <c r="T25" s="781"/>
      <c r="U25" s="781"/>
      <c r="V25" s="781"/>
      <c r="W25" s="781"/>
      <c r="X25" s="781"/>
      <c r="Y25" s="781"/>
      <c r="Z25" s="781"/>
      <c r="AA25" s="781"/>
      <c r="AB25" s="781"/>
      <c r="AC25" s="781"/>
      <c r="AD25" s="781"/>
      <c r="AE25" s="781"/>
      <c r="AF25" s="781"/>
      <c r="AG25" s="781"/>
      <c r="AH25" s="781"/>
      <c r="AI25" s="781"/>
      <c r="AJ25" s="781"/>
      <c r="AK25" s="781"/>
      <c r="AL25" s="781"/>
      <c r="AM25" s="781"/>
      <c r="AN25" s="781"/>
      <c r="AO25" s="781"/>
      <c r="AP25" s="224"/>
      <c r="AQ25" s="224"/>
      <c r="AR25" s="224"/>
      <c r="AS25" s="224"/>
      <c r="AT25" s="224"/>
      <c r="AU25" s="224"/>
      <c r="AV25" s="224"/>
      <c r="AW25" s="224"/>
      <c r="AX25" s="224"/>
      <c r="AY25" s="224"/>
      <c r="AZ25" s="224"/>
      <c r="BA25" s="224"/>
    </row>
    <row r="26" spans="1:53" ht="6" customHeight="1" x14ac:dyDescent="0.2"/>
    <row r="254" spans="23:23" x14ac:dyDescent="0.2">
      <c r="W254" s="127" t="s">
        <v>55</v>
      </c>
    </row>
  </sheetData>
  <sheetProtection formatCells="0" formatRows="0" insertRows="0" deleteRows="0"/>
  <mergeCells count="15">
    <mergeCell ref="A1:AO1"/>
    <mergeCell ref="AT3:CG3"/>
    <mergeCell ref="B5:AO8"/>
    <mergeCell ref="B9:AO9"/>
    <mergeCell ref="B23:AO25"/>
    <mergeCell ref="B22:AO22"/>
    <mergeCell ref="B10:AO10"/>
    <mergeCell ref="B11:AO12"/>
    <mergeCell ref="B13:AO13"/>
    <mergeCell ref="B16:AO16"/>
    <mergeCell ref="B17:AO17"/>
    <mergeCell ref="B3:AO4"/>
    <mergeCell ref="B20:AO21"/>
    <mergeCell ref="B18:AO19"/>
    <mergeCell ref="B14:AO15"/>
  </mergeCells>
  <printOptions horizontalCentered="1"/>
  <pageMargins left="0.5" right="0.5" top="0.5" bottom="0.5" header="0.3" footer="0.3"/>
  <pageSetup paperSize="9" orientation="portrait" r:id="rId1"/>
  <headerFooter>
    <oddFooter>&amp;CW-&amp;P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7">
    <tabColor rgb="FFCC00CC"/>
  </sheetPr>
  <dimension ref="A1:CI366"/>
  <sheetViews>
    <sheetView view="pageBreakPreview" zoomScaleNormal="100" zoomScaleSheetLayoutView="100" workbookViewId="0">
      <selection activeCell="B5" sqref="B5"/>
    </sheetView>
  </sheetViews>
  <sheetFormatPr defaultColWidth="2.6640625" defaultRowHeight="10" x14ac:dyDescent="0.2"/>
  <cols>
    <col min="1" max="1" width="1.6640625" customWidth="1"/>
    <col min="2" max="2" width="4.6640625" style="112" customWidth="1"/>
    <col min="3" max="4" width="1.6640625" customWidth="1"/>
    <col min="21" max="22" width="1.6640625" customWidth="1"/>
    <col min="38" max="38" width="2.6640625" style="25"/>
    <col min="39" max="41" width="1.6640625" customWidth="1"/>
    <col min="42" max="42" width="4.6640625" customWidth="1"/>
    <col min="43" max="43" width="1.6640625" customWidth="1"/>
    <col min="86" max="86" width="4" bestFit="1" customWidth="1"/>
  </cols>
  <sheetData>
    <row r="1" spans="1:43" x14ac:dyDescent="0.2">
      <c r="A1" s="724" t="s">
        <v>658</v>
      </c>
      <c r="B1" s="724"/>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c r="AK1" s="724"/>
      <c r="AL1" s="724"/>
      <c r="AM1" s="724"/>
      <c r="AN1" s="724"/>
      <c r="AO1" s="724"/>
      <c r="AP1" s="724"/>
      <c r="AQ1" s="724"/>
    </row>
    <row r="2" spans="1:43" s="127" customFormat="1" ht="6" customHeight="1" x14ac:dyDescent="0.2">
      <c r="A2" s="433"/>
      <c r="B2" s="432"/>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c r="AJ2" s="433"/>
      <c r="AK2" s="433"/>
      <c r="AL2" s="433"/>
      <c r="AM2" s="433"/>
      <c r="AN2" s="433"/>
      <c r="AO2" s="433"/>
      <c r="AP2" s="433"/>
      <c r="AQ2" s="433"/>
    </row>
    <row r="3" spans="1:43" s="127" customFormat="1" ht="11.25" customHeight="1" thickBot="1" x14ac:dyDescent="0.25">
      <c r="A3" s="124"/>
      <c r="B3" s="521" t="s">
        <v>154</v>
      </c>
      <c r="C3" s="125"/>
      <c r="D3" s="126"/>
      <c r="E3" s="766" t="s">
        <v>65</v>
      </c>
      <c r="F3" s="766"/>
      <c r="G3" s="766"/>
      <c r="H3" s="766"/>
      <c r="I3" s="766"/>
      <c r="J3" s="766"/>
      <c r="K3" s="766"/>
      <c r="L3" s="766"/>
      <c r="M3" s="766"/>
      <c r="N3" s="766"/>
      <c r="O3" s="766"/>
      <c r="P3" s="766"/>
      <c r="Q3" s="766"/>
      <c r="R3" s="766"/>
      <c r="S3" s="766"/>
      <c r="T3" s="766"/>
      <c r="U3" s="125"/>
      <c r="V3" s="126"/>
      <c r="W3" s="766" t="s">
        <v>66</v>
      </c>
      <c r="X3" s="766"/>
      <c r="Y3" s="766"/>
      <c r="Z3" s="766"/>
      <c r="AA3" s="766"/>
      <c r="AB3" s="766"/>
      <c r="AC3" s="766"/>
      <c r="AD3" s="766"/>
      <c r="AE3" s="766"/>
      <c r="AF3" s="766"/>
      <c r="AG3" s="766"/>
      <c r="AH3" s="766"/>
      <c r="AI3" s="766"/>
      <c r="AJ3" s="766"/>
      <c r="AK3" s="766"/>
      <c r="AL3" s="766"/>
      <c r="AM3" s="125"/>
      <c r="AN3" s="767" t="s">
        <v>67</v>
      </c>
      <c r="AO3" s="766"/>
      <c r="AP3" s="766"/>
      <c r="AQ3" s="766"/>
    </row>
    <row r="4" spans="1:43" ht="6" customHeight="1" x14ac:dyDescent="0.2">
      <c r="A4" s="82"/>
      <c r="B4" s="83"/>
      <c r="C4" s="84"/>
      <c r="D4" s="85"/>
      <c r="E4" s="1"/>
      <c r="F4" s="1"/>
      <c r="G4" s="1"/>
      <c r="H4" s="1"/>
      <c r="I4" s="1"/>
      <c r="J4" s="1"/>
      <c r="K4" s="1"/>
      <c r="L4" s="1"/>
      <c r="M4" s="1"/>
      <c r="N4" s="1"/>
      <c r="O4" s="1"/>
      <c r="P4" s="1"/>
      <c r="Q4" s="1"/>
      <c r="R4" s="1"/>
      <c r="S4" s="1"/>
      <c r="T4" s="1"/>
      <c r="U4" s="1"/>
      <c r="V4" s="1"/>
      <c r="W4" s="1"/>
      <c r="X4" s="1"/>
      <c r="Y4" s="86"/>
      <c r="Z4" s="1"/>
      <c r="AA4" s="1"/>
      <c r="AB4" s="1"/>
      <c r="AC4" s="1"/>
      <c r="AD4" s="1"/>
      <c r="AE4" s="1"/>
      <c r="AF4" s="1"/>
      <c r="AG4" s="1"/>
      <c r="AH4" s="1"/>
      <c r="AI4" s="1"/>
      <c r="AJ4" s="1"/>
      <c r="AK4" s="1"/>
      <c r="AL4" s="1"/>
      <c r="AM4" s="84"/>
      <c r="AN4" s="1"/>
      <c r="AO4" s="1"/>
      <c r="AP4" s="86"/>
      <c r="AQ4" s="87"/>
    </row>
    <row r="5" spans="1:43" ht="11.25" customHeight="1" x14ac:dyDescent="0.2">
      <c r="A5" s="88"/>
      <c r="B5" s="477">
        <v>601</v>
      </c>
      <c r="C5" s="476"/>
      <c r="D5" s="51"/>
      <c r="E5" s="794" t="s">
        <v>659</v>
      </c>
      <c r="F5" s="794"/>
      <c r="G5" s="794"/>
      <c r="H5" s="794"/>
      <c r="I5" s="794"/>
      <c r="J5" s="794"/>
      <c r="K5" s="794"/>
      <c r="L5" s="794"/>
      <c r="M5" s="794"/>
      <c r="N5" s="794"/>
      <c r="O5" s="794"/>
      <c r="P5" s="794"/>
      <c r="Q5" s="794"/>
      <c r="R5" s="794"/>
      <c r="S5" s="794"/>
      <c r="T5" s="794"/>
      <c r="U5" s="794"/>
      <c r="V5" s="794"/>
      <c r="W5" s="794"/>
      <c r="X5" s="794"/>
      <c r="Y5" s="794"/>
      <c r="Z5" s="794"/>
      <c r="AA5" s="794"/>
      <c r="AB5" s="794"/>
      <c r="AC5" s="794"/>
      <c r="AD5" s="794"/>
      <c r="AE5" s="794"/>
      <c r="AF5" s="794"/>
      <c r="AG5" s="794"/>
      <c r="AH5" s="794"/>
      <c r="AI5" s="794"/>
      <c r="AJ5" s="794"/>
      <c r="AK5" s="794"/>
      <c r="AL5" s="794"/>
      <c r="AM5" s="476"/>
      <c r="AN5" s="217"/>
      <c r="AO5" s="217"/>
      <c r="AP5" s="74"/>
      <c r="AQ5" s="89"/>
    </row>
    <row r="6" spans="1:43" ht="11.25" customHeight="1" x14ac:dyDescent="0.2">
      <c r="A6" s="88"/>
      <c r="B6" s="477"/>
      <c r="C6" s="476"/>
      <c r="D6" s="51"/>
      <c r="E6" s="794"/>
      <c r="F6" s="794"/>
      <c r="G6" s="794"/>
      <c r="H6" s="794"/>
      <c r="I6" s="794"/>
      <c r="J6" s="794"/>
      <c r="K6" s="794"/>
      <c r="L6" s="794"/>
      <c r="M6" s="794"/>
      <c r="N6" s="794"/>
      <c r="O6" s="794"/>
      <c r="P6" s="794"/>
      <c r="Q6" s="794"/>
      <c r="R6" s="794"/>
      <c r="S6" s="794"/>
      <c r="T6" s="794"/>
      <c r="U6" s="794"/>
      <c r="V6" s="794"/>
      <c r="W6" s="794"/>
      <c r="X6" s="794"/>
      <c r="Y6" s="794"/>
      <c r="Z6" s="794"/>
      <c r="AA6" s="794"/>
      <c r="AB6" s="794"/>
      <c r="AC6" s="794"/>
      <c r="AD6" s="794"/>
      <c r="AE6" s="794"/>
      <c r="AF6" s="794"/>
      <c r="AG6" s="794"/>
      <c r="AH6" s="794"/>
      <c r="AI6" s="794"/>
      <c r="AJ6" s="794"/>
      <c r="AK6" s="794"/>
      <c r="AL6" s="794"/>
      <c r="AM6" s="476"/>
      <c r="AN6" s="217"/>
      <c r="AO6" s="217"/>
      <c r="AP6" s="74"/>
      <c r="AQ6" s="89"/>
    </row>
    <row r="7" spans="1:43" ht="6" customHeight="1" x14ac:dyDescent="0.2">
      <c r="A7" s="88"/>
      <c r="B7" s="477"/>
      <c r="C7" s="476"/>
      <c r="D7" s="51"/>
      <c r="E7" s="217"/>
      <c r="F7" s="217"/>
      <c r="G7" s="217"/>
      <c r="H7" s="217"/>
      <c r="I7" s="217"/>
      <c r="J7" s="217"/>
      <c r="K7" s="217"/>
      <c r="L7" s="217"/>
      <c r="M7" s="217"/>
      <c r="N7" s="217"/>
      <c r="O7" s="217"/>
      <c r="P7" s="217"/>
      <c r="Q7" s="217"/>
      <c r="R7" s="217"/>
      <c r="S7" s="217"/>
      <c r="T7" s="217"/>
      <c r="U7" s="217"/>
      <c r="V7" s="217"/>
      <c r="W7" s="217"/>
      <c r="X7" s="217"/>
      <c r="Y7" s="74"/>
      <c r="Z7" s="217"/>
      <c r="AA7" s="217"/>
      <c r="AB7" s="217"/>
      <c r="AC7" s="217"/>
      <c r="AD7" s="217"/>
      <c r="AE7" s="217"/>
      <c r="AF7" s="217"/>
      <c r="AG7" s="217"/>
      <c r="AH7" s="217"/>
      <c r="AI7" s="217"/>
      <c r="AJ7" s="217"/>
      <c r="AK7" s="217"/>
      <c r="AL7" s="217"/>
      <c r="AM7" s="476"/>
      <c r="AN7" s="217"/>
      <c r="AO7" s="217"/>
      <c r="AP7" s="74"/>
      <c r="AQ7" s="89"/>
    </row>
    <row r="8" spans="1:43" ht="11.25" customHeight="1" x14ac:dyDescent="0.2">
      <c r="A8" s="88"/>
      <c r="B8" s="477"/>
      <c r="C8" s="476"/>
      <c r="D8" s="51"/>
      <c r="E8" s="768" t="s">
        <v>660</v>
      </c>
      <c r="F8" s="768"/>
      <c r="G8" s="768"/>
      <c r="H8" s="768"/>
      <c r="I8" s="768"/>
      <c r="J8" s="768"/>
      <c r="K8" s="768"/>
      <c r="L8" s="768"/>
      <c r="M8" s="768"/>
      <c r="N8" s="768"/>
      <c r="O8" s="768"/>
      <c r="P8" s="768"/>
      <c r="Q8" s="768"/>
      <c r="R8" s="533"/>
      <c r="S8" s="533"/>
      <c r="T8" s="533"/>
      <c r="U8" s="533"/>
      <c r="V8" s="217"/>
      <c r="W8" s="768" t="s">
        <v>661</v>
      </c>
      <c r="X8" s="768"/>
      <c r="Y8" s="768"/>
      <c r="Z8" s="768"/>
      <c r="AA8" s="768"/>
      <c r="AB8" s="768"/>
      <c r="AC8" s="768"/>
      <c r="AD8" s="768"/>
      <c r="AE8" s="768"/>
      <c r="AF8" s="768"/>
      <c r="AG8" s="768"/>
      <c r="AH8" s="768"/>
      <c r="AI8" s="217"/>
      <c r="AJ8" s="217"/>
      <c r="AK8" s="217"/>
      <c r="AL8" s="217"/>
      <c r="AM8" s="476"/>
      <c r="AN8" s="217"/>
      <c r="AO8" s="217"/>
      <c r="AP8" s="74"/>
      <c r="AQ8" s="89"/>
    </row>
    <row r="9" spans="1:43" x14ac:dyDescent="0.2">
      <c r="A9" s="88"/>
      <c r="B9" s="477"/>
      <c r="C9" s="476"/>
      <c r="D9" s="51"/>
      <c r="E9" s="768"/>
      <c r="F9" s="768"/>
      <c r="G9" s="768"/>
      <c r="H9" s="768"/>
      <c r="I9" s="768"/>
      <c r="J9" s="768"/>
      <c r="K9" s="768"/>
      <c r="L9" s="768"/>
      <c r="M9" s="768"/>
      <c r="N9" s="768"/>
      <c r="O9" s="768"/>
      <c r="P9" s="768"/>
      <c r="Q9" s="768"/>
      <c r="R9" s="533"/>
      <c r="S9" s="533"/>
      <c r="T9" s="533"/>
      <c r="U9" s="533"/>
      <c r="V9" s="217"/>
      <c r="W9" s="768"/>
      <c r="X9" s="768"/>
      <c r="Y9" s="768"/>
      <c r="Z9" s="768"/>
      <c r="AA9" s="768"/>
      <c r="AB9" s="768"/>
      <c r="AC9" s="768"/>
      <c r="AD9" s="768"/>
      <c r="AE9" s="768"/>
      <c r="AF9" s="768"/>
      <c r="AG9" s="768"/>
      <c r="AH9" s="768"/>
      <c r="AI9" s="217"/>
      <c r="AJ9" s="217"/>
      <c r="AK9" s="217"/>
      <c r="AL9" s="217"/>
      <c r="AM9" s="476"/>
      <c r="AN9" s="217"/>
      <c r="AO9" s="80"/>
      <c r="AP9" s="318">
        <v>643</v>
      </c>
      <c r="AQ9" s="89"/>
    </row>
    <row r="10" spans="1:43" ht="6" customHeight="1" thickBot="1" x14ac:dyDescent="0.25">
      <c r="A10" s="90"/>
      <c r="B10" s="319"/>
      <c r="C10" s="72"/>
      <c r="D10" s="73"/>
      <c r="E10" s="71"/>
      <c r="F10" s="71"/>
      <c r="G10" s="71"/>
      <c r="H10" s="71"/>
      <c r="I10" s="71"/>
      <c r="J10" s="71"/>
      <c r="K10" s="71"/>
      <c r="L10" s="71"/>
      <c r="M10" s="71"/>
      <c r="N10" s="71"/>
      <c r="O10" s="71"/>
      <c r="P10" s="71"/>
      <c r="Q10" s="71"/>
      <c r="R10" s="71"/>
      <c r="S10" s="71"/>
      <c r="T10" s="71"/>
      <c r="U10" s="71"/>
      <c r="V10" s="71"/>
      <c r="W10" s="71"/>
      <c r="X10" s="71"/>
      <c r="Y10" s="91"/>
      <c r="Z10" s="71"/>
      <c r="AA10" s="71"/>
      <c r="AB10" s="71"/>
      <c r="AC10" s="71"/>
      <c r="AD10" s="71"/>
      <c r="AE10" s="71"/>
      <c r="AF10" s="71"/>
      <c r="AG10" s="71"/>
      <c r="AH10" s="71"/>
      <c r="AI10" s="71"/>
      <c r="AJ10" s="71"/>
      <c r="AK10" s="71"/>
      <c r="AL10" s="71"/>
      <c r="AM10" s="72"/>
      <c r="AN10" s="71"/>
      <c r="AO10" s="71"/>
      <c r="AP10" s="91"/>
      <c r="AQ10" s="92"/>
    </row>
    <row r="11" spans="1:43" ht="6" customHeight="1" x14ac:dyDescent="0.2">
      <c r="A11" s="82"/>
      <c r="B11" s="83"/>
      <c r="C11" s="84"/>
      <c r="D11" s="85"/>
      <c r="E11" s="1"/>
      <c r="F11" s="1"/>
      <c r="G11" s="1"/>
      <c r="H11" s="1"/>
      <c r="I11" s="1"/>
      <c r="J11" s="1"/>
      <c r="K11" s="1"/>
      <c r="L11" s="1"/>
      <c r="M11" s="1"/>
      <c r="N11" s="1"/>
      <c r="O11" s="1"/>
      <c r="P11" s="1"/>
      <c r="Q11" s="1"/>
      <c r="R11" s="1"/>
      <c r="S11" s="1"/>
      <c r="T11" s="1"/>
      <c r="U11" s="1"/>
      <c r="V11" s="1"/>
      <c r="W11" s="1"/>
      <c r="X11" s="1"/>
      <c r="Y11" s="86"/>
      <c r="Z11" s="1"/>
      <c r="AA11" s="1"/>
      <c r="AB11" s="1"/>
      <c r="AC11" s="1"/>
      <c r="AD11" s="1"/>
      <c r="AE11" s="1"/>
      <c r="AF11" s="1"/>
      <c r="AG11" s="1"/>
      <c r="AH11" s="1"/>
      <c r="AI11" s="1"/>
      <c r="AJ11" s="1"/>
      <c r="AK11" s="1"/>
      <c r="AL11" s="1"/>
      <c r="AM11" s="84"/>
      <c r="AN11" s="1"/>
      <c r="AO11" s="1"/>
      <c r="AP11" s="86"/>
      <c r="AQ11" s="87"/>
    </row>
    <row r="12" spans="1:43" ht="15.75" customHeight="1" x14ac:dyDescent="0.2">
      <c r="A12" s="88"/>
      <c r="B12" s="477">
        <v>602</v>
      </c>
      <c r="C12" s="476"/>
      <c r="D12" s="51"/>
      <c r="E12" s="730" t="str">
        <f ca="1">VLOOKUP(INDIRECT(ADDRESS(ROW(),COLUMN()-3)),Language_Translations,MATCH(Language_Selected,Language_Options,0),FALSE)</f>
        <v>Je voudrais maintenant vous poser des questions sur la santé de vos enfants nés dans les 5 dernières années. (Nous parlerons d'un enfant séparément, en commençant par le plus jeune).</v>
      </c>
      <c r="F12" s="730"/>
      <c r="G12" s="730"/>
      <c r="H12" s="730"/>
      <c r="I12" s="730"/>
      <c r="J12" s="730"/>
      <c r="K12" s="730"/>
      <c r="L12" s="730"/>
      <c r="M12" s="730"/>
      <c r="N12" s="730"/>
      <c r="O12" s="730"/>
      <c r="P12" s="730"/>
      <c r="Q12" s="730"/>
      <c r="R12" s="730"/>
      <c r="S12" s="730"/>
      <c r="T12" s="730"/>
      <c r="U12" s="730"/>
      <c r="V12" s="730"/>
      <c r="W12" s="730"/>
      <c r="X12" s="730"/>
      <c r="Y12" s="730"/>
      <c r="Z12" s="730"/>
      <c r="AA12" s="730"/>
      <c r="AB12" s="730"/>
      <c r="AC12" s="730"/>
      <c r="AD12" s="730"/>
      <c r="AE12" s="730"/>
      <c r="AF12" s="730"/>
      <c r="AG12" s="730"/>
      <c r="AH12" s="730"/>
      <c r="AI12" s="730"/>
      <c r="AJ12" s="730"/>
      <c r="AK12" s="730"/>
      <c r="AL12" s="730"/>
      <c r="AM12" s="536"/>
      <c r="AN12" s="533"/>
      <c r="AO12" s="533"/>
      <c r="AP12" s="533"/>
      <c r="AQ12" s="89"/>
    </row>
    <row r="13" spans="1:43" ht="5.9" customHeight="1" x14ac:dyDescent="0.2">
      <c r="A13" s="88"/>
      <c r="B13" s="477"/>
      <c r="C13" s="476"/>
      <c r="D13" s="51"/>
      <c r="E13" s="730"/>
      <c r="F13" s="730"/>
      <c r="G13" s="730"/>
      <c r="H13" s="730"/>
      <c r="I13" s="730"/>
      <c r="J13" s="730"/>
      <c r="K13" s="730"/>
      <c r="L13" s="730"/>
      <c r="M13" s="730"/>
      <c r="N13" s="730"/>
      <c r="O13" s="730"/>
      <c r="P13" s="730"/>
      <c r="Q13" s="730"/>
      <c r="R13" s="730"/>
      <c r="S13" s="730"/>
      <c r="T13" s="730"/>
      <c r="U13" s="730"/>
      <c r="V13" s="730"/>
      <c r="W13" s="730"/>
      <c r="X13" s="730"/>
      <c r="Y13" s="730"/>
      <c r="Z13" s="730"/>
      <c r="AA13" s="730"/>
      <c r="AB13" s="730"/>
      <c r="AC13" s="730"/>
      <c r="AD13" s="730"/>
      <c r="AE13" s="730"/>
      <c r="AF13" s="730"/>
      <c r="AG13" s="730"/>
      <c r="AH13" s="730"/>
      <c r="AI13" s="730"/>
      <c r="AJ13" s="730"/>
      <c r="AK13" s="730"/>
      <c r="AL13" s="730"/>
      <c r="AM13" s="322"/>
      <c r="AN13" s="534"/>
      <c r="AO13" s="534"/>
      <c r="AP13" s="534"/>
      <c r="AQ13" s="89"/>
    </row>
    <row r="14" spans="1:43" ht="6" customHeight="1" thickBot="1" x14ac:dyDescent="0.25">
      <c r="A14" s="90"/>
      <c r="B14" s="319"/>
      <c r="C14" s="72"/>
      <c r="D14" s="73"/>
      <c r="E14" s="71"/>
      <c r="F14" s="71"/>
      <c r="G14" s="71"/>
      <c r="H14" s="71"/>
      <c r="I14" s="71"/>
      <c r="J14" s="71"/>
      <c r="K14" s="71"/>
      <c r="L14" s="71"/>
      <c r="M14" s="71"/>
      <c r="N14" s="71"/>
      <c r="O14" s="71"/>
      <c r="P14" s="71"/>
      <c r="Q14" s="71"/>
      <c r="R14" s="71"/>
      <c r="S14" s="71"/>
      <c r="T14" s="71"/>
      <c r="U14" s="71"/>
      <c r="V14" s="71"/>
      <c r="W14" s="71"/>
      <c r="X14" s="71"/>
      <c r="Y14" s="91"/>
      <c r="Z14" s="71"/>
      <c r="AA14" s="71"/>
      <c r="AB14" s="71"/>
      <c r="AC14" s="71"/>
      <c r="AD14" s="71"/>
      <c r="AE14" s="71"/>
      <c r="AF14" s="71"/>
      <c r="AG14" s="71"/>
      <c r="AH14" s="71"/>
      <c r="AI14" s="71"/>
      <c r="AJ14" s="71"/>
      <c r="AK14" s="71"/>
      <c r="AL14" s="71"/>
      <c r="AM14" s="72"/>
      <c r="AN14" s="71"/>
      <c r="AO14" s="71"/>
      <c r="AP14" s="91"/>
      <c r="AQ14" s="92"/>
    </row>
    <row r="15" spans="1:43" s="127" customFormat="1" ht="6" customHeight="1" x14ac:dyDescent="0.2">
      <c r="A15" s="145"/>
      <c r="B15" s="138"/>
      <c r="C15" s="139"/>
      <c r="D15" s="140"/>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9"/>
      <c r="AN15" s="140"/>
      <c r="AO15" s="137"/>
      <c r="AP15" s="137"/>
      <c r="AQ15" s="146"/>
    </row>
    <row r="16" spans="1:43" s="127" customFormat="1" ht="11.25" customHeight="1" x14ac:dyDescent="0.2">
      <c r="A16" s="128"/>
      <c r="B16" s="432">
        <v>603</v>
      </c>
      <c r="C16" s="129"/>
      <c r="D16" s="130"/>
      <c r="E16" s="761" t="s">
        <v>662</v>
      </c>
      <c r="F16" s="761"/>
      <c r="G16" s="761"/>
      <c r="H16" s="761"/>
      <c r="I16" s="761"/>
      <c r="J16" s="761"/>
      <c r="K16" s="761"/>
      <c r="L16" s="761"/>
      <c r="M16" s="761"/>
      <c r="N16" s="761"/>
      <c r="O16" s="761"/>
      <c r="P16" s="761"/>
      <c r="Q16" s="761"/>
      <c r="R16" s="761"/>
      <c r="S16" s="761"/>
      <c r="T16" s="761"/>
      <c r="U16" s="761"/>
      <c r="V16" s="761"/>
      <c r="W16" s="761"/>
      <c r="X16" s="761"/>
      <c r="Y16" s="761"/>
      <c r="Z16" s="761"/>
      <c r="AA16" s="761"/>
      <c r="AB16" s="761"/>
      <c r="AC16" s="761"/>
      <c r="AD16" s="761"/>
      <c r="AE16" s="761"/>
      <c r="AF16" s="761"/>
      <c r="AG16" s="761"/>
      <c r="AH16" s="761"/>
      <c r="AI16" s="761"/>
      <c r="AJ16" s="761"/>
      <c r="AK16" s="761"/>
      <c r="AL16" s="761"/>
      <c r="AM16" s="129"/>
      <c r="AN16" s="130"/>
      <c r="AO16" s="433"/>
      <c r="AP16" s="217"/>
      <c r="AQ16" s="132"/>
    </row>
    <row r="17" spans="1:43" s="127" customFormat="1" ht="11.25" customHeight="1" x14ac:dyDescent="0.2">
      <c r="A17" s="128"/>
      <c r="B17" s="310"/>
      <c r="C17" s="129"/>
      <c r="D17" s="130"/>
      <c r="E17" s="761"/>
      <c r="F17" s="761"/>
      <c r="G17" s="761"/>
      <c r="H17" s="761"/>
      <c r="I17" s="761"/>
      <c r="J17" s="761"/>
      <c r="K17" s="761"/>
      <c r="L17" s="761"/>
      <c r="M17" s="761"/>
      <c r="N17" s="761"/>
      <c r="O17" s="761"/>
      <c r="P17" s="761"/>
      <c r="Q17" s="761"/>
      <c r="R17" s="761"/>
      <c r="S17" s="761"/>
      <c r="T17" s="761"/>
      <c r="U17" s="761"/>
      <c r="V17" s="761"/>
      <c r="W17" s="761"/>
      <c r="X17" s="761"/>
      <c r="Y17" s="761"/>
      <c r="Z17" s="761"/>
      <c r="AA17" s="761"/>
      <c r="AB17" s="761"/>
      <c r="AC17" s="761"/>
      <c r="AD17" s="761"/>
      <c r="AE17" s="761"/>
      <c r="AF17" s="761"/>
      <c r="AG17" s="761"/>
      <c r="AH17" s="761"/>
      <c r="AI17" s="761"/>
      <c r="AJ17" s="761"/>
      <c r="AK17" s="761"/>
      <c r="AL17" s="761"/>
      <c r="AM17" s="129"/>
      <c r="AN17" s="130"/>
      <c r="AO17" s="433"/>
      <c r="AP17" s="433"/>
      <c r="AQ17" s="132"/>
    </row>
    <row r="18" spans="1:43" s="127" customFormat="1" ht="6" customHeight="1" x14ac:dyDescent="0.2">
      <c r="A18" s="128"/>
      <c r="B18" s="432"/>
      <c r="C18" s="129"/>
      <c r="D18" s="130"/>
      <c r="E18" s="547"/>
      <c r="F18" s="547"/>
      <c r="G18" s="547"/>
      <c r="H18" s="547"/>
      <c r="I18" s="547"/>
      <c r="J18" s="547"/>
      <c r="K18" s="547"/>
      <c r="L18" s="547"/>
      <c r="M18" s="547"/>
      <c r="N18" s="547"/>
      <c r="O18" s="547"/>
      <c r="P18" s="547"/>
      <c r="Q18" s="547"/>
      <c r="R18" s="547"/>
      <c r="S18" s="547"/>
      <c r="T18" s="547"/>
      <c r="U18" s="547"/>
      <c r="V18" s="547"/>
      <c r="W18" s="547"/>
      <c r="X18" s="547"/>
      <c r="Y18" s="547"/>
      <c r="Z18" s="547"/>
      <c r="AA18" s="547"/>
      <c r="AB18" s="547"/>
      <c r="AC18" s="547"/>
      <c r="AD18" s="547"/>
      <c r="AE18" s="547"/>
      <c r="AF18" s="547"/>
      <c r="AG18" s="547"/>
      <c r="AH18" s="547"/>
      <c r="AI18" s="547"/>
      <c r="AJ18" s="547"/>
      <c r="AK18" s="547"/>
      <c r="AL18" s="547"/>
      <c r="AM18" s="129"/>
      <c r="AN18" s="130"/>
      <c r="AO18" s="433"/>
      <c r="AP18" s="433"/>
      <c r="AQ18" s="132"/>
    </row>
    <row r="19" spans="1:43" s="127" customFormat="1" ht="10.5" x14ac:dyDescent="0.2">
      <c r="A19" s="128"/>
      <c r="B19" s="112"/>
      <c r="C19" s="189"/>
      <c r="D19" s="130"/>
      <c r="E19" s="433"/>
      <c r="F19" s="433"/>
      <c r="G19" s="188"/>
      <c r="H19" s="188"/>
      <c r="I19" s="188"/>
      <c r="J19" s="188"/>
      <c r="K19" s="188"/>
      <c r="L19" s="188"/>
      <c r="M19" s="188"/>
      <c r="N19" s="188"/>
      <c r="O19" s="188"/>
      <c r="P19" s="188"/>
      <c r="Q19" s="188"/>
      <c r="R19" s="188"/>
      <c r="S19" s="188"/>
      <c r="T19" s="188"/>
      <c r="U19" s="188"/>
      <c r="V19" s="433"/>
      <c r="W19" s="433"/>
      <c r="X19" s="433"/>
      <c r="Y19" s="433"/>
      <c r="Z19" s="433"/>
      <c r="AA19" s="433"/>
      <c r="AB19" s="433"/>
      <c r="AC19" s="433"/>
      <c r="AD19" s="433"/>
      <c r="AE19" s="433"/>
      <c r="AF19" s="433"/>
      <c r="AG19" s="433"/>
      <c r="AH19" s="433"/>
      <c r="AI19" s="162"/>
      <c r="AJ19" s="163"/>
      <c r="AK19" s="162"/>
      <c r="AL19" s="163"/>
      <c r="AM19" s="129"/>
      <c r="AN19" s="130"/>
      <c r="AO19" s="433"/>
      <c r="AP19" s="433"/>
      <c r="AQ19" s="132"/>
    </row>
    <row r="20" spans="1:43" s="127" customFormat="1" ht="10.5" x14ac:dyDescent="0.2">
      <c r="A20" s="128"/>
      <c r="B20" s="226"/>
      <c r="C20" s="189"/>
      <c r="D20" s="130"/>
      <c r="E20" s="192" t="s">
        <v>583</v>
      </c>
      <c r="F20" s="192"/>
      <c r="G20" s="192"/>
      <c r="H20" s="192"/>
      <c r="I20" s="192"/>
      <c r="J20" s="192"/>
      <c r="K20" s="309"/>
      <c r="L20" s="309"/>
      <c r="M20" s="167"/>
      <c r="N20" s="167"/>
      <c r="O20" s="167"/>
      <c r="P20" s="167"/>
      <c r="Q20" s="167"/>
      <c r="R20" s="167"/>
      <c r="S20" s="167"/>
      <c r="T20" s="167"/>
      <c r="U20" s="433"/>
      <c r="V20" s="433" t="s">
        <v>443</v>
      </c>
      <c r="X20" s="433"/>
      <c r="Y20" s="433"/>
      <c r="Z20" s="433"/>
      <c r="AA20" s="433"/>
      <c r="AB20" s="433"/>
      <c r="AC20" s="433"/>
      <c r="AD20" s="433"/>
      <c r="AH20" s="143"/>
      <c r="AI20" s="164"/>
      <c r="AJ20" s="165"/>
      <c r="AK20" s="164"/>
      <c r="AL20" s="165"/>
      <c r="AM20" s="129"/>
      <c r="AN20" s="130"/>
      <c r="AO20" s="433"/>
      <c r="AP20" s="433"/>
      <c r="AQ20" s="132"/>
    </row>
    <row r="21" spans="1:43" s="127" customFormat="1" ht="6" customHeight="1" thickBot="1" x14ac:dyDescent="0.25">
      <c r="A21" s="134"/>
      <c r="B21" s="521"/>
      <c r="C21" s="125"/>
      <c r="D21" s="126"/>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5"/>
      <c r="AN21" s="126"/>
      <c r="AO21" s="124"/>
      <c r="AP21" s="124"/>
      <c r="AQ21" s="136"/>
    </row>
    <row r="22" spans="1:43" ht="6" customHeight="1" x14ac:dyDescent="0.2">
      <c r="A22" s="16"/>
      <c r="B22" s="475"/>
      <c r="C22" s="46"/>
      <c r="D22" s="27"/>
      <c r="E22" s="16"/>
      <c r="F22" s="16"/>
      <c r="G22" s="16"/>
      <c r="H22" s="16"/>
      <c r="I22" s="16"/>
      <c r="J22" s="16"/>
      <c r="K22" s="16"/>
      <c r="L22" s="16"/>
      <c r="M22" s="16"/>
      <c r="N22" s="16"/>
      <c r="O22" s="16"/>
      <c r="P22" s="16"/>
      <c r="Q22" s="16"/>
      <c r="R22" s="16"/>
      <c r="S22" s="16"/>
      <c r="T22" s="16"/>
      <c r="U22" s="46"/>
      <c r="V22" s="27"/>
      <c r="W22" s="16"/>
      <c r="X22" s="16"/>
      <c r="Y22" s="16"/>
      <c r="Z22" s="16"/>
      <c r="AA22" s="16"/>
      <c r="AB22" s="16"/>
      <c r="AC22" s="16"/>
      <c r="AD22" s="16"/>
      <c r="AE22" s="16"/>
      <c r="AF22" s="16"/>
      <c r="AG22" s="16"/>
      <c r="AH22" s="16"/>
      <c r="AI22" s="16"/>
      <c r="AJ22" s="16"/>
      <c r="AK22" s="16"/>
      <c r="AL22" s="24"/>
      <c r="AM22" s="46"/>
      <c r="AN22" s="16"/>
      <c r="AO22" s="16"/>
      <c r="AP22" s="16"/>
      <c r="AQ22" s="16"/>
    </row>
    <row r="23" spans="1:43" ht="11.25" customHeight="1" x14ac:dyDescent="0.2">
      <c r="A23" s="217"/>
      <c r="B23" s="133">
        <v>604</v>
      </c>
      <c r="C23" s="476"/>
      <c r="D23" s="51"/>
      <c r="E23" s="730" t="str">
        <f ca="1">VLOOKUP(INDIRECT(ADDRESS(ROW(),COLUMN()-3)),Language_Translations,MATCH(Language_Selected,Language_Options,0),FALSE)</f>
        <v>Au cours des 12 derniers mois, est-ce que l'on a donné à (NOM) l'une des choses suivantes :</v>
      </c>
      <c r="F23" s="730"/>
      <c r="G23" s="730"/>
      <c r="H23" s="730"/>
      <c r="I23" s="730"/>
      <c r="J23" s="730"/>
      <c r="K23" s="730"/>
      <c r="L23" s="730"/>
      <c r="M23" s="730"/>
      <c r="N23" s="730"/>
      <c r="O23" s="730"/>
      <c r="P23" s="730"/>
      <c r="Q23" s="730"/>
      <c r="R23" s="730"/>
      <c r="S23" s="730"/>
      <c r="T23" s="730"/>
      <c r="U23" s="94"/>
      <c r="V23" s="51"/>
      <c r="AM23" s="476"/>
      <c r="AN23" s="217"/>
      <c r="AO23" s="217"/>
      <c r="AP23" s="217"/>
      <c r="AQ23" s="217"/>
    </row>
    <row r="24" spans="1:43" x14ac:dyDescent="0.2">
      <c r="A24" s="217"/>
      <c r="B24" s="81" t="s">
        <v>57</v>
      </c>
      <c r="C24" s="476"/>
      <c r="D24" s="51"/>
      <c r="E24" s="730"/>
      <c r="F24" s="730"/>
      <c r="G24" s="730"/>
      <c r="H24" s="730"/>
      <c r="I24" s="730"/>
      <c r="J24" s="730"/>
      <c r="K24" s="730"/>
      <c r="L24" s="730"/>
      <c r="M24" s="730"/>
      <c r="N24" s="730"/>
      <c r="O24" s="730"/>
      <c r="P24" s="730"/>
      <c r="Q24" s="730"/>
      <c r="R24" s="730"/>
      <c r="S24" s="730"/>
      <c r="T24" s="730"/>
      <c r="U24" s="94"/>
      <c r="V24" s="51"/>
      <c r="W24" s="217"/>
      <c r="X24" s="217"/>
      <c r="Y24" s="217"/>
      <c r="Z24" s="217"/>
      <c r="AA24" s="217"/>
      <c r="AB24" s="217"/>
      <c r="AC24" s="217"/>
      <c r="AD24" s="217"/>
      <c r="AE24" s="217"/>
      <c r="AF24" s="75"/>
      <c r="AG24" s="217"/>
      <c r="AH24" s="477" t="s">
        <v>117</v>
      </c>
      <c r="AI24" s="217"/>
      <c r="AJ24" s="477" t="s">
        <v>118</v>
      </c>
      <c r="AL24" s="112" t="s">
        <v>478</v>
      </c>
      <c r="AM24" s="351"/>
      <c r="AN24" s="47"/>
      <c r="AO24" s="47"/>
      <c r="AP24" s="47"/>
      <c r="AQ24" s="47"/>
    </row>
    <row r="25" spans="1:43" ht="6" customHeight="1" x14ac:dyDescent="0.2">
      <c r="A25" s="217"/>
      <c r="B25" s="477"/>
      <c r="C25" s="476"/>
      <c r="D25" s="51"/>
      <c r="E25" s="533"/>
      <c r="F25" s="533"/>
      <c r="G25" s="533"/>
      <c r="H25" s="533"/>
      <c r="I25" s="533"/>
      <c r="J25" s="533"/>
      <c r="K25" s="533"/>
      <c r="L25" s="533"/>
      <c r="M25" s="533"/>
      <c r="N25" s="533"/>
      <c r="O25" s="533"/>
      <c r="P25" s="533"/>
      <c r="Q25" s="533"/>
      <c r="R25" s="533"/>
      <c r="S25" s="533"/>
      <c r="T25" s="533"/>
      <c r="U25" s="94"/>
      <c r="V25" s="51"/>
      <c r="W25" s="217"/>
      <c r="X25" s="217"/>
      <c r="Y25" s="217"/>
      <c r="Z25" s="217"/>
      <c r="AA25" s="217"/>
      <c r="AB25" s="217"/>
      <c r="AC25" s="217"/>
      <c r="AD25" s="217"/>
      <c r="AE25" s="217"/>
      <c r="AG25" s="217"/>
      <c r="AH25" s="477"/>
      <c r="AI25" s="217"/>
      <c r="AJ25" s="81"/>
      <c r="AL25" s="112"/>
      <c r="AM25" s="351"/>
      <c r="AN25" s="47"/>
      <c r="AO25" s="47"/>
      <c r="AP25" s="47"/>
      <c r="AQ25" s="47"/>
    </row>
    <row r="26" spans="1:43" ht="11.25" customHeight="1" x14ac:dyDescent="0.2">
      <c r="A26" s="217"/>
      <c r="B26" s="477"/>
      <c r="C26" s="476"/>
      <c r="D26" s="51"/>
      <c r="E26" s="533" t="s">
        <v>155</v>
      </c>
      <c r="F26" s="722" t="str">
        <f ca="1">VLOOKUP(CONCATENATE(B23&amp;INDIRECT(ADDRESS(ROW(),COLUMN()-1))),Language_Translations,MATCH(Language_Selected,Language_Options,0),FALSE)</f>
        <v>Du fer sous forme de comprimé ou de sirop ?</v>
      </c>
      <c r="G26" s="722"/>
      <c r="H26" s="722"/>
      <c r="I26" s="722"/>
      <c r="J26" s="722"/>
      <c r="K26" s="722"/>
      <c r="L26" s="722"/>
      <c r="M26" s="722"/>
      <c r="N26" s="722"/>
      <c r="O26" s="722"/>
      <c r="P26" s="722"/>
      <c r="Q26" s="722"/>
      <c r="R26" s="722"/>
      <c r="S26" s="722"/>
      <c r="T26" s="722"/>
      <c r="U26" s="94"/>
      <c r="V26" s="51"/>
      <c r="W26" t="s">
        <v>155</v>
      </c>
      <c r="X26" s="217" t="s">
        <v>663</v>
      </c>
      <c r="Y26" s="217"/>
      <c r="Z26" s="217"/>
      <c r="AA26" s="217"/>
      <c r="AC26" s="47"/>
      <c r="AD26" s="47"/>
      <c r="AE26" s="47" t="s">
        <v>664</v>
      </c>
      <c r="AF26" s="47"/>
      <c r="AG26" s="47"/>
      <c r="AH26" s="81" t="s">
        <v>93</v>
      </c>
      <c r="AI26" s="217"/>
      <c r="AJ26" s="81" t="s">
        <v>95</v>
      </c>
      <c r="AL26" s="240" t="s">
        <v>212</v>
      </c>
      <c r="AM26" s="351"/>
      <c r="AN26" s="47"/>
      <c r="AO26" s="47"/>
      <c r="AP26" s="47"/>
      <c r="AQ26" s="47"/>
    </row>
    <row r="27" spans="1:43" ht="11.25" customHeight="1" x14ac:dyDescent="0.2">
      <c r="A27" s="217"/>
      <c r="B27" s="477"/>
      <c r="C27" s="476"/>
      <c r="D27" s="51"/>
      <c r="E27" s="533" t="s">
        <v>157</v>
      </c>
      <c r="F27" s="722" t="str">
        <f ca="1">VLOOKUP(CONCATENATE(B23&amp;INDIRECT(ADDRESS(ROW(),COLUMN()-1))),Language_Translations,MATCH(Language_Selected,Language_Options,0),FALSE)</f>
        <v>[NOM LOCAL POUR MICRONUTRIMENTS MULTIPLES SOUS FORME DE POUDRE] ?</v>
      </c>
      <c r="G27" s="722"/>
      <c r="H27" s="722"/>
      <c r="I27" s="722"/>
      <c r="J27" s="722"/>
      <c r="K27" s="722"/>
      <c r="L27" s="722"/>
      <c r="M27" s="722"/>
      <c r="N27" s="722"/>
      <c r="O27" s="722"/>
      <c r="P27" s="722"/>
      <c r="Q27" s="722"/>
      <c r="R27" s="722"/>
      <c r="S27" s="722"/>
      <c r="T27" s="722"/>
      <c r="U27" s="94"/>
      <c r="V27" s="51"/>
      <c r="W27" s="217" t="s">
        <v>157</v>
      </c>
      <c r="X27" s="217" t="s">
        <v>665</v>
      </c>
      <c r="Y27" s="47"/>
      <c r="Z27" s="47"/>
      <c r="AA27" s="47"/>
      <c r="AB27" s="47"/>
      <c r="AC27" s="47"/>
      <c r="AD27" s="47"/>
      <c r="AE27" s="47"/>
      <c r="AF27" s="47"/>
      <c r="AG27" s="47"/>
      <c r="AH27" s="47"/>
      <c r="AI27" s="47"/>
      <c r="AJ27" s="47"/>
      <c r="AK27" s="47"/>
      <c r="AL27" s="75"/>
      <c r="AM27" s="476"/>
      <c r="AN27" s="217"/>
      <c r="AO27" s="217"/>
      <c r="AP27" s="217"/>
      <c r="AQ27" s="217"/>
    </row>
    <row r="28" spans="1:43" ht="11.25" customHeight="1" x14ac:dyDescent="0.2">
      <c r="A28" s="217"/>
      <c r="B28" s="477"/>
      <c r="C28" s="476"/>
      <c r="D28" s="51"/>
      <c r="E28" s="533"/>
      <c r="F28" s="722"/>
      <c r="G28" s="722"/>
      <c r="H28" s="722"/>
      <c r="I28" s="722"/>
      <c r="J28" s="722"/>
      <c r="K28" s="722"/>
      <c r="L28" s="722"/>
      <c r="M28" s="722"/>
      <c r="N28" s="722"/>
      <c r="O28" s="722"/>
      <c r="P28" s="722"/>
      <c r="Q28" s="722"/>
      <c r="R28" s="722"/>
      <c r="S28" s="722"/>
      <c r="T28" s="722"/>
      <c r="U28" s="94"/>
      <c r="V28" s="51"/>
      <c r="W28" s="217"/>
      <c r="X28" s="217"/>
      <c r="Y28" s="217" t="s">
        <v>666</v>
      </c>
      <c r="Z28" s="47"/>
      <c r="AC28" s="47"/>
      <c r="AD28" s="47"/>
      <c r="AE28" s="47"/>
      <c r="AF28" s="47"/>
      <c r="AG28" s="47"/>
      <c r="AM28" s="476"/>
      <c r="AN28" s="217"/>
      <c r="AO28" s="217"/>
      <c r="AP28" s="217"/>
      <c r="AQ28" s="217"/>
    </row>
    <row r="29" spans="1:43" ht="11.25" customHeight="1" x14ac:dyDescent="0.2">
      <c r="A29" s="217"/>
      <c r="B29" s="477"/>
      <c r="C29" s="476"/>
      <c r="D29" s="51"/>
      <c r="E29" s="533"/>
      <c r="F29" s="534"/>
      <c r="G29" s="534"/>
      <c r="H29" s="534"/>
      <c r="I29" s="534"/>
      <c r="J29" s="534"/>
      <c r="K29" s="534"/>
      <c r="L29" s="534"/>
      <c r="M29" s="534"/>
      <c r="N29" s="534"/>
      <c r="O29" s="534"/>
      <c r="P29" s="534"/>
      <c r="Q29" s="534"/>
      <c r="R29" s="534"/>
      <c r="S29" s="534"/>
      <c r="T29" s="534"/>
      <c r="U29" s="94"/>
      <c r="V29" s="217"/>
      <c r="Y29" t="s">
        <v>667</v>
      </c>
      <c r="AD29" s="47" t="s">
        <v>9</v>
      </c>
      <c r="AE29" s="47"/>
      <c r="AF29" s="47"/>
      <c r="AG29" s="47"/>
      <c r="AH29" s="81" t="s">
        <v>93</v>
      </c>
      <c r="AI29" s="217"/>
      <c r="AJ29" s="81" t="s">
        <v>95</v>
      </c>
      <c r="AL29" s="240" t="s">
        <v>212</v>
      </c>
      <c r="AM29" s="476"/>
      <c r="AN29" s="217"/>
      <c r="AO29" s="217"/>
      <c r="AP29" s="217"/>
      <c r="AQ29" s="217"/>
    </row>
    <row r="30" spans="1:43" ht="11.25" customHeight="1" x14ac:dyDescent="0.2">
      <c r="A30" s="217"/>
      <c r="B30" s="477"/>
      <c r="C30" s="476"/>
      <c r="D30" s="51"/>
      <c r="E30" s="793" t="s">
        <v>668</v>
      </c>
      <c r="F30" s="793"/>
      <c r="G30" s="793"/>
      <c r="H30" s="793"/>
      <c r="I30" s="793"/>
      <c r="J30" s="793"/>
      <c r="K30" s="793"/>
      <c r="L30" s="793"/>
      <c r="M30" s="793"/>
      <c r="N30" s="793"/>
      <c r="O30" s="793"/>
      <c r="P30" s="793"/>
      <c r="Q30" s="793"/>
      <c r="R30" s="793"/>
      <c r="S30" s="793"/>
      <c r="T30" s="793"/>
      <c r="U30" s="499"/>
      <c r="V30" s="551"/>
      <c r="W30" s="551"/>
      <c r="X30" s="551"/>
      <c r="Y30" s="551"/>
      <c r="Z30" s="551"/>
      <c r="AA30" s="551"/>
      <c r="AB30" s="551"/>
      <c r="AC30" s="551"/>
      <c r="AD30" s="551"/>
      <c r="AE30" s="551"/>
      <c r="AF30" s="551"/>
      <c r="AG30" s="551"/>
      <c r="AH30" s="551"/>
      <c r="AI30" s="551"/>
      <c r="AJ30" s="551"/>
      <c r="AL30"/>
      <c r="AM30" s="476"/>
      <c r="AN30" s="217"/>
      <c r="AO30" s="217"/>
      <c r="AP30" s="217"/>
      <c r="AQ30" s="217"/>
    </row>
    <row r="31" spans="1:43" ht="11.25" customHeight="1" x14ac:dyDescent="0.2">
      <c r="A31" s="217"/>
      <c r="B31" s="477"/>
      <c r="C31" s="476"/>
      <c r="D31" s="51"/>
      <c r="E31" s="793"/>
      <c r="F31" s="793"/>
      <c r="G31" s="793"/>
      <c r="H31" s="793"/>
      <c r="I31" s="793"/>
      <c r="J31" s="793"/>
      <c r="K31" s="793"/>
      <c r="L31" s="793"/>
      <c r="M31" s="793"/>
      <c r="N31" s="793"/>
      <c r="O31" s="793"/>
      <c r="P31" s="793"/>
      <c r="Q31" s="793"/>
      <c r="R31" s="793"/>
      <c r="S31" s="793"/>
      <c r="T31" s="793"/>
      <c r="U31" s="499"/>
      <c r="V31" s="551"/>
      <c r="W31" s="551"/>
      <c r="X31" s="551"/>
      <c r="Y31" s="551"/>
      <c r="Z31" s="551"/>
      <c r="AA31" s="551"/>
      <c r="AB31" s="551"/>
      <c r="AC31" s="551"/>
      <c r="AD31" s="551"/>
      <c r="AE31" s="551"/>
      <c r="AF31" s="551"/>
      <c r="AG31" s="551"/>
      <c r="AH31" s="551"/>
      <c r="AI31" s="551"/>
      <c r="AJ31" s="551"/>
      <c r="AL31"/>
      <c r="AM31" s="476"/>
      <c r="AN31" s="217"/>
      <c r="AO31" s="217"/>
      <c r="AP31" s="217"/>
      <c r="AQ31" s="217"/>
    </row>
    <row r="32" spans="1:43" ht="11.25" customHeight="1" x14ac:dyDescent="0.2">
      <c r="A32" s="217"/>
      <c r="B32" s="477"/>
      <c r="C32" s="476"/>
      <c r="D32" s="51"/>
      <c r="E32" s="793"/>
      <c r="F32" s="793"/>
      <c r="G32" s="793"/>
      <c r="H32" s="793"/>
      <c r="I32" s="793"/>
      <c r="J32" s="793"/>
      <c r="K32" s="793"/>
      <c r="L32" s="793"/>
      <c r="M32" s="793"/>
      <c r="N32" s="793"/>
      <c r="O32" s="793"/>
      <c r="P32" s="793"/>
      <c r="Q32" s="793"/>
      <c r="R32" s="793"/>
      <c r="S32" s="793"/>
      <c r="T32" s="793"/>
      <c r="U32" s="499"/>
      <c r="V32" s="551"/>
      <c r="W32" s="551"/>
      <c r="X32" s="551"/>
      <c r="Y32" s="551"/>
      <c r="Z32" s="551"/>
      <c r="AA32" s="551"/>
      <c r="AB32" s="551"/>
      <c r="AC32" s="551"/>
      <c r="AD32" s="551"/>
      <c r="AE32" s="551"/>
      <c r="AF32" s="551"/>
      <c r="AG32" s="551"/>
      <c r="AH32" s="551"/>
      <c r="AI32" s="551"/>
      <c r="AJ32" s="551"/>
      <c r="AK32" s="47"/>
      <c r="AL32" s="75"/>
      <c r="AM32" s="476"/>
      <c r="AN32" s="217"/>
      <c r="AO32" s="217"/>
      <c r="AP32" s="217"/>
      <c r="AQ32" s="217"/>
    </row>
    <row r="33" spans="1:43" ht="7.5" customHeight="1" x14ac:dyDescent="0.2">
      <c r="A33" s="77"/>
      <c r="B33" s="76"/>
      <c r="C33" s="48"/>
      <c r="D33" s="26"/>
      <c r="E33" s="498"/>
      <c r="F33" s="498"/>
      <c r="G33" s="498"/>
      <c r="H33" s="498"/>
      <c r="I33" s="498"/>
      <c r="J33" s="498"/>
      <c r="K33" s="498"/>
      <c r="L33" s="498"/>
      <c r="M33" s="498"/>
      <c r="N33" s="498"/>
      <c r="O33" s="498"/>
      <c r="P33" s="498"/>
      <c r="Q33" s="498"/>
      <c r="R33" s="498"/>
      <c r="S33" s="498"/>
      <c r="T33" s="498"/>
      <c r="U33" s="48"/>
      <c r="V33" s="77"/>
      <c r="W33" s="77"/>
      <c r="X33" s="77"/>
      <c r="Y33" s="77"/>
      <c r="Z33" s="77"/>
      <c r="AA33" s="77"/>
      <c r="AB33" s="77"/>
      <c r="AC33" s="77"/>
      <c r="AD33" s="77"/>
      <c r="AE33" s="77"/>
      <c r="AF33" s="77"/>
      <c r="AG33" s="77"/>
      <c r="AH33" s="77"/>
      <c r="AI33" s="77"/>
      <c r="AJ33" s="77"/>
      <c r="AK33" s="77"/>
      <c r="AL33" s="78"/>
      <c r="AM33" s="48"/>
      <c r="AN33" s="77"/>
      <c r="AO33" s="77"/>
      <c r="AP33" s="77"/>
      <c r="AQ33" s="77"/>
    </row>
    <row r="34" spans="1:43" ht="6" customHeight="1" x14ac:dyDescent="0.2">
      <c r="A34" s="217"/>
      <c r="B34" s="477"/>
      <c r="C34" s="476"/>
      <c r="D34" s="51"/>
      <c r="E34" s="217"/>
      <c r="F34" s="217"/>
      <c r="G34" s="217"/>
      <c r="H34" s="217"/>
      <c r="I34" s="217"/>
      <c r="J34" s="217"/>
      <c r="K34" s="217"/>
      <c r="L34" s="217"/>
      <c r="M34" s="217"/>
      <c r="N34" s="217"/>
      <c r="O34" s="217"/>
      <c r="P34" s="217"/>
      <c r="Q34" s="217"/>
      <c r="R34" s="217"/>
      <c r="S34" s="217"/>
      <c r="T34" s="217"/>
      <c r="U34" s="476"/>
      <c r="V34" s="51"/>
      <c r="W34" s="217"/>
      <c r="X34" s="217"/>
      <c r="Y34" s="217"/>
      <c r="Z34" s="217"/>
      <c r="AA34" s="217"/>
      <c r="AB34" s="217"/>
      <c r="AC34" s="217"/>
      <c r="AD34" s="217"/>
      <c r="AE34" s="217"/>
      <c r="AF34" s="217"/>
      <c r="AG34" s="217"/>
      <c r="AH34" s="217"/>
      <c r="AI34" s="217"/>
      <c r="AJ34" s="217"/>
      <c r="AK34" s="217"/>
      <c r="AL34" s="74"/>
      <c r="AM34" s="476"/>
      <c r="AN34" s="217"/>
      <c r="AO34" s="217"/>
      <c r="AP34" s="217"/>
      <c r="AQ34" s="217"/>
    </row>
    <row r="35" spans="1:43" ht="11.25" customHeight="1" x14ac:dyDescent="0.2">
      <c r="A35" s="217"/>
      <c r="B35" s="133">
        <v>605</v>
      </c>
      <c r="C35" s="476"/>
      <c r="D35" s="51"/>
      <c r="E35" s="730" t="str">
        <f ca="1">VLOOKUP(INDIRECT(ADDRESS(ROW(),COLUMN()-3)),Language_Translations,MATCH(Language_Selected,Language_Options,0),FALSE)</f>
        <v>Au cours des 6 derniers mois, a-t-on donné à (NOM) une dose de vitamine A comme [celle-ci/l'une de celles-ci] ?</v>
      </c>
      <c r="F35" s="730"/>
      <c r="G35" s="730"/>
      <c r="H35" s="730"/>
      <c r="I35" s="730"/>
      <c r="J35" s="730"/>
      <c r="K35" s="730"/>
      <c r="L35" s="730"/>
      <c r="M35" s="730"/>
      <c r="N35" s="730"/>
      <c r="O35" s="730"/>
      <c r="P35" s="730"/>
      <c r="Q35" s="730"/>
      <c r="R35" s="730"/>
      <c r="S35" s="730"/>
      <c r="T35" s="730"/>
      <c r="U35" s="476"/>
      <c r="V35" s="51"/>
      <c r="X35" s="217"/>
      <c r="Y35" s="217"/>
      <c r="Z35" s="217"/>
      <c r="AA35" s="217"/>
      <c r="AB35" s="217"/>
      <c r="AC35" s="217"/>
      <c r="AD35" s="217"/>
      <c r="AE35" s="217"/>
      <c r="AF35" s="217"/>
      <c r="AG35" s="217"/>
      <c r="AH35" s="217"/>
      <c r="AI35" s="217"/>
      <c r="AJ35" s="217"/>
      <c r="AK35" s="217"/>
      <c r="AL35" s="74"/>
      <c r="AM35" s="476"/>
      <c r="AN35" s="217"/>
      <c r="AO35" s="217"/>
      <c r="AP35" s="217"/>
      <c r="AQ35" s="217"/>
    </row>
    <row r="36" spans="1:43" x14ac:dyDescent="0.2">
      <c r="A36" s="217"/>
      <c r="B36" s="477"/>
      <c r="C36" s="476"/>
      <c r="D36" s="51"/>
      <c r="E36" s="730"/>
      <c r="F36" s="730"/>
      <c r="G36" s="730"/>
      <c r="H36" s="730"/>
      <c r="I36" s="730"/>
      <c r="J36" s="730"/>
      <c r="K36" s="730"/>
      <c r="L36" s="730"/>
      <c r="M36" s="730"/>
      <c r="N36" s="730"/>
      <c r="O36" s="730"/>
      <c r="P36" s="730"/>
      <c r="Q36" s="730"/>
      <c r="R36" s="730"/>
      <c r="S36" s="730"/>
      <c r="T36" s="730"/>
      <c r="U36" s="476"/>
      <c r="V36" s="51"/>
      <c r="W36" s="217" t="s">
        <v>117</v>
      </c>
      <c r="X36" s="217"/>
      <c r="Y36" s="47" t="s">
        <v>9</v>
      </c>
      <c r="Z36" s="47"/>
      <c r="AA36" s="47"/>
      <c r="AB36" s="47"/>
      <c r="AC36" s="47"/>
      <c r="AD36" s="47"/>
      <c r="AE36" s="47"/>
      <c r="AF36" s="47"/>
      <c r="AG36" s="47"/>
      <c r="AH36" s="47"/>
      <c r="AI36" s="47"/>
      <c r="AJ36" s="47"/>
      <c r="AK36" s="47"/>
      <c r="AL36" s="75" t="s">
        <v>93</v>
      </c>
      <c r="AM36" s="476"/>
      <c r="AN36" s="217"/>
      <c r="AO36" s="217"/>
      <c r="AP36" s="217"/>
      <c r="AQ36" s="217"/>
    </row>
    <row r="37" spans="1:43" x14ac:dyDescent="0.2">
      <c r="A37" s="217"/>
      <c r="B37" s="477"/>
      <c r="C37" s="476"/>
      <c r="D37" s="51"/>
      <c r="E37" s="730"/>
      <c r="F37" s="730"/>
      <c r="G37" s="730"/>
      <c r="H37" s="730"/>
      <c r="I37" s="730"/>
      <c r="J37" s="730"/>
      <c r="K37" s="730"/>
      <c r="L37" s="730"/>
      <c r="M37" s="730"/>
      <c r="N37" s="730"/>
      <c r="O37" s="730"/>
      <c r="P37" s="730"/>
      <c r="Q37" s="730"/>
      <c r="R37" s="730"/>
      <c r="S37" s="730"/>
      <c r="T37" s="730"/>
      <c r="U37" s="476"/>
      <c r="V37" s="51"/>
      <c r="W37" s="217" t="s">
        <v>118</v>
      </c>
      <c r="X37" s="217"/>
      <c r="Y37" s="47" t="s">
        <v>9</v>
      </c>
      <c r="Z37" s="47"/>
      <c r="AA37" s="47"/>
      <c r="AB37" s="47"/>
      <c r="AC37" s="47"/>
      <c r="AD37" s="47"/>
      <c r="AE37" s="47"/>
      <c r="AF37" s="47"/>
      <c r="AG37" s="47"/>
      <c r="AH37" s="47"/>
      <c r="AI37" s="47"/>
      <c r="AJ37" s="47"/>
      <c r="AK37" s="47"/>
      <c r="AL37" s="75" t="s">
        <v>95</v>
      </c>
      <c r="AM37" s="476"/>
      <c r="AN37" s="217"/>
      <c r="AO37" s="217"/>
      <c r="AP37" s="217"/>
      <c r="AQ37" s="217"/>
    </row>
    <row r="38" spans="1:43" ht="11.25" customHeight="1" x14ac:dyDescent="0.2">
      <c r="A38" s="217"/>
      <c r="B38" s="477"/>
      <c r="C38" s="476"/>
      <c r="D38" s="51"/>
      <c r="E38" s="704" t="s">
        <v>669</v>
      </c>
      <c r="F38" s="704"/>
      <c r="G38" s="704"/>
      <c r="H38" s="704"/>
      <c r="I38" s="704"/>
      <c r="J38" s="704"/>
      <c r="K38" s="704"/>
      <c r="L38" s="704"/>
      <c r="M38" s="704"/>
      <c r="N38" s="704"/>
      <c r="O38" s="704"/>
      <c r="P38" s="704"/>
      <c r="Q38" s="704"/>
      <c r="R38" s="704"/>
      <c r="S38" s="704"/>
      <c r="T38" s="704"/>
      <c r="U38" s="476"/>
      <c r="V38" s="51"/>
      <c r="W38" s="217" t="s">
        <v>259</v>
      </c>
      <c r="X38" s="217"/>
      <c r="Y38" s="217"/>
      <c r="Z38" s="217"/>
      <c r="AA38" s="217"/>
      <c r="AB38" s="47" t="s">
        <v>9</v>
      </c>
      <c r="AC38" s="47"/>
      <c r="AD38" s="47"/>
      <c r="AE38" s="47"/>
      <c r="AF38" s="47"/>
      <c r="AG38" s="47"/>
      <c r="AH38" s="47"/>
      <c r="AI38" s="47"/>
      <c r="AJ38" s="47"/>
      <c r="AK38" s="47"/>
      <c r="AL38" s="75" t="s">
        <v>212</v>
      </c>
      <c r="AM38" s="476"/>
      <c r="AN38" s="217"/>
      <c r="AO38" s="217"/>
      <c r="AP38" s="217"/>
      <c r="AQ38" s="217"/>
    </row>
    <row r="39" spans="1:43" x14ac:dyDescent="0.2">
      <c r="A39" s="217"/>
      <c r="B39" s="477"/>
      <c r="C39" s="476"/>
      <c r="D39" s="51"/>
      <c r="E39" s="704"/>
      <c r="F39" s="704"/>
      <c r="G39" s="704"/>
      <c r="H39" s="704"/>
      <c r="I39" s="704"/>
      <c r="J39" s="704"/>
      <c r="K39" s="704"/>
      <c r="L39" s="704"/>
      <c r="M39" s="704"/>
      <c r="N39" s="704"/>
      <c r="O39" s="704"/>
      <c r="P39" s="704"/>
      <c r="Q39" s="704"/>
      <c r="R39" s="704"/>
      <c r="S39" s="704"/>
      <c r="T39" s="704"/>
      <c r="U39" s="476"/>
      <c r="V39" s="51"/>
      <c r="W39" s="217"/>
      <c r="X39" s="217"/>
      <c r="Y39" s="217"/>
      <c r="Z39" s="217"/>
      <c r="AA39" s="217"/>
      <c r="AB39" s="217"/>
      <c r="AC39" s="217"/>
      <c r="AD39" s="217"/>
      <c r="AE39" s="217"/>
      <c r="AF39" s="217"/>
      <c r="AG39" s="217"/>
      <c r="AH39" s="217"/>
      <c r="AI39" s="217"/>
      <c r="AJ39" s="217"/>
      <c r="AK39" s="217"/>
      <c r="AL39" s="74"/>
      <c r="AM39" s="476"/>
      <c r="AN39" s="217"/>
      <c r="AO39" s="217"/>
      <c r="AP39" s="217"/>
      <c r="AQ39" s="217"/>
    </row>
    <row r="40" spans="1:43" ht="6" customHeight="1" x14ac:dyDescent="0.2">
      <c r="A40" s="77"/>
      <c r="B40" s="76"/>
      <c r="C40" s="48"/>
      <c r="D40" s="26"/>
      <c r="E40" s="77"/>
      <c r="F40" s="77"/>
      <c r="G40" s="77"/>
      <c r="H40" s="77"/>
      <c r="I40" s="77"/>
      <c r="J40" s="77"/>
      <c r="K40" s="77"/>
      <c r="L40" s="77"/>
      <c r="M40" s="77"/>
      <c r="N40" s="77"/>
      <c r="O40" s="77"/>
      <c r="P40" s="77"/>
      <c r="Q40" s="77"/>
      <c r="R40" s="77"/>
      <c r="S40" s="77"/>
      <c r="T40" s="77"/>
      <c r="U40" s="48"/>
      <c r="V40" s="26"/>
      <c r="W40" s="77"/>
      <c r="X40" s="77"/>
      <c r="Y40" s="77"/>
      <c r="Z40" s="77"/>
      <c r="AA40" s="77"/>
      <c r="AB40" s="77"/>
      <c r="AC40" s="77"/>
      <c r="AD40" s="77"/>
      <c r="AE40" s="77"/>
      <c r="AF40" s="77"/>
      <c r="AG40" s="77"/>
      <c r="AH40" s="77"/>
      <c r="AI40" s="77"/>
      <c r="AJ40" s="77"/>
      <c r="AK40" s="77"/>
      <c r="AL40" s="78"/>
      <c r="AM40" s="48"/>
      <c r="AN40" s="77"/>
      <c r="AO40" s="77"/>
      <c r="AP40" s="77"/>
      <c r="AQ40" s="77"/>
    </row>
    <row r="41" spans="1:43" ht="6" customHeight="1" x14ac:dyDescent="0.2">
      <c r="A41" s="122"/>
      <c r="B41" s="321"/>
      <c r="C41" s="123"/>
      <c r="D41" s="51"/>
      <c r="E41" s="551"/>
      <c r="F41" s="551"/>
      <c r="G41" s="551"/>
      <c r="H41" s="551"/>
      <c r="I41" s="551"/>
      <c r="J41" s="551"/>
      <c r="K41" s="551"/>
      <c r="L41" s="551"/>
      <c r="M41" s="551"/>
      <c r="N41" s="551"/>
      <c r="O41" s="551"/>
      <c r="P41" s="551"/>
      <c r="Q41" s="551"/>
      <c r="R41" s="551"/>
      <c r="S41" s="551"/>
      <c r="T41" s="551"/>
      <c r="U41" s="476"/>
      <c r="V41" s="51"/>
      <c r="W41" s="16"/>
      <c r="X41" s="16"/>
      <c r="Y41" s="16"/>
      <c r="Z41" s="16"/>
      <c r="AA41" s="16"/>
      <c r="AB41" s="16"/>
      <c r="AC41" s="16"/>
      <c r="AD41" s="16"/>
      <c r="AE41" s="16"/>
      <c r="AF41" s="16"/>
      <c r="AG41" s="16"/>
      <c r="AH41" s="16"/>
      <c r="AI41" s="16"/>
      <c r="AJ41" s="16"/>
      <c r="AK41" s="16"/>
      <c r="AL41" s="24"/>
      <c r="AM41" s="46"/>
      <c r="AN41" s="16"/>
      <c r="AO41" s="16"/>
      <c r="AP41" s="16"/>
      <c r="AQ41" s="16"/>
    </row>
    <row r="42" spans="1:43" ht="11.25" customHeight="1" x14ac:dyDescent="0.2">
      <c r="A42" s="248"/>
      <c r="B42" s="348">
        <v>606</v>
      </c>
      <c r="C42" s="118"/>
      <c r="D42" s="51"/>
      <c r="E42" s="730" t="str">
        <f ca="1">VLOOKUP(INDIRECT(ADDRESS(ROW(),COLUMN()-3)),Language_Translations,MATCH(Language_Selected,Language_Options,0),FALSE)</f>
        <v>Au cours des 6 derniers mois, est-ce qu'on a donné à (NOM) des médicaments contre les vers intestinaux ?</v>
      </c>
      <c r="F42" s="730"/>
      <c r="G42" s="730"/>
      <c r="H42" s="730"/>
      <c r="I42" s="730"/>
      <c r="J42" s="730"/>
      <c r="K42" s="730"/>
      <c r="L42" s="730"/>
      <c r="M42" s="730"/>
      <c r="N42" s="730"/>
      <c r="O42" s="730"/>
      <c r="P42" s="730"/>
      <c r="Q42" s="730"/>
      <c r="R42" s="730"/>
      <c r="S42" s="730"/>
      <c r="T42" s="730"/>
      <c r="U42" s="94"/>
      <c r="V42" s="51"/>
      <c r="W42" s="217" t="s">
        <v>117</v>
      </c>
      <c r="X42" s="217"/>
      <c r="Y42" s="47" t="s">
        <v>9</v>
      </c>
      <c r="Z42" s="47"/>
      <c r="AA42" s="47"/>
      <c r="AB42" s="47"/>
      <c r="AC42" s="47"/>
      <c r="AD42" s="47"/>
      <c r="AE42" s="47"/>
      <c r="AF42" s="47"/>
      <c r="AG42" s="47"/>
      <c r="AH42" s="47"/>
      <c r="AI42" s="47"/>
      <c r="AJ42" s="47"/>
      <c r="AK42" s="47"/>
      <c r="AL42" s="75" t="s">
        <v>93</v>
      </c>
      <c r="AM42" s="476"/>
      <c r="AN42" s="217"/>
      <c r="AO42" s="217"/>
      <c r="AP42" s="217"/>
      <c r="AQ42" s="217"/>
    </row>
    <row r="43" spans="1:43" ht="8.9" customHeight="1" x14ac:dyDescent="0.2">
      <c r="A43" s="248"/>
      <c r="B43" s="198" t="s">
        <v>99</v>
      </c>
      <c r="C43" s="118"/>
      <c r="D43" s="51"/>
      <c r="E43" s="730"/>
      <c r="F43" s="730"/>
      <c r="G43" s="730"/>
      <c r="H43" s="730"/>
      <c r="I43" s="730"/>
      <c r="J43" s="730"/>
      <c r="K43" s="730"/>
      <c r="L43" s="730"/>
      <c r="M43" s="730"/>
      <c r="N43" s="730"/>
      <c r="O43" s="730"/>
      <c r="P43" s="730"/>
      <c r="Q43" s="730"/>
      <c r="R43" s="730"/>
      <c r="S43" s="730"/>
      <c r="T43" s="730"/>
      <c r="U43" s="94"/>
      <c r="V43" s="51"/>
      <c r="W43" s="217" t="s">
        <v>670</v>
      </c>
      <c r="X43" s="217"/>
      <c r="Y43" s="47" t="s">
        <v>9</v>
      </c>
      <c r="Z43" s="47"/>
      <c r="AA43" s="47"/>
      <c r="AB43" s="47"/>
      <c r="AC43" s="47"/>
      <c r="AD43" s="47"/>
      <c r="AE43" s="47"/>
      <c r="AF43" s="47"/>
      <c r="AG43" s="47"/>
      <c r="AH43" s="47"/>
      <c r="AI43" s="47"/>
      <c r="AJ43" s="47"/>
      <c r="AK43" s="47"/>
      <c r="AL43" s="75" t="s">
        <v>95</v>
      </c>
      <c r="AM43" s="476"/>
      <c r="AN43" s="217"/>
      <c r="AO43" s="217"/>
      <c r="AP43" s="217"/>
      <c r="AQ43" s="217"/>
    </row>
    <row r="44" spans="1:43" x14ac:dyDescent="0.2">
      <c r="A44" s="248"/>
      <c r="B44" s="117"/>
      <c r="C44" s="118"/>
      <c r="D44" s="51"/>
      <c r="E44" s="730"/>
      <c r="F44" s="730"/>
      <c r="G44" s="730"/>
      <c r="H44" s="730"/>
      <c r="I44" s="730"/>
      <c r="J44" s="730"/>
      <c r="K44" s="730"/>
      <c r="L44" s="730"/>
      <c r="M44" s="730"/>
      <c r="N44" s="730"/>
      <c r="O44" s="730"/>
      <c r="P44" s="730"/>
      <c r="Q44" s="730"/>
      <c r="R44" s="730"/>
      <c r="S44" s="730"/>
      <c r="T44" s="730"/>
      <c r="U44" s="94"/>
      <c r="V44" s="51"/>
      <c r="W44" s="217" t="s">
        <v>259</v>
      </c>
      <c r="X44" s="217"/>
      <c r="Y44" s="217"/>
      <c r="Z44" s="217"/>
      <c r="AA44" s="217"/>
      <c r="AB44" s="47" t="s">
        <v>9</v>
      </c>
      <c r="AC44" s="47"/>
      <c r="AD44" s="47"/>
      <c r="AE44" s="47"/>
      <c r="AF44" s="47"/>
      <c r="AG44" s="47"/>
      <c r="AH44" s="47"/>
      <c r="AI44" s="47"/>
      <c r="AJ44" s="47"/>
      <c r="AK44" s="47"/>
      <c r="AL44" s="75" t="s">
        <v>212</v>
      </c>
      <c r="AM44" s="476"/>
      <c r="AN44" s="217"/>
      <c r="AO44" s="217"/>
      <c r="AP44" s="217"/>
      <c r="AQ44" s="217"/>
    </row>
    <row r="45" spans="1:43" ht="6" customHeight="1" x14ac:dyDescent="0.2">
      <c r="A45" s="119"/>
      <c r="B45" s="120"/>
      <c r="C45" s="121"/>
      <c r="D45" s="26"/>
      <c r="E45" s="77"/>
      <c r="F45" s="77"/>
      <c r="G45" s="77"/>
      <c r="H45" s="77"/>
      <c r="I45" s="77"/>
      <c r="J45" s="77"/>
      <c r="K45" s="77"/>
      <c r="L45" s="77"/>
      <c r="M45" s="77"/>
      <c r="N45" s="77"/>
      <c r="O45" s="77"/>
      <c r="P45" s="77"/>
      <c r="Q45" s="77"/>
      <c r="R45" s="77"/>
      <c r="S45" s="77"/>
      <c r="T45" s="77"/>
      <c r="U45" s="48"/>
      <c r="V45" s="26"/>
      <c r="W45" s="77"/>
      <c r="X45" s="77"/>
      <c r="Y45" s="77"/>
      <c r="Z45" s="77"/>
      <c r="AA45" s="77"/>
      <c r="AB45" s="77"/>
      <c r="AC45" s="77"/>
      <c r="AD45" s="77"/>
      <c r="AE45" s="77"/>
      <c r="AF45" s="77"/>
      <c r="AG45" s="77"/>
      <c r="AH45" s="77"/>
      <c r="AI45" s="77"/>
      <c r="AJ45" s="77"/>
      <c r="AK45" s="77"/>
      <c r="AL45" s="78"/>
      <c r="AM45" s="48"/>
      <c r="AN45" s="77"/>
      <c r="AO45" s="77"/>
      <c r="AP45" s="77"/>
      <c r="AQ45" s="77"/>
    </row>
    <row r="46" spans="1:43" ht="6" customHeight="1" x14ac:dyDescent="0.2">
      <c r="A46" s="16"/>
      <c r="B46" s="475"/>
      <c r="C46" s="46"/>
      <c r="D46" s="27"/>
      <c r="E46" s="16"/>
      <c r="F46" s="16"/>
      <c r="G46" s="16"/>
      <c r="H46" s="16"/>
      <c r="I46" s="16"/>
      <c r="J46" s="16"/>
      <c r="K46" s="16"/>
      <c r="L46" s="16"/>
      <c r="M46" s="16"/>
      <c r="N46" s="16"/>
      <c r="O46" s="16"/>
      <c r="P46" s="16"/>
      <c r="Q46" s="16"/>
      <c r="R46" s="16"/>
      <c r="S46" s="16"/>
      <c r="T46" s="16"/>
      <c r="U46" s="46"/>
      <c r="V46" s="27"/>
      <c r="W46" s="16"/>
      <c r="X46" s="16"/>
      <c r="Y46" s="16"/>
      <c r="Z46" s="16"/>
      <c r="AA46" s="16"/>
      <c r="AB46" s="16"/>
      <c r="AC46" s="16"/>
      <c r="AD46" s="16"/>
      <c r="AE46" s="16"/>
      <c r="AF46" s="16"/>
      <c r="AG46" s="16"/>
      <c r="AH46" s="16"/>
      <c r="AI46" s="16"/>
      <c r="AJ46" s="16"/>
      <c r="AK46" s="16"/>
      <c r="AL46" s="24"/>
      <c r="AM46" s="46"/>
      <c r="AN46" s="16"/>
      <c r="AO46" s="16"/>
      <c r="AP46" s="16"/>
      <c r="AQ46" s="16"/>
    </row>
    <row r="47" spans="1:43" ht="11.25" customHeight="1" x14ac:dyDescent="0.2">
      <c r="A47" s="217"/>
      <c r="B47" s="133">
        <v>607</v>
      </c>
      <c r="C47" s="476"/>
      <c r="D47" s="51"/>
      <c r="E47" s="730" t="str">
        <f ca="1">VLOOKUP(INDIRECT(ADDRESS(ROW(),COLUMN()-3)),Language_Translations,MATCH(Language_Selected,Language_Options,0),FALSE)</f>
        <v>Au cours des 3 derniers mois, est-ce qu'un prestataire de santé ou un agent de santé communautaire a mesuré :</v>
      </c>
      <c r="F47" s="730"/>
      <c r="G47" s="730"/>
      <c r="H47" s="730"/>
      <c r="I47" s="730"/>
      <c r="J47" s="730"/>
      <c r="K47" s="730"/>
      <c r="L47" s="730"/>
      <c r="M47" s="730"/>
      <c r="N47" s="730"/>
      <c r="O47" s="730"/>
      <c r="P47" s="730"/>
      <c r="Q47" s="730"/>
      <c r="R47" s="730"/>
      <c r="S47" s="730"/>
      <c r="T47" s="730"/>
      <c r="U47" s="94"/>
      <c r="V47" s="51"/>
      <c r="AM47" s="476"/>
      <c r="AN47" s="217"/>
      <c r="AP47" s="217"/>
      <c r="AQ47" s="217"/>
    </row>
    <row r="48" spans="1:43" ht="11.25" customHeight="1" x14ac:dyDescent="0.2">
      <c r="A48" s="594"/>
      <c r="B48" s="133"/>
      <c r="C48" s="595"/>
      <c r="D48" s="51"/>
      <c r="E48" s="730"/>
      <c r="F48" s="730"/>
      <c r="G48" s="730"/>
      <c r="H48" s="730"/>
      <c r="I48" s="730"/>
      <c r="J48" s="730"/>
      <c r="K48" s="730"/>
      <c r="L48" s="730"/>
      <c r="M48" s="730"/>
      <c r="N48" s="730"/>
      <c r="O48" s="730"/>
      <c r="P48" s="730"/>
      <c r="Q48" s="730"/>
      <c r="R48" s="730"/>
      <c r="S48" s="730"/>
      <c r="T48" s="730"/>
      <c r="U48" s="94"/>
      <c r="V48" s="51"/>
      <c r="AM48" s="595"/>
      <c r="AN48" s="594"/>
      <c r="AP48" s="594"/>
      <c r="AQ48" s="594"/>
    </row>
    <row r="49" spans="1:43" x14ac:dyDescent="0.2">
      <c r="A49" s="217"/>
      <c r="B49" s="81" t="s">
        <v>120</v>
      </c>
      <c r="C49" s="476"/>
      <c r="D49" s="51"/>
      <c r="E49" s="730"/>
      <c r="F49" s="730"/>
      <c r="G49" s="730"/>
      <c r="H49" s="730"/>
      <c r="I49" s="730"/>
      <c r="J49" s="730"/>
      <c r="K49" s="730"/>
      <c r="L49" s="730"/>
      <c r="M49" s="730"/>
      <c r="N49" s="730"/>
      <c r="O49" s="730"/>
      <c r="P49" s="730"/>
      <c r="Q49" s="730"/>
      <c r="R49" s="730"/>
      <c r="S49" s="730"/>
      <c r="T49" s="730"/>
      <c r="U49" s="94"/>
      <c r="V49" s="51"/>
      <c r="W49" s="217"/>
      <c r="X49" s="217"/>
      <c r="Y49" s="217"/>
      <c r="Z49" s="217"/>
      <c r="AA49" s="217"/>
      <c r="AC49" s="217"/>
      <c r="AD49" s="217"/>
      <c r="AE49" s="217"/>
      <c r="AF49" s="217"/>
      <c r="AG49" s="217"/>
      <c r="AH49" s="477" t="s">
        <v>117</v>
      </c>
      <c r="AI49" s="217"/>
      <c r="AJ49" s="477" t="s">
        <v>118</v>
      </c>
      <c r="AL49" s="112" t="s">
        <v>478</v>
      </c>
      <c r="AM49" s="351"/>
      <c r="AN49" s="47"/>
      <c r="AP49" s="47"/>
      <c r="AQ49" s="47"/>
    </row>
    <row r="50" spans="1:43" ht="6" customHeight="1" x14ac:dyDescent="0.2">
      <c r="A50" s="217"/>
      <c r="B50" s="477"/>
      <c r="C50" s="476"/>
      <c r="D50" s="51"/>
      <c r="E50" s="533"/>
      <c r="F50" s="533"/>
      <c r="G50" s="533"/>
      <c r="H50" s="533"/>
      <c r="I50" s="533"/>
      <c r="J50" s="533"/>
      <c r="K50" s="533"/>
      <c r="L50" s="533"/>
      <c r="M50" s="533"/>
      <c r="N50" s="533"/>
      <c r="O50" s="533"/>
      <c r="P50" s="533"/>
      <c r="Q50" s="533"/>
      <c r="R50" s="533"/>
      <c r="S50" s="533"/>
      <c r="T50" s="533"/>
      <c r="U50" s="94"/>
      <c r="V50" s="51"/>
      <c r="W50" s="217"/>
      <c r="X50" s="217"/>
      <c r="Y50" s="217"/>
      <c r="Z50" s="217"/>
      <c r="AA50" s="217"/>
      <c r="AB50" s="217"/>
      <c r="AC50" s="217"/>
      <c r="AD50" s="217"/>
      <c r="AE50" s="217"/>
      <c r="AG50" s="217"/>
      <c r="AH50" s="477"/>
      <c r="AI50" s="217"/>
      <c r="AJ50" s="81"/>
      <c r="AL50" s="112"/>
      <c r="AM50" s="351"/>
      <c r="AN50" s="47"/>
      <c r="AO50" s="47"/>
      <c r="AP50" s="47"/>
      <c r="AQ50" s="47"/>
    </row>
    <row r="51" spans="1:43" ht="11.25" customHeight="1" x14ac:dyDescent="0.2">
      <c r="A51" s="217"/>
      <c r="B51" s="477"/>
      <c r="C51" s="476"/>
      <c r="D51" s="51"/>
      <c r="E51" s="533" t="s">
        <v>155</v>
      </c>
      <c r="F51" s="722" t="str">
        <f ca="1">VLOOKUP(CONCATENATE(B47&amp;INDIRECT(ADDRESS(ROW(),COLUMN()-1))),Language_Translations,MATCH(Language_Selected,Language_Options,0),FALSE)</f>
        <v>le poids de (NOM) ?</v>
      </c>
      <c r="G51" s="722"/>
      <c r="H51" s="722"/>
      <c r="I51" s="722"/>
      <c r="J51" s="722"/>
      <c r="K51" s="722"/>
      <c r="L51" s="722"/>
      <c r="M51" s="722"/>
      <c r="N51" s="722"/>
      <c r="O51" s="722"/>
      <c r="P51" s="722"/>
      <c r="Q51" s="722"/>
      <c r="R51" s="722"/>
      <c r="S51" s="722"/>
      <c r="T51" s="722"/>
      <c r="U51" s="94"/>
      <c r="V51" s="51"/>
      <c r="W51" t="s">
        <v>155</v>
      </c>
      <c r="X51" s="217" t="s">
        <v>671</v>
      </c>
      <c r="Y51" s="217"/>
      <c r="Z51" s="217"/>
      <c r="AA51" s="47" t="s">
        <v>9</v>
      </c>
      <c r="AB51" s="97"/>
      <c r="AC51" s="47"/>
      <c r="AD51" s="47"/>
      <c r="AE51" s="47"/>
      <c r="AF51" s="47"/>
      <c r="AG51" s="47"/>
      <c r="AH51" s="81" t="s">
        <v>93</v>
      </c>
      <c r="AI51" s="217"/>
      <c r="AJ51" s="81" t="s">
        <v>95</v>
      </c>
      <c r="AL51" s="240" t="s">
        <v>212</v>
      </c>
      <c r="AM51" s="351"/>
      <c r="AN51" s="47"/>
      <c r="AO51" s="47"/>
      <c r="AP51" s="47"/>
      <c r="AQ51" s="47"/>
    </row>
    <row r="52" spans="1:43" s="681" customFormat="1" ht="11.25" customHeight="1" x14ac:dyDescent="0.2">
      <c r="A52" s="594"/>
      <c r="B52" s="676"/>
      <c r="C52" s="595"/>
      <c r="D52" s="51"/>
      <c r="E52" s="677"/>
      <c r="F52" s="677"/>
      <c r="G52" s="677"/>
      <c r="H52" s="677"/>
      <c r="I52" s="677"/>
      <c r="J52" s="677"/>
      <c r="K52" s="677"/>
      <c r="L52" s="677"/>
      <c r="M52" s="677"/>
      <c r="N52" s="677"/>
      <c r="O52" s="677"/>
      <c r="P52" s="677"/>
      <c r="Q52" s="677"/>
      <c r="R52" s="677"/>
      <c r="S52" s="677"/>
      <c r="T52" s="677"/>
      <c r="U52" s="94"/>
      <c r="V52" s="51"/>
      <c r="X52" s="594"/>
      <c r="Y52" s="594"/>
      <c r="Z52" s="594"/>
      <c r="AA52" s="47"/>
      <c r="AB52" s="97"/>
      <c r="AC52" s="47"/>
      <c r="AD52" s="47"/>
      <c r="AE52" s="47"/>
      <c r="AF52" s="47"/>
      <c r="AG52" s="47"/>
      <c r="AH52" s="81"/>
      <c r="AI52" s="594"/>
      <c r="AJ52" s="81"/>
      <c r="AL52" s="680"/>
      <c r="AM52" s="351"/>
      <c r="AN52" s="47"/>
      <c r="AO52" s="47"/>
      <c r="AP52" s="47"/>
      <c r="AQ52" s="47"/>
    </row>
    <row r="53" spans="1:43" ht="11.25" customHeight="1" x14ac:dyDescent="0.2">
      <c r="A53" s="217"/>
      <c r="B53" s="477"/>
      <c r="C53" s="476"/>
      <c r="D53" s="51"/>
      <c r="E53" s="533" t="s">
        <v>157</v>
      </c>
      <c r="F53" s="722" t="str">
        <f ca="1">VLOOKUP(CONCATENATE(B47&amp;INDIRECT(ADDRESS(ROW(),COLUMN()-1))),Language_Translations,MATCH(Language_Selected,Language_Options,0),FALSE)</f>
        <v>la longueur ou la taille de (NOM) ?</v>
      </c>
      <c r="G53" s="722"/>
      <c r="H53" s="722"/>
      <c r="I53" s="722"/>
      <c r="J53" s="722"/>
      <c r="K53" s="722"/>
      <c r="L53" s="722"/>
      <c r="M53" s="722"/>
      <c r="N53" s="722"/>
      <c r="O53" s="722"/>
      <c r="P53" s="722"/>
      <c r="Q53" s="722"/>
      <c r="R53" s="722"/>
      <c r="S53" s="722"/>
      <c r="T53" s="722"/>
      <c r="U53" s="94"/>
      <c r="V53" s="51"/>
      <c r="W53" s="217" t="s">
        <v>157</v>
      </c>
      <c r="X53" s="217" t="s">
        <v>672</v>
      </c>
      <c r="Y53" s="47"/>
      <c r="Z53" s="47"/>
      <c r="AA53" s="47"/>
      <c r="AB53" s="47"/>
      <c r="AD53" s="47"/>
      <c r="AE53" s="47" t="s">
        <v>9</v>
      </c>
      <c r="AF53" s="47"/>
      <c r="AG53" s="47"/>
      <c r="AH53" s="81" t="s">
        <v>93</v>
      </c>
      <c r="AI53" s="217"/>
      <c r="AJ53" s="81" t="s">
        <v>95</v>
      </c>
      <c r="AL53" s="240" t="s">
        <v>212</v>
      </c>
      <c r="AM53" s="476"/>
      <c r="AN53" s="217"/>
      <c r="AO53" s="217"/>
      <c r="AP53" s="217"/>
      <c r="AQ53" s="217"/>
    </row>
    <row r="54" spans="1:43" s="681" customFormat="1" ht="11.25" customHeight="1" x14ac:dyDescent="0.2">
      <c r="A54" s="594"/>
      <c r="B54" s="676"/>
      <c r="C54" s="595"/>
      <c r="D54" s="51"/>
      <c r="E54" s="677"/>
      <c r="F54" s="677"/>
      <c r="G54" s="677"/>
      <c r="H54" s="677"/>
      <c r="I54" s="677"/>
      <c r="J54" s="677"/>
      <c r="K54" s="677"/>
      <c r="L54" s="677"/>
      <c r="M54" s="677"/>
      <c r="N54" s="677"/>
      <c r="O54" s="677"/>
      <c r="P54" s="677"/>
      <c r="Q54" s="677"/>
      <c r="R54" s="677"/>
      <c r="S54" s="677"/>
      <c r="T54" s="677"/>
      <c r="U54" s="94"/>
      <c r="V54" s="51"/>
      <c r="W54" s="594"/>
      <c r="X54" s="594"/>
      <c r="Y54" s="47"/>
      <c r="Z54" s="47"/>
      <c r="AA54" s="47"/>
      <c r="AB54" s="47"/>
      <c r="AD54" s="47"/>
      <c r="AE54" s="47"/>
      <c r="AF54" s="47"/>
      <c r="AG54" s="47"/>
      <c r="AH54" s="81"/>
      <c r="AI54" s="594"/>
      <c r="AJ54" s="81"/>
      <c r="AL54" s="680"/>
      <c r="AM54" s="595"/>
      <c r="AN54" s="594"/>
      <c r="AO54" s="594"/>
      <c r="AP54" s="594"/>
      <c r="AQ54" s="594"/>
    </row>
    <row r="55" spans="1:43" ht="11.25" customHeight="1" x14ac:dyDescent="0.2">
      <c r="A55" s="217"/>
      <c r="B55" s="477"/>
      <c r="C55" s="476"/>
      <c r="D55" s="51"/>
      <c r="E55" s="551" t="s">
        <v>368</v>
      </c>
      <c r="F55" s="722" t="str">
        <f ca="1">VLOOKUP(CONCATENATE(B47&amp;INDIRECT(ADDRESS(ROW(),COLUMN()-1))),Language_Translations,MATCH(Language_Selected,Language_Options,0),FALSE)</f>
        <v>la circonférence du bras à mi-hauteur de (NOM) ?</v>
      </c>
      <c r="G55" s="722"/>
      <c r="H55" s="722"/>
      <c r="I55" s="722"/>
      <c r="J55" s="722"/>
      <c r="K55" s="722"/>
      <c r="L55" s="722"/>
      <c r="M55" s="722"/>
      <c r="N55" s="722"/>
      <c r="O55" s="722"/>
      <c r="P55" s="722"/>
      <c r="Q55" s="722"/>
      <c r="R55" s="722"/>
      <c r="S55" s="722"/>
      <c r="T55" s="722"/>
      <c r="U55" s="94"/>
      <c r="V55" s="51"/>
      <c r="W55" s="217" t="s">
        <v>368</v>
      </c>
      <c r="X55" t="s">
        <v>673</v>
      </c>
      <c r="AA55" s="47" t="s">
        <v>9</v>
      </c>
      <c r="AB55" s="97"/>
      <c r="AC55" s="47"/>
      <c r="AD55" s="47"/>
      <c r="AE55" s="47"/>
      <c r="AF55" s="47"/>
      <c r="AG55" s="47"/>
      <c r="AH55" s="81" t="s">
        <v>93</v>
      </c>
      <c r="AI55" s="217"/>
      <c r="AJ55" s="81" t="s">
        <v>95</v>
      </c>
      <c r="AL55" s="240" t="s">
        <v>212</v>
      </c>
      <c r="AM55" s="476"/>
      <c r="AN55" s="217"/>
      <c r="AO55" s="217"/>
      <c r="AP55" s="217"/>
      <c r="AQ55" s="217"/>
    </row>
    <row r="56" spans="1:43" s="681" customFormat="1" ht="11.25" customHeight="1" x14ac:dyDescent="0.2">
      <c r="A56" s="594"/>
      <c r="B56" s="676"/>
      <c r="C56" s="595"/>
      <c r="D56" s="51"/>
      <c r="E56" s="683"/>
      <c r="U56" s="94"/>
      <c r="V56" s="51"/>
      <c r="W56" s="594"/>
      <c r="AC56" s="47"/>
      <c r="AD56" s="47"/>
      <c r="AE56" s="47"/>
      <c r="AF56" s="47"/>
      <c r="AG56" s="47"/>
      <c r="AH56" s="81"/>
      <c r="AI56" s="594"/>
      <c r="AJ56" s="81"/>
      <c r="AL56" s="680"/>
      <c r="AM56" s="595"/>
      <c r="AN56" s="594"/>
      <c r="AO56" s="594"/>
      <c r="AP56" s="594"/>
      <c r="AQ56" s="594"/>
    </row>
    <row r="57" spans="1:43" s="681" customFormat="1" ht="11.25" customHeight="1" x14ac:dyDescent="0.2">
      <c r="A57" s="594"/>
      <c r="B57" s="676"/>
      <c r="C57" s="595"/>
      <c r="D57" s="51"/>
      <c r="E57" s="683"/>
      <c r="F57" s="874" t="s">
        <v>2377</v>
      </c>
      <c r="G57" s="874"/>
      <c r="H57" s="874"/>
      <c r="I57" s="874"/>
      <c r="J57" s="874"/>
      <c r="K57" s="874"/>
      <c r="L57" s="874"/>
      <c r="M57" s="874"/>
      <c r="N57" s="874"/>
      <c r="O57" s="874"/>
      <c r="P57" s="874"/>
      <c r="Q57" s="874"/>
      <c r="R57" s="874"/>
      <c r="S57" s="874"/>
      <c r="T57" s="874"/>
      <c r="U57" s="94"/>
      <c r="V57" s="51"/>
      <c r="W57" s="594"/>
      <c r="AA57" s="47"/>
      <c r="AB57" s="97"/>
      <c r="AC57" s="47"/>
      <c r="AD57" s="47"/>
      <c r="AE57" s="47"/>
      <c r="AF57" s="47"/>
      <c r="AG57" s="47"/>
      <c r="AH57" s="81"/>
      <c r="AI57" s="594"/>
      <c r="AJ57" s="81"/>
      <c r="AL57" s="680"/>
      <c r="AM57" s="595"/>
      <c r="AN57" s="594"/>
      <c r="AO57" s="594"/>
      <c r="AP57" s="594"/>
      <c r="AQ57" s="594"/>
    </row>
    <row r="58" spans="1:43" s="681" customFormat="1" ht="11.25" customHeight="1" x14ac:dyDescent="0.2">
      <c r="A58" s="594"/>
      <c r="B58" s="676"/>
      <c r="C58" s="595"/>
      <c r="D58" s="51"/>
      <c r="E58" s="683"/>
      <c r="F58" s="874"/>
      <c r="G58" s="874"/>
      <c r="H58" s="874"/>
      <c r="I58" s="874"/>
      <c r="J58" s="874"/>
      <c r="K58" s="874"/>
      <c r="L58" s="874"/>
      <c r="M58" s="874"/>
      <c r="N58" s="874"/>
      <c r="O58" s="874"/>
      <c r="P58" s="874"/>
      <c r="Q58" s="874"/>
      <c r="R58" s="874"/>
      <c r="S58" s="874"/>
      <c r="T58" s="874"/>
      <c r="U58" s="94"/>
      <c r="V58" s="51"/>
      <c r="W58" s="594"/>
      <c r="AA58" s="47"/>
      <c r="AB58" s="97"/>
      <c r="AC58" s="47"/>
      <c r="AD58" s="47"/>
      <c r="AE58" s="47"/>
      <c r="AF58" s="47"/>
      <c r="AG58" s="47"/>
      <c r="AH58" s="81"/>
      <c r="AI58" s="594"/>
      <c r="AJ58" s="81"/>
      <c r="AL58" s="680"/>
      <c r="AM58" s="595"/>
      <c r="AN58" s="594"/>
      <c r="AO58" s="594"/>
      <c r="AP58" s="594"/>
      <c r="AQ58" s="594"/>
    </row>
    <row r="59" spans="1:43" ht="6" customHeight="1" x14ac:dyDescent="0.2">
      <c r="A59" s="77"/>
      <c r="B59" s="76"/>
      <c r="C59" s="48"/>
      <c r="D59" s="26"/>
      <c r="E59" s="77"/>
      <c r="F59" s="77"/>
      <c r="G59" s="77"/>
      <c r="H59" s="77"/>
      <c r="I59" s="77"/>
      <c r="J59" s="77"/>
      <c r="K59" s="77"/>
      <c r="L59" s="77"/>
      <c r="M59" s="77"/>
      <c r="N59" s="77"/>
      <c r="O59" s="77"/>
      <c r="P59" s="77"/>
      <c r="Q59" s="77"/>
      <c r="R59" s="77"/>
      <c r="S59" s="77"/>
      <c r="T59" s="77"/>
      <c r="U59" s="48"/>
      <c r="V59" s="26"/>
      <c r="W59" s="77"/>
      <c r="X59" s="77"/>
      <c r="Y59" s="77"/>
      <c r="Z59" s="77"/>
      <c r="AA59" s="77"/>
      <c r="AB59" s="77"/>
      <c r="AC59" s="77"/>
      <c r="AD59" s="77"/>
      <c r="AE59" s="77"/>
      <c r="AF59" s="77"/>
      <c r="AG59" s="77"/>
      <c r="AH59" s="77"/>
      <c r="AI59" s="77"/>
      <c r="AJ59" s="77"/>
      <c r="AK59" s="77"/>
      <c r="AL59" s="78"/>
      <c r="AM59" s="48"/>
      <c r="AN59" s="77"/>
      <c r="AO59" s="77"/>
      <c r="AP59" s="77"/>
      <c r="AQ59" s="77"/>
    </row>
    <row r="60" spans="1:43" ht="6" customHeight="1" x14ac:dyDescent="0.2">
      <c r="A60" s="16"/>
      <c r="B60" s="475"/>
      <c r="C60" s="46"/>
      <c r="D60" s="27"/>
      <c r="E60" s="16"/>
      <c r="F60" s="16"/>
      <c r="G60" s="16"/>
      <c r="H60" s="16"/>
      <c r="I60" s="16"/>
      <c r="J60" s="16"/>
      <c r="K60" s="16"/>
      <c r="L60" s="16"/>
      <c r="M60" s="16"/>
      <c r="N60" s="16"/>
      <c r="O60" s="16"/>
      <c r="P60" s="16"/>
      <c r="Q60" s="16"/>
      <c r="R60" s="16"/>
      <c r="S60" s="16"/>
      <c r="T60" s="16"/>
      <c r="U60" s="46"/>
      <c r="V60" s="27"/>
      <c r="W60" s="16"/>
      <c r="X60" s="16"/>
      <c r="Y60" s="16"/>
      <c r="Z60" s="16"/>
      <c r="AA60" s="16"/>
      <c r="AB60" s="16"/>
      <c r="AC60" s="16"/>
      <c r="AD60" s="16"/>
      <c r="AE60" s="16"/>
      <c r="AF60" s="16"/>
      <c r="AG60" s="16"/>
      <c r="AH60" s="16"/>
      <c r="AI60" s="16"/>
      <c r="AJ60" s="16"/>
      <c r="AK60" s="16"/>
      <c r="AL60" s="24"/>
      <c r="AM60" s="46"/>
      <c r="AN60" s="16"/>
      <c r="AO60" s="16"/>
      <c r="AP60" s="16"/>
      <c r="AQ60" s="16"/>
    </row>
    <row r="61" spans="1:43" ht="11.25" customHeight="1" x14ac:dyDescent="0.2">
      <c r="A61" s="217"/>
      <c r="B61" s="477">
        <v>608</v>
      </c>
      <c r="C61" s="476"/>
      <c r="D61" s="51"/>
      <c r="E61" s="730" t="str">
        <f ca="1">VLOOKUP(INDIRECT(ADDRESS(ROW(),COLUMN()-3)),Language_Translations,MATCH(Language_Selected,Language_Options,0),FALSE)</f>
        <v>Au cours des deux dernières semaines, (NOM) a-t-il eu la diarrhée  ?</v>
      </c>
      <c r="F61" s="730"/>
      <c r="G61" s="730"/>
      <c r="H61" s="730"/>
      <c r="I61" s="730"/>
      <c r="J61" s="730"/>
      <c r="K61" s="730"/>
      <c r="L61" s="730"/>
      <c r="M61" s="730"/>
      <c r="N61" s="730"/>
      <c r="O61" s="730"/>
      <c r="P61" s="730"/>
      <c r="Q61" s="730"/>
      <c r="R61" s="730"/>
      <c r="S61" s="730"/>
      <c r="T61" s="730"/>
      <c r="U61" s="94"/>
      <c r="V61" s="51"/>
      <c r="W61" s="217" t="s">
        <v>117</v>
      </c>
      <c r="X61" s="217"/>
      <c r="Y61" s="47" t="s">
        <v>9</v>
      </c>
      <c r="Z61" s="47"/>
      <c r="AA61" s="47"/>
      <c r="AB61" s="47"/>
      <c r="AC61" s="47"/>
      <c r="AD61" s="47"/>
      <c r="AE61" s="47"/>
      <c r="AF61" s="47"/>
      <c r="AG61" s="47"/>
      <c r="AH61" s="47"/>
      <c r="AI61" s="47"/>
      <c r="AJ61" s="47"/>
      <c r="AK61" s="47"/>
      <c r="AL61" s="75" t="s">
        <v>93</v>
      </c>
      <c r="AM61" s="476"/>
      <c r="AN61" s="217"/>
      <c r="AO61" s="217"/>
      <c r="AP61" s="217"/>
      <c r="AQ61" s="217"/>
    </row>
    <row r="62" spans="1:43" x14ac:dyDescent="0.2">
      <c r="A62" s="217"/>
      <c r="B62" s="81" t="s">
        <v>128</v>
      </c>
      <c r="C62" s="476"/>
      <c r="D62" s="51"/>
      <c r="E62" s="730"/>
      <c r="F62" s="730"/>
      <c r="G62" s="730"/>
      <c r="H62" s="730"/>
      <c r="I62" s="730"/>
      <c r="J62" s="730"/>
      <c r="K62" s="730"/>
      <c r="L62" s="730"/>
      <c r="M62" s="730"/>
      <c r="N62" s="730"/>
      <c r="O62" s="730"/>
      <c r="P62" s="730"/>
      <c r="Q62" s="730"/>
      <c r="R62" s="730"/>
      <c r="S62" s="730"/>
      <c r="T62" s="730"/>
      <c r="U62" s="94"/>
      <c r="V62" s="51"/>
      <c r="W62" s="217" t="s">
        <v>670</v>
      </c>
      <c r="X62" s="217"/>
      <c r="Y62" s="47" t="s">
        <v>9</v>
      </c>
      <c r="Z62" s="47"/>
      <c r="AA62" s="47"/>
      <c r="AB62" s="47"/>
      <c r="AC62" s="47"/>
      <c r="AD62" s="47"/>
      <c r="AE62" s="47"/>
      <c r="AF62" s="47"/>
      <c r="AG62" s="47"/>
      <c r="AH62" s="47"/>
      <c r="AI62" s="47"/>
      <c r="AJ62" s="47"/>
      <c r="AK62" s="47"/>
      <c r="AL62" s="75" t="s">
        <v>95</v>
      </c>
      <c r="AM62" s="476"/>
      <c r="AN62" s="217"/>
      <c r="AO62" s="217"/>
      <c r="AP62" s="743">
        <v>618</v>
      </c>
      <c r="AQ62" s="217"/>
    </row>
    <row r="63" spans="1:43" x14ac:dyDescent="0.2">
      <c r="A63" s="217"/>
      <c r="B63" s="477"/>
      <c r="C63" s="476"/>
      <c r="D63" s="51"/>
      <c r="E63" s="730"/>
      <c r="F63" s="730"/>
      <c r="G63" s="730"/>
      <c r="H63" s="730"/>
      <c r="I63" s="730"/>
      <c r="J63" s="730"/>
      <c r="K63" s="730"/>
      <c r="L63" s="730"/>
      <c r="M63" s="730"/>
      <c r="N63" s="730"/>
      <c r="O63" s="730"/>
      <c r="P63" s="730"/>
      <c r="Q63" s="730"/>
      <c r="R63" s="730"/>
      <c r="S63" s="730"/>
      <c r="T63" s="730"/>
      <c r="U63" s="94"/>
      <c r="V63" s="51"/>
      <c r="W63" s="217" t="s">
        <v>259</v>
      </c>
      <c r="X63" s="217"/>
      <c r="Y63" s="217"/>
      <c r="Z63" s="217"/>
      <c r="AA63" s="217"/>
      <c r="AB63" s="47" t="s">
        <v>9</v>
      </c>
      <c r="AC63" s="47"/>
      <c r="AD63" s="47"/>
      <c r="AE63" s="47"/>
      <c r="AF63" s="47"/>
      <c r="AG63" s="47"/>
      <c r="AH63" s="47"/>
      <c r="AI63" s="47"/>
      <c r="AJ63" s="47"/>
      <c r="AK63" s="47"/>
      <c r="AL63" s="75" t="s">
        <v>212</v>
      </c>
      <c r="AM63" s="476"/>
      <c r="AN63" s="217"/>
      <c r="AO63" s="217"/>
      <c r="AP63" s="743"/>
      <c r="AQ63" s="217"/>
    </row>
    <row r="64" spans="1:43" ht="6" customHeight="1" x14ac:dyDescent="0.2">
      <c r="A64" s="77"/>
      <c r="B64" s="76"/>
      <c r="C64" s="48"/>
      <c r="D64" s="26"/>
      <c r="E64" s="77"/>
      <c r="F64" s="77"/>
      <c r="G64" s="77"/>
      <c r="H64" s="77"/>
      <c r="I64" s="77"/>
      <c r="J64" s="77"/>
      <c r="K64" s="77"/>
      <c r="L64" s="77"/>
      <c r="M64" s="77"/>
      <c r="N64" s="77"/>
      <c r="O64" s="77"/>
      <c r="P64" s="77"/>
      <c r="Q64" s="77"/>
      <c r="R64" s="77"/>
      <c r="S64" s="77"/>
      <c r="T64" s="77"/>
      <c r="U64" s="48"/>
      <c r="V64" s="26"/>
      <c r="W64" s="77"/>
      <c r="X64" s="77"/>
      <c r="Y64" s="77"/>
      <c r="Z64" s="77"/>
      <c r="AA64" s="77"/>
      <c r="AB64" s="77"/>
      <c r="AC64" s="77"/>
      <c r="AD64" s="77"/>
      <c r="AE64" s="77"/>
      <c r="AF64" s="77"/>
      <c r="AG64" s="77"/>
      <c r="AH64" s="77"/>
      <c r="AI64" s="77"/>
      <c r="AJ64" s="77"/>
      <c r="AK64" s="77"/>
      <c r="AL64" s="78"/>
      <c r="AM64" s="48"/>
      <c r="AN64" s="77"/>
      <c r="AO64" s="77"/>
      <c r="AP64" s="77"/>
      <c r="AQ64" s="77"/>
    </row>
    <row r="65" spans="1:60" ht="6" customHeight="1" x14ac:dyDescent="0.2">
      <c r="A65" s="217"/>
      <c r="B65" s="47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74"/>
      <c r="AM65" s="217"/>
      <c r="AN65" s="217"/>
      <c r="AO65" s="217"/>
      <c r="AP65" s="217"/>
      <c r="AQ65" s="217"/>
    </row>
    <row r="66" spans="1:60" x14ac:dyDescent="0.2">
      <c r="A66" s="776" t="str">
        <f>A1</f>
        <v>SECTION 6. SANTÉ DE L'ENFANT ET NUTRITION</v>
      </c>
      <c r="B66" s="769"/>
      <c r="C66" s="769"/>
      <c r="D66" s="769"/>
      <c r="E66" s="769"/>
      <c r="F66" s="769"/>
      <c r="G66" s="769"/>
      <c r="H66" s="769"/>
      <c r="I66" s="769"/>
      <c r="J66" s="769"/>
      <c r="K66" s="769"/>
      <c r="L66" s="769"/>
      <c r="M66" s="769"/>
      <c r="N66" s="769"/>
      <c r="O66" s="769"/>
      <c r="P66" s="769"/>
      <c r="Q66" s="769"/>
      <c r="R66" s="769"/>
      <c r="S66" s="769"/>
      <c r="T66" s="769"/>
      <c r="U66" s="769"/>
      <c r="V66" s="769"/>
      <c r="W66" s="769"/>
      <c r="X66" s="769"/>
      <c r="Y66" s="769"/>
      <c r="Z66" s="769"/>
      <c r="AA66" s="769"/>
      <c r="AB66" s="769"/>
      <c r="AC66" s="769"/>
      <c r="AD66" s="769"/>
      <c r="AE66" s="769"/>
      <c r="AF66" s="769"/>
      <c r="AG66" s="769"/>
      <c r="AH66" s="769"/>
      <c r="AI66" s="769"/>
      <c r="AJ66" s="769"/>
      <c r="AK66" s="769"/>
      <c r="AL66" s="769"/>
      <c r="AM66" s="769"/>
      <c r="AN66" s="769"/>
      <c r="AO66" s="769"/>
      <c r="AP66" s="769"/>
      <c r="AQ66" s="769"/>
    </row>
    <row r="67" spans="1:60" ht="6" customHeight="1" thickBot="1" x14ac:dyDescent="0.25">
      <c r="A67" s="217"/>
      <c r="B67" s="477"/>
      <c r="C67" s="217"/>
      <c r="D67" s="217"/>
      <c r="E67" s="217"/>
      <c r="F67" s="217"/>
      <c r="G67" s="217"/>
      <c r="H67" s="217"/>
      <c r="I67" s="217"/>
      <c r="J67" s="217"/>
      <c r="K67" s="217"/>
      <c r="L67" s="217"/>
      <c r="M67" s="217"/>
      <c r="N67" s="217"/>
      <c r="O67" s="217"/>
      <c r="P67" s="217"/>
      <c r="Q67" s="217"/>
      <c r="R67" s="217"/>
      <c r="S67" s="217"/>
      <c r="T67" s="217"/>
      <c r="U67" s="217"/>
      <c r="V67" s="217"/>
      <c r="W67" s="217"/>
      <c r="X67" s="217"/>
      <c r="Y67" s="217"/>
      <c r="Z67" s="217"/>
      <c r="AA67" s="217"/>
      <c r="AB67" s="217"/>
      <c r="AC67" s="217"/>
      <c r="AD67" s="217"/>
      <c r="AE67" s="217"/>
      <c r="AF67" s="217"/>
      <c r="AG67" s="217"/>
      <c r="AH67" s="217"/>
      <c r="AI67" s="217"/>
      <c r="AJ67" s="217"/>
      <c r="AK67" s="217"/>
      <c r="AL67" s="74"/>
      <c r="AM67" s="217"/>
      <c r="AN67" s="217"/>
      <c r="AO67" s="217"/>
      <c r="AP67" s="217"/>
      <c r="AQ67" s="217"/>
    </row>
    <row r="68" spans="1:60" ht="6" customHeight="1" x14ac:dyDescent="0.2">
      <c r="A68" s="82"/>
      <c r="B68" s="83"/>
      <c r="C68" s="84"/>
      <c r="D68" s="85"/>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86"/>
      <c r="AM68" s="84"/>
      <c r="AN68" s="1"/>
      <c r="AO68" s="1"/>
      <c r="AP68" s="1"/>
      <c r="AQ68" s="87"/>
    </row>
    <row r="69" spans="1:60" ht="10.5" x14ac:dyDescent="0.2">
      <c r="A69" s="88"/>
      <c r="B69" s="477"/>
      <c r="C69" s="476"/>
      <c r="D69" s="51"/>
      <c r="E69" s="192" t="s">
        <v>674</v>
      </c>
      <c r="F69" s="192"/>
      <c r="G69" s="192"/>
      <c r="H69" s="192"/>
      <c r="I69" s="192"/>
      <c r="J69" s="192"/>
      <c r="K69" s="192"/>
      <c r="L69" s="188"/>
      <c r="M69" s="188"/>
      <c r="N69" s="188"/>
      <c r="O69" s="188"/>
      <c r="P69" s="188"/>
      <c r="Q69" s="188"/>
      <c r="R69" s="188"/>
      <c r="S69" s="188"/>
      <c r="T69" s="188"/>
      <c r="U69" s="188"/>
      <c r="V69" s="433"/>
      <c r="W69" s="433"/>
      <c r="X69" s="433"/>
      <c r="Y69" s="433"/>
      <c r="Z69" s="433"/>
      <c r="AA69" s="433"/>
      <c r="AB69" s="433"/>
      <c r="AC69" s="433"/>
      <c r="AD69" s="433"/>
      <c r="AE69" s="433"/>
      <c r="AF69" s="433"/>
      <c r="AG69" s="433"/>
      <c r="AH69" s="433"/>
      <c r="AI69" s="162"/>
      <c r="AJ69" s="163"/>
      <c r="AK69" s="162"/>
      <c r="AL69" s="163"/>
      <c r="AM69" s="476"/>
      <c r="AN69" s="217"/>
      <c r="AO69" s="217"/>
      <c r="AP69" s="217"/>
      <c r="AQ69" s="89"/>
    </row>
    <row r="70" spans="1:60" ht="10.5" x14ac:dyDescent="0.2">
      <c r="A70" s="88"/>
      <c r="B70" s="477" t="s">
        <v>154</v>
      </c>
      <c r="C70" s="476"/>
      <c r="D70" s="51"/>
      <c r="F70" t="s">
        <v>675</v>
      </c>
      <c r="J70" s="79"/>
      <c r="K70" s="79"/>
      <c r="L70" s="167"/>
      <c r="M70" s="167"/>
      <c r="N70" s="167"/>
      <c r="O70" s="167"/>
      <c r="P70" s="167"/>
      <c r="Q70" s="167"/>
      <c r="R70" s="167"/>
      <c r="S70" s="167"/>
      <c r="T70" s="167"/>
      <c r="U70" s="188"/>
      <c r="V70" s="433" t="s">
        <v>443</v>
      </c>
      <c r="X70" s="433"/>
      <c r="Y70" s="433"/>
      <c r="Z70" s="433"/>
      <c r="AA70" s="433"/>
      <c r="AB70" s="433"/>
      <c r="AC70" s="433"/>
      <c r="AD70" s="433"/>
      <c r="AE70" s="127"/>
      <c r="AF70" s="143"/>
      <c r="AG70" s="143"/>
      <c r="AH70" s="143"/>
      <c r="AI70" s="164"/>
      <c r="AJ70" s="165"/>
      <c r="AK70" s="164"/>
      <c r="AL70" s="165"/>
      <c r="AM70" s="476"/>
      <c r="AN70" s="217"/>
      <c r="AO70" s="217"/>
      <c r="AP70" s="217"/>
      <c r="AQ70" s="89"/>
    </row>
    <row r="71" spans="1:60" ht="6" customHeight="1" thickBot="1" x14ac:dyDescent="0.25">
      <c r="A71" s="90"/>
      <c r="B71" s="319"/>
      <c r="C71" s="72"/>
      <c r="D71" s="73"/>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91"/>
      <c r="AM71" s="72"/>
      <c r="AN71" s="71"/>
      <c r="AO71" s="71"/>
      <c r="AP71" s="71"/>
      <c r="AQ71" s="92"/>
    </row>
    <row r="72" spans="1:60" ht="6" customHeight="1" x14ac:dyDescent="0.2">
      <c r="A72" s="16"/>
      <c r="B72" s="475"/>
      <c r="C72" s="46"/>
      <c r="D72" s="27"/>
      <c r="E72" s="16"/>
      <c r="F72" s="16"/>
      <c r="G72" s="16"/>
      <c r="H72" s="16"/>
      <c r="I72" s="16"/>
      <c r="J72" s="16"/>
      <c r="K72" s="16"/>
      <c r="L72" s="16"/>
      <c r="M72" s="16"/>
      <c r="N72" s="16"/>
      <c r="O72" s="16"/>
      <c r="P72" s="16"/>
      <c r="Q72" s="16"/>
      <c r="R72" s="16"/>
      <c r="S72" s="16"/>
      <c r="T72" s="16"/>
      <c r="U72" s="46"/>
      <c r="V72" s="27"/>
      <c r="W72" s="16"/>
      <c r="X72" s="16"/>
      <c r="Y72" s="16"/>
      <c r="Z72" s="16"/>
      <c r="AA72" s="16"/>
      <c r="AB72" s="16"/>
      <c r="AC72" s="16"/>
      <c r="AD72" s="16"/>
      <c r="AE72" s="16"/>
      <c r="AF72" s="16"/>
      <c r="AG72" s="16"/>
      <c r="AH72" s="16"/>
      <c r="AI72" s="16"/>
      <c r="AJ72" s="16"/>
      <c r="AK72" s="16"/>
      <c r="AL72" s="24"/>
      <c r="AM72" s="46"/>
      <c r="AN72" s="16"/>
      <c r="AO72" s="16"/>
      <c r="AP72" s="16"/>
      <c r="AQ72" s="16"/>
    </row>
    <row r="73" spans="1:60" ht="11.25" customHeight="1" x14ac:dyDescent="0.2">
      <c r="A73" s="217"/>
      <c r="B73" s="477">
        <v>609</v>
      </c>
      <c r="C73" s="476"/>
      <c r="D73" s="51"/>
      <c r="E73" s="717" t="s">
        <v>676</v>
      </c>
      <c r="F73" s="717"/>
      <c r="G73" s="717"/>
      <c r="H73" s="717"/>
      <c r="I73" s="717"/>
      <c r="J73" s="717"/>
      <c r="K73" s="717"/>
      <c r="L73" s="717"/>
      <c r="M73" s="717"/>
      <c r="N73" s="717"/>
      <c r="O73" s="717"/>
      <c r="P73" s="717"/>
      <c r="Q73" s="717"/>
      <c r="R73" s="717"/>
      <c r="S73" s="717"/>
      <c r="T73" s="717"/>
      <c r="U73" s="94"/>
      <c r="V73" s="51"/>
      <c r="W73" s="217"/>
      <c r="X73" s="217"/>
      <c r="Y73" s="217"/>
      <c r="Z73" s="217"/>
      <c r="AA73" s="217"/>
      <c r="AB73" s="217"/>
      <c r="AC73" s="217"/>
      <c r="AD73" s="217"/>
      <c r="AE73" s="217"/>
      <c r="AF73" s="217"/>
      <c r="AG73" s="217"/>
      <c r="AH73" s="217"/>
      <c r="AI73" s="217"/>
      <c r="AJ73" s="217"/>
      <c r="AK73" s="217"/>
      <c r="AL73" s="74"/>
      <c r="AM73" s="476"/>
      <c r="AN73" s="217"/>
      <c r="AO73" s="217"/>
      <c r="AP73" s="217"/>
      <c r="AQ73" s="217"/>
      <c r="AR73" s="217"/>
      <c r="AS73" s="217"/>
      <c r="AT73" s="217"/>
      <c r="AU73" s="217"/>
      <c r="AV73" s="217"/>
      <c r="AW73" s="217"/>
      <c r="AX73" s="217"/>
      <c r="AY73" s="217"/>
      <c r="AZ73" s="217"/>
      <c r="BA73" s="217"/>
      <c r="BB73" s="217"/>
      <c r="BC73" s="217"/>
      <c r="BD73" s="217"/>
      <c r="BE73" s="217"/>
      <c r="BF73" s="217"/>
      <c r="BG73" s="217"/>
      <c r="BH73" s="217"/>
    </row>
    <row r="74" spans="1:60" ht="6" customHeight="1" x14ac:dyDescent="0.2">
      <c r="A74" s="217"/>
      <c r="B74" s="477"/>
      <c r="C74" s="476"/>
      <c r="D74" s="51"/>
      <c r="E74" s="315"/>
      <c r="F74" s="315"/>
      <c r="G74" s="315"/>
      <c r="H74" s="315"/>
      <c r="I74" s="315"/>
      <c r="J74" s="315"/>
      <c r="K74" s="315"/>
      <c r="M74" s="3"/>
      <c r="N74" s="3"/>
      <c r="O74" s="315"/>
      <c r="P74" s="315"/>
      <c r="Q74" s="315"/>
      <c r="R74" s="315"/>
      <c r="S74" s="315"/>
      <c r="T74" s="315"/>
      <c r="U74" s="94"/>
      <c r="V74" s="51"/>
      <c r="W74" s="217"/>
      <c r="X74" s="217"/>
      <c r="Y74" s="217"/>
      <c r="Z74" s="217"/>
      <c r="AA74" s="217"/>
      <c r="AB74" s="217"/>
      <c r="AC74" s="217"/>
      <c r="AD74" s="217"/>
      <c r="AE74" s="217"/>
      <c r="AF74" s="217"/>
      <c r="AG74" s="217"/>
      <c r="AH74" s="217"/>
      <c r="AI74" s="217"/>
      <c r="AJ74" s="217"/>
      <c r="AK74" s="217"/>
      <c r="AL74" s="74"/>
      <c r="AM74" s="476"/>
      <c r="AN74" s="217"/>
      <c r="AO74" s="217"/>
      <c r="AP74" s="217"/>
      <c r="AQ74" s="217"/>
      <c r="AR74" s="217"/>
      <c r="AS74" s="534"/>
      <c r="AT74" s="534"/>
      <c r="AU74" s="534"/>
      <c r="AV74" s="534"/>
      <c r="AW74" s="534"/>
      <c r="AX74" s="534"/>
      <c r="AY74" s="534"/>
      <c r="AZ74" s="534"/>
      <c r="BA74" s="534"/>
      <c r="BB74" s="534"/>
      <c r="BC74" s="534"/>
      <c r="BD74" s="534"/>
      <c r="BE74" s="534"/>
      <c r="BF74" s="534"/>
      <c r="BG74" s="534"/>
      <c r="BH74" s="217"/>
    </row>
    <row r="75" spans="1:60" ht="11.25" customHeight="1" x14ac:dyDescent="0.2">
      <c r="A75" s="217"/>
      <c r="B75" s="477"/>
      <c r="C75" s="476"/>
      <c r="D75" s="51"/>
      <c r="E75" s="4"/>
      <c r="F75" s="4"/>
      <c r="G75" s="4"/>
      <c r="I75" s="30" t="s">
        <v>117</v>
      </c>
      <c r="L75" s="175"/>
      <c r="M75" s="4"/>
      <c r="N75" s="731" t="s">
        <v>677</v>
      </c>
      <c r="O75" s="731"/>
      <c r="P75" s="731"/>
      <c r="Q75" s="731"/>
      <c r="R75" s="731"/>
      <c r="S75" s="4"/>
      <c r="T75" s="4"/>
      <c r="U75" s="94"/>
      <c r="V75" s="51"/>
      <c r="W75" s="217"/>
      <c r="X75" s="217"/>
      <c r="Y75" s="217"/>
      <c r="Z75" s="217"/>
      <c r="AA75" s="217"/>
      <c r="AB75" s="217"/>
      <c r="AC75" s="217"/>
      <c r="AD75" s="217"/>
      <c r="AE75" s="217"/>
      <c r="AF75" s="217"/>
      <c r="AG75" s="217"/>
      <c r="AH75" s="217"/>
      <c r="AI75" s="217"/>
      <c r="AJ75" s="217"/>
      <c r="AK75" s="217"/>
      <c r="AL75" s="74"/>
      <c r="AM75" s="476"/>
      <c r="AN75" s="217"/>
      <c r="AO75" s="217"/>
      <c r="AP75" s="217"/>
      <c r="AQ75" s="217"/>
      <c r="AR75" s="217"/>
      <c r="AS75" s="305"/>
      <c r="AT75" s="305"/>
      <c r="AU75" s="305"/>
      <c r="AV75" s="305"/>
      <c r="AW75" s="307"/>
      <c r="AX75" s="305"/>
      <c r="AY75" s="305"/>
      <c r="AZ75" s="305"/>
      <c r="BA75" s="305"/>
      <c r="BB75" s="305"/>
      <c r="BC75" s="305"/>
      <c r="BD75" s="305"/>
      <c r="BE75" s="307"/>
      <c r="BF75" s="533"/>
      <c r="BG75" s="533"/>
      <c r="BH75" s="217"/>
    </row>
    <row r="76" spans="1:60" ht="11.25" customHeight="1" x14ac:dyDescent="0.2">
      <c r="A76" s="217"/>
      <c r="B76" s="477"/>
      <c r="C76" s="476"/>
      <c r="D76" s="51"/>
      <c r="E76" s="4"/>
      <c r="F76" s="4"/>
      <c r="G76" s="4"/>
      <c r="I76" s="4"/>
      <c r="L76" s="175"/>
      <c r="M76" s="4"/>
      <c r="N76" s="731"/>
      <c r="O76" s="731"/>
      <c r="P76" s="731"/>
      <c r="Q76" s="731"/>
      <c r="R76" s="731"/>
      <c r="S76" s="4"/>
      <c r="T76" s="4"/>
      <c r="U76" s="94"/>
      <c r="V76" s="51"/>
      <c r="W76" s="217"/>
      <c r="X76" s="217"/>
      <c r="Y76" s="217"/>
      <c r="Z76" s="217"/>
      <c r="AA76" s="217"/>
      <c r="AB76" s="217"/>
      <c r="AC76" s="217"/>
      <c r="AD76" s="217"/>
      <c r="AE76" s="217"/>
      <c r="AF76" s="217"/>
      <c r="AG76" s="217"/>
      <c r="AH76" s="217"/>
      <c r="AI76" s="217"/>
      <c r="AJ76" s="217"/>
      <c r="AK76" s="217"/>
      <c r="AL76" s="74"/>
      <c r="AM76" s="476"/>
      <c r="AN76" s="217"/>
      <c r="AO76" s="217"/>
      <c r="AP76" s="217"/>
      <c r="AQ76" s="217"/>
      <c r="AR76" s="217"/>
      <c r="AS76" s="305"/>
      <c r="AT76" s="305"/>
      <c r="AU76" s="305"/>
      <c r="AV76" s="305"/>
      <c r="AW76" s="307"/>
      <c r="AX76" s="305"/>
      <c r="AY76" s="305"/>
      <c r="AZ76" s="305"/>
      <c r="BA76" s="305"/>
      <c r="BB76" s="305"/>
      <c r="BC76" s="305"/>
      <c r="BD76" s="305"/>
      <c r="BE76" s="307"/>
      <c r="BF76" s="533"/>
      <c r="BG76" s="533"/>
      <c r="BH76" s="217"/>
    </row>
    <row r="77" spans="1:60" ht="6" customHeight="1" x14ac:dyDescent="0.2">
      <c r="A77" s="217"/>
      <c r="B77" s="477"/>
      <c r="C77" s="476"/>
      <c r="D77" s="51"/>
      <c r="E77" s="4"/>
      <c r="F77" s="4"/>
      <c r="G77" s="4"/>
      <c r="H77" s="4"/>
      <c r="I77" s="4"/>
      <c r="L77" s="175"/>
      <c r="M77" s="4"/>
      <c r="N77" s="4"/>
      <c r="O77" s="4"/>
      <c r="P77" s="4"/>
      <c r="Q77" s="4"/>
      <c r="R77" s="4"/>
      <c r="S77" s="4"/>
      <c r="T77" s="4"/>
      <c r="U77" s="94"/>
      <c r="V77" s="51"/>
      <c r="W77" s="217"/>
      <c r="X77" s="217"/>
      <c r="Y77" s="217"/>
      <c r="Z77" s="217"/>
      <c r="AA77" s="217"/>
      <c r="AB77" s="217"/>
      <c r="AC77" s="217"/>
      <c r="AD77" s="217"/>
      <c r="AE77" s="217"/>
      <c r="AF77" s="217"/>
      <c r="AG77" s="217"/>
      <c r="AH77" s="217"/>
      <c r="AI77" s="217"/>
      <c r="AJ77" s="217"/>
      <c r="AK77" s="217"/>
      <c r="AL77" s="74"/>
      <c r="AM77" s="476"/>
      <c r="AN77" s="217"/>
      <c r="AO77" s="217"/>
      <c r="AP77" s="217"/>
      <c r="AQ77" s="217"/>
      <c r="AR77" s="217"/>
      <c r="AS77" s="533"/>
      <c r="AT77" s="533"/>
      <c r="AU77" s="533"/>
      <c r="AV77" s="533"/>
      <c r="AW77" s="533"/>
      <c r="AX77" s="533"/>
      <c r="AY77" s="533"/>
      <c r="AZ77" s="533"/>
      <c r="BA77" s="533"/>
      <c r="BB77" s="533"/>
      <c r="BC77" s="533"/>
      <c r="BD77" s="533"/>
      <c r="BE77" s="533"/>
      <c r="BF77" s="533"/>
      <c r="BG77" s="533"/>
      <c r="BH77" s="217"/>
    </row>
    <row r="78" spans="1:60" ht="11.25" customHeight="1" x14ac:dyDescent="0.2">
      <c r="A78" s="217"/>
      <c r="B78" s="477"/>
      <c r="C78" s="476"/>
      <c r="D78" s="51"/>
      <c r="E78" s="4" t="s">
        <v>155</v>
      </c>
      <c r="F78" s="730" t="str">
        <f ca="1">VLOOKUP(CONCATENATE($B$73&amp;INDIRECT(ADDRESS(ROW(),COLUMN()-1))),Language_Translations,MATCH(Language_Selected,Language_Options,0),FALSE)</f>
        <v>Je voudrais maintenant savoir quelle quantité de liquides a été donnée à (NOM) pendant la diarrhée, y compris le lait maternel. Lui a-t-on donné à boire moins que d'habitude, environ la même quantité ou plus que d'habitude ?
SI MOINS, INSISTEZ : Lui a-t-on donné à boire beaucoup moins que d'habitude ou un peu moins ?</v>
      </c>
      <c r="G78" s="730"/>
      <c r="H78" s="730"/>
      <c r="I78" s="730"/>
      <c r="J78" s="730"/>
      <c r="K78" s="730"/>
      <c r="L78" s="772"/>
      <c r="M78" s="4" t="s">
        <v>157</v>
      </c>
      <c r="N78" s="722" t="str">
        <f ca="1">VLOOKUP(CONCATENATE($B$73&amp;INDIRECT(ADDRESS(ROW(),COLUMN()-1))),Language_Translations,MATCH(Language_Selected,Language_Options,0),FALSE)</f>
        <v>Je voudrais maintenant savoir quelle quantité de liquides a été donnée à (NOM) pendant la diarrhée. Lui a-t-on donné à boire moins que d'habitude, environ la même quantité ou plus que d'habitude ?
SI MOINS, INSISTEZ : Lui a-t-on donné à boire beaucoup moins que d'habitude ou un peu moins ?</v>
      </c>
      <c r="O78" s="722"/>
      <c r="P78" s="722"/>
      <c r="Q78" s="722"/>
      <c r="R78" s="722"/>
      <c r="S78" s="722"/>
      <c r="T78" s="722"/>
      <c r="U78" s="796"/>
      <c r="V78" s="51"/>
      <c r="W78" s="217" t="s">
        <v>678</v>
      </c>
      <c r="X78" s="217"/>
      <c r="Y78" s="217"/>
      <c r="Z78" s="217"/>
      <c r="AA78" s="47"/>
      <c r="AB78" s="47"/>
      <c r="AC78" s="47"/>
      <c r="AD78" s="47" t="s">
        <v>9</v>
      </c>
      <c r="AE78" s="47"/>
      <c r="AF78" s="47"/>
      <c r="AG78" s="47"/>
      <c r="AH78" s="47"/>
      <c r="AI78" s="97"/>
      <c r="AJ78" s="47"/>
      <c r="AK78" s="47"/>
      <c r="AL78" s="75" t="s">
        <v>93</v>
      </c>
      <c r="AM78" s="476"/>
      <c r="AN78" s="217"/>
      <c r="AO78" s="217"/>
      <c r="AP78" s="217"/>
      <c r="AQ78" s="217"/>
      <c r="AR78" s="217"/>
      <c r="AS78" s="533"/>
      <c r="AT78" s="533"/>
      <c r="AU78" s="533"/>
      <c r="AV78" s="533"/>
      <c r="AW78" s="533"/>
      <c r="AX78" s="533"/>
      <c r="AY78" s="533"/>
      <c r="BA78" s="533"/>
      <c r="BB78" s="533"/>
      <c r="BC78" s="533"/>
      <c r="BD78" s="533"/>
      <c r="BE78" s="533"/>
      <c r="BF78" s="533"/>
      <c r="BG78" s="533"/>
      <c r="BH78" s="217"/>
    </row>
    <row r="79" spans="1:60" ht="11.25" customHeight="1" x14ac:dyDescent="0.2">
      <c r="A79" s="217"/>
      <c r="B79" s="477"/>
      <c r="C79" s="476"/>
      <c r="D79" s="51"/>
      <c r="F79" s="730"/>
      <c r="G79" s="730"/>
      <c r="H79" s="730"/>
      <c r="I79" s="730"/>
      <c r="J79" s="730"/>
      <c r="K79" s="730"/>
      <c r="L79" s="772"/>
      <c r="M79" s="4"/>
      <c r="N79" s="722"/>
      <c r="O79" s="722"/>
      <c r="P79" s="722"/>
      <c r="Q79" s="722"/>
      <c r="R79" s="722"/>
      <c r="S79" s="722"/>
      <c r="T79" s="722"/>
      <c r="U79" s="796"/>
      <c r="V79" s="51"/>
      <c r="W79" s="217" t="s">
        <v>679</v>
      </c>
      <c r="X79" s="217"/>
      <c r="Y79" s="217"/>
      <c r="Z79" s="217"/>
      <c r="AA79" s="217"/>
      <c r="AB79" s="217"/>
      <c r="AC79" s="47" t="s">
        <v>9</v>
      </c>
      <c r="AD79" s="47"/>
      <c r="AE79" s="47"/>
      <c r="AF79" s="97"/>
      <c r="AG79" s="47"/>
      <c r="AH79" s="47"/>
      <c r="AI79" s="47"/>
      <c r="AJ79" s="47"/>
      <c r="AK79" s="47"/>
      <c r="AL79" s="75" t="s">
        <v>95</v>
      </c>
      <c r="AM79" s="476"/>
      <c r="AN79" s="217"/>
      <c r="AO79" s="217"/>
      <c r="AP79" s="217"/>
      <c r="AQ79" s="217"/>
      <c r="AR79" s="217"/>
      <c r="AS79" s="533"/>
      <c r="AT79" s="533"/>
      <c r="AU79" s="533"/>
      <c r="AV79" s="533"/>
      <c r="AW79" s="533"/>
      <c r="AX79" s="533"/>
      <c r="AY79" s="533"/>
      <c r="AZ79" s="217"/>
      <c r="BA79" s="533"/>
      <c r="BB79" s="533"/>
      <c r="BC79" s="533"/>
      <c r="BD79" s="533"/>
      <c r="BE79" s="533"/>
      <c r="BF79" s="533"/>
      <c r="BG79" s="533"/>
      <c r="BH79" s="217"/>
    </row>
    <row r="80" spans="1:60" ht="11.25" customHeight="1" x14ac:dyDescent="0.2">
      <c r="A80" s="217"/>
      <c r="B80" s="477"/>
      <c r="C80" s="476"/>
      <c r="D80" s="51"/>
      <c r="F80" s="730"/>
      <c r="G80" s="730"/>
      <c r="H80" s="730"/>
      <c r="I80" s="730"/>
      <c r="J80" s="730"/>
      <c r="K80" s="730"/>
      <c r="L80" s="772"/>
      <c r="M80" s="4"/>
      <c r="N80" s="722"/>
      <c r="O80" s="722"/>
      <c r="P80" s="722"/>
      <c r="Q80" s="722"/>
      <c r="R80" s="722"/>
      <c r="S80" s="722"/>
      <c r="T80" s="722"/>
      <c r="U80" s="796"/>
      <c r="V80" s="51"/>
      <c r="W80" s="217" t="s">
        <v>680</v>
      </c>
      <c r="X80" s="217"/>
      <c r="Y80" s="217"/>
      <c r="Z80" s="217"/>
      <c r="AA80" s="217"/>
      <c r="AB80" s="217"/>
      <c r="AC80" s="47"/>
      <c r="AD80" s="47"/>
      <c r="AE80" s="47"/>
      <c r="AF80" s="97"/>
      <c r="AG80" s="47" t="s">
        <v>9</v>
      </c>
      <c r="AH80" s="47"/>
      <c r="AI80" s="47"/>
      <c r="AJ80" s="47"/>
      <c r="AK80" s="47"/>
      <c r="AL80" s="75" t="s">
        <v>97</v>
      </c>
      <c r="AM80" s="476"/>
      <c r="AN80" s="217"/>
      <c r="AO80" s="217"/>
      <c r="AP80" s="217"/>
      <c r="AQ80" s="217"/>
      <c r="AR80" s="217"/>
      <c r="AS80" s="533"/>
      <c r="AT80" s="533"/>
      <c r="AU80" s="533"/>
      <c r="AV80" s="533"/>
      <c r="AW80" s="533"/>
      <c r="AX80" s="533"/>
      <c r="AY80" s="533"/>
      <c r="BA80" s="533"/>
      <c r="BB80" s="533"/>
      <c r="BC80" s="533"/>
      <c r="BD80" s="533"/>
      <c r="BE80" s="533"/>
      <c r="BF80" s="533"/>
      <c r="BG80" s="533"/>
      <c r="BH80" s="217"/>
    </row>
    <row r="81" spans="1:60" ht="11.25" customHeight="1" x14ac:dyDescent="0.2">
      <c r="A81" s="217"/>
      <c r="B81" s="477"/>
      <c r="C81" s="476"/>
      <c r="D81" s="51"/>
      <c r="F81" s="730"/>
      <c r="G81" s="730"/>
      <c r="H81" s="730"/>
      <c r="I81" s="730"/>
      <c r="J81" s="730"/>
      <c r="K81" s="730"/>
      <c r="L81" s="772"/>
      <c r="M81" s="4"/>
      <c r="N81" s="722"/>
      <c r="O81" s="722"/>
      <c r="P81" s="722"/>
      <c r="Q81" s="722"/>
      <c r="R81" s="722"/>
      <c r="S81" s="722"/>
      <c r="T81" s="722"/>
      <c r="U81" s="796"/>
      <c r="V81" s="51"/>
      <c r="W81" s="217" t="s">
        <v>681</v>
      </c>
      <c r="X81" s="217"/>
      <c r="Y81" s="47" t="s">
        <v>9</v>
      </c>
      <c r="Z81" s="47"/>
      <c r="AA81" s="47"/>
      <c r="AB81" s="47"/>
      <c r="AC81" s="97"/>
      <c r="AD81" s="47"/>
      <c r="AE81" s="47"/>
      <c r="AF81" s="47"/>
      <c r="AG81" s="47"/>
      <c r="AH81" s="47"/>
      <c r="AI81" s="47"/>
      <c r="AJ81" s="47"/>
      <c r="AK81" s="47"/>
      <c r="AL81" s="75" t="s">
        <v>114</v>
      </c>
      <c r="AM81" s="476"/>
      <c r="AN81" s="217"/>
      <c r="AO81" s="217"/>
      <c r="AP81" s="217"/>
      <c r="AQ81" s="217"/>
      <c r="AR81" s="217"/>
      <c r="AS81" s="533"/>
      <c r="AT81" s="533"/>
      <c r="AU81" s="533"/>
      <c r="AV81" s="533"/>
      <c r="AW81" s="533"/>
      <c r="AX81" s="533"/>
      <c r="AY81" s="533"/>
      <c r="AZ81" s="482"/>
      <c r="BA81" s="533"/>
      <c r="BB81" s="533"/>
      <c r="BC81" s="533"/>
      <c r="BD81" s="533"/>
      <c r="BE81" s="533"/>
      <c r="BF81" s="533"/>
      <c r="BG81" s="533"/>
      <c r="BH81" s="217"/>
    </row>
    <row r="82" spans="1:60" ht="11.25" customHeight="1" x14ac:dyDescent="0.2">
      <c r="A82" s="217"/>
      <c r="B82" s="477"/>
      <c r="C82" s="476"/>
      <c r="D82" s="51"/>
      <c r="F82" s="730"/>
      <c r="G82" s="730"/>
      <c r="H82" s="730"/>
      <c r="I82" s="730"/>
      <c r="J82" s="730"/>
      <c r="K82" s="730"/>
      <c r="L82" s="772"/>
      <c r="M82" s="4"/>
      <c r="N82" s="722"/>
      <c r="O82" s="722"/>
      <c r="P82" s="722"/>
      <c r="Q82" s="722"/>
      <c r="R82" s="722"/>
      <c r="S82" s="722"/>
      <c r="T82" s="722"/>
      <c r="U82" s="796"/>
      <c r="V82" s="51"/>
      <c r="W82" s="217" t="s">
        <v>682</v>
      </c>
      <c r="X82" s="217"/>
      <c r="Y82" s="217"/>
      <c r="Z82" s="217"/>
      <c r="AA82" s="217"/>
      <c r="AB82" s="47" t="s">
        <v>9</v>
      </c>
      <c r="AC82" s="47"/>
      <c r="AD82" s="47"/>
      <c r="AE82" s="47"/>
      <c r="AF82" s="47"/>
      <c r="AG82" s="97"/>
      <c r="AH82" s="47"/>
      <c r="AI82" s="47"/>
      <c r="AJ82" s="47"/>
      <c r="AK82" s="47"/>
      <c r="AL82" s="75" t="s">
        <v>116</v>
      </c>
      <c r="AM82" s="476"/>
      <c r="AN82" s="217"/>
      <c r="AO82" s="217"/>
      <c r="AP82" s="217"/>
      <c r="AQ82" s="217"/>
      <c r="AR82" s="217"/>
      <c r="AS82" s="533"/>
      <c r="AT82" s="533"/>
      <c r="AU82" s="533"/>
      <c r="AV82" s="533"/>
      <c r="AW82" s="533"/>
      <c r="AX82" s="533"/>
      <c r="AY82" s="533"/>
      <c r="AZ82" s="482"/>
      <c r="BA82" s="533"/>
      <c r="BB82" s="533"/>
      <c r="BC82" s="533"/>
      <c r="BD82" s="533"/>
      <c r="BE82" s="533"/>
      <c r="BF82" s="533"/>
      <c r="BG82" s="533"/>
      <c r="BH82" s="217"/>
    </row>
    <row r="83" spans="1:60" ht="11.25" customHeight="1" x14ac:dyDescent="0.2">
      <c r="A83" s="217"/>
      <c r="B83" s="477"/>
      <c r="C83" s="476"/>
      <c r="D83" s="51"/>
      <c r="F83" s="730"/>
      <c r="G83" s="730"/>
      <c r="H83" s="730"/>
      <c r="I83" s="730"/>
      <c r="J83" s="730"/>
      <c r="K83" s="730"/>
      <c r="L83" s="772"/>
      <c r="M83" s="4"/>
      <c r="N83" s="722"/>
      <c r="O83" s="722"/>
      <c r="P83" s="722"/>
      <c r="Q83" s="722"/>
      <c r="R83" s="722"/>
      <c r="S83" s="722"/>
      <c r="T83" s="722"/>
      <c r="U83" s="796"/>
      <c r="V83" s="51"/>
      <c r="W83" s="217" t="s">
        <v>259</v>
      </c>
      <c r="X83" s="217"/>
      <c r="Y83" s="217"/>
      <c r="Z83" s="217"/>
      <c r="AA83" s="217"/>
      <c r="AB83" s="47" t="s">
        <v>9</v>
      </c>
      <c r="AC83" s="47"/>
      <c r="AD83" s="47"/>
      <c r="AE83" s="97"/>
      <c r="AF83" s="47"/>
      <c r="AG83" s="47"/>
      <c r="AH83" s="47"/>
      <c r="AI83" s="47"/>
      <c r="AJ83" s="47"/>
      <c r="AK83" s="47"/>
      <c r="AL83" s="75" t="s">
        <v>212</v>
      </c>
      <c r="AM83" s="476"/>
      <c r="AN83" s="217"/>
      <c r="AO83" s="217"/>
      <c r="AP83" s="217"/>
      <c r="AQ83" s="217"/>
      <c r="AR83" s="217"/>
      <c r="AS83" s="533"/>
      <c r="AT83" s="533"/>
      <c r="AU83" s="533"/>
      <c r="AV83" s="533"/>
      <c r="AW83" s="533"/>
      <c r="AX83" s="533"/>
      <c r="AY83" s="533"/>
      <c r="AZ83" s="482"/>
      <c r="BA83" s="533"/>
      <c r="BB83" s="533"/>
      <c r="BC83" s="533"/>
      <c r="BD83" s="533"/>
      <c r="BE83" s="533"/>
      <c r="BF83" s="533"/>
      <c r="BG83" s="533"/>
      <c r="BH83" s="217"/>
    </row>
    <row r="84" spans="1:60" ht="11.25" customHeight="1" x14ac:dyDescent="0.2">
      <c r="A84" s="217"/>
      <c r="B84" s="477"/>
      <c r="C84" s="476"/>
      <c r="D84" s="51"/>
      <c r="F84" s="730"/>
      <c r="G84" s="730"/>
      <c r="H84" s="730"/>
      <c r="I84" s="730"/>
      <c r="J84" s="730"/>
      <c r="K84" s="730"/>
      <c r="L84" s="772"/>
      <c r="M84" s="4"/>
      <c r="N84" s="722"/>
      <c r="O84" s="722"/>
      <c r="P84" s="722"/>
      <c r="Q84" s="722"/>
      <c r="R84" s="722"/>
      <c r="S84" s="722"/>
      <c r="T84" s="722"/>
      <c r="U84" s="796"/>
      <c r="V84" s="51"/>
      <c r="AL84"/>
      <c r="AM84" s="476"/>
      <c r="AN84" s="217"/>
      <c r="AO84" s="217"/>
      <c r="AP84" s="217"/>
      <c r="AQ84" s="217"/>
      <c r="AR84" s="217"/>
      <c r="AS84" s="217"/>
      <c r="AT84" s="217"/>
      <c r="AU84" s="217"/>
      <c r="AV84" s="217"/>
      <c r="AW84" s="217"/>
      <c r="AX84" s="217"/>
      <c r="AY84" s="217"/>
      <c r="AZ84" s="217"/>
      <c r="BA84" s="217"/>
      <c r="BB84" s="217"/>
      <c r="BC84" s="217"/>
      <c r="BD84" s="217"/>
      <c r="BE84" s="217"/>
      <c r="BF84" s="217"/>
      <c r="BG84" s="217"/>
      <c r="BH84" s="217"/>
    </row>
    <row r="85" spans="1:60" ht="11.25" customHeight="1" x14ac:dyDescent="0.2">
      <c r="A85" s="217"/>
      <c r="B85" s="477"/>
      <c r="C85" s="476"/>
      <c r="D85" s="51"/>
      <c r="F85" s="730"/>
      <c r="G85" s="730"/>
      <c r="H85" s="730"/>
      <c r="I85" s="730"/>
      <c r="J85" s="730"/>
      <c r="K85" s="730"/>
      <c r="L85" s="772"/>
      <c r="M85" s="4"/>
      <c r="N85" s="722"/>
      <c r="O85" s="722"/>
      <c r="P85" s="722"/>
      <c r="Q85" s="722"/>
      <c r="R85" s="722"/>
      <c r="S85" s="722"/>
      <c r="T85" s="722"/>
      <c r="U85" s="796"/>
      <c r="V85" s="51"/>
      <c r="AL85"/>
      <c r="AM85" s="476"/>
      <c r="AN85" s="217"/>
      <c r="AO85" s="217"/>
      <c r="AP85" s="217"/>
      <c r="AQ85" s="217"/>
    </row>
    <row r="86" spans="1:60" ht="11.25" customHeight="1" x14ac:dyDescent="0.2">
      <c r="A86" s="217"/>
      <c r="B86" s="477"/>
      <c r="C86" s="476"/>
      <c r="D86" s="51"/>
      <c r="F86" s="730"/>
      <c r="G86" s="730"/>
      <c r="H86" s="730"/>
      <c r="I86" s="730"/>
      <c r="J86" s="730"/>
      <c r="K86" s="730"/>
      <c r="L86" s="772"/>
      <c r="M86" s="4"/>
      <c r="N86" s="722"/>
      <c r="O86" s="722"/>
      <c r="P86" s="722"/>
      <c r="Q86" s="722"/>
      <c r="R86" s="722"/>
      <c r="S86" s="722"/>
      <c r="T86" s="722"/>
      <c r="U86" s="796"/>
      <c r="V86" s="51"/>
      <c r="AL86"/>
      <c r="AM86" s="476"/>
      <c r="AN86" s="217"/>
      <c r="AO86" s="217"/>
      <c r="AP86" s="217"/>
      <c r="AQ86" s="217"/>
    </row>
    <row r="87" spans="1:60" ht="11.25" customHeight="1" x14ac:dyDescent="0.2">
      <c r="A87" s="217"/>
      <c r="B87" s="477"/>
      <c r="C87" s="476"/>
      <c r="D87" s="51"/>
      <c r="F87" s="730"/>
      <c r="G87" s="730"/>
      <c r="H87" s="730"/>
      <c r="I87" s="730"/>
      <c r="J87" s="730"/>
      <c r="K87" s="730"/>
      <c r="L87" s="772"/>
      <c r="M87" s="4"/>
      <c r="N87" s="722"/>
      <c r="O87" s="722"/>
      <c r="P87" s="722"/>
      <c r="Q87" s="722"/>
      <c r="R87" s="722"/>
      <c r="S87" s="722"/>
      <c r="T87" s="722"/>
      <c r="U87" s="796"/>
      <c r="V87" s="51"/>
      <c r="AL87"/>
      <c r="AM87" s="476"/>
      <c r="AN87" s="217"/>
      <c r="AO87" s="217"/>
      <c r="AP87" s="217"/>
      <c r="AQ87" s="217"/>
    </row>
    <row r="88" spans="1:60" ht="11.25" customHeight="1" x14ac:dyDescent="0.2">
      <c r="A88" s="217"/>
      <c r="B88" s="477"/>
      <c r="C88" s="476"/>
      <c r="D88" s="51"/>
      <c r="E88" s="4"/>
      <c r="F88" s="730"/>
      <c r="G88" s="730"/>
      <c r="H88" s="730"/>
      <c r="I88" s="730"/>
      <c r="J88" s="730"/>
      <c r="K88" s="730"/>
      <c r="L88" s="772"/>
      <c r="M88" s="4"/>
      <c r="N88" s="722"/>
      <c r="O88" s="722"/>
      <c r="P88" s="722"/>
      <c r="Q88" s="722"/>
      <c r="R88" s="722"/>
      <c r="S88" s="722"/>
      <c r="T88" s="722"/>
      <c r="U88" s="796"/>
      <c r="V88" s="51"/>
      <c r="AL88"/>
      <c r="AM88" s="476"/>
      <c r="AN88" s="217"/>
      <c r="AO88" s="217"/>
      <c r="AP88" s="217"/>
      <c r="AQ88" s="217"/>
    </row>
    <row r="89" spans="1:60" ht="11.25" customHeight="1" x14ac:dyDescent="0.2">
      <c r="A89" s="217"/>
      <c r="B89" s="477"/>
      <c r="C89" s="476"/>
      <c r="D89" s="51"/>
      <c r="E89" s="4"/>
      <c r="F89" s="730"/>
      <c r="G89" s="730"/>
      <c r="H89" s="730"/>
      <c r="I89" s="730"/>
      <c r="J89" s="730"/>
      <c r="K89" s="730"/>
      <c r="L89" s="772"/>
      <c r="M89" s="4"/>
      <c r="N89" s="722"/>
      <c r="O89" s="722"/>
      <c r="P89" s="722"/>
      <c r="Q89" s="722"/>
      <c r="R89" s="722"/>
      <c r="S89" s="722"/>
      <c r="T89" s="722"/>
      <c r="U89" s="796"/>
      <c r="V89" s="51"/>
      <c r="AL89"/>
      <c r="AM89" s="476"/>
      <c r="AN89" s="217"/>
      <c r="AO89" s="217"/>
      <c r="AP89" s="217"/>
      <c r="AQ89" s="217"/>
    </row>
    <row r="90" spans="1:60" ht="11.25" customHeight="1" x14ac:dyDescent="0.2">
      <c r="A90" s="217"/>
      <c r="B90" s="477"/>
      <c r="C90" s="476"/>
      <c r="D90" s="51"/>
      <c r="E90" s="4"/>
      <c r="F90" s="730"/>
      <c r="G90" s="730"/>
      <c r="H90" s="730"/>
      <c r="I90" s="730"/>
      <c r="J90" s="730"/>
      <c r="K90" s="730"/>
      <c r="L90" s="772"/>
      <c r="M90" s="4"/>
      <c r="N90" s="722"/>
      <c r="O90" s="722"/>
      <c r="P90" s="722"/>
      <c r="Q90" s="722"/>
      <c r="R90" s="722"/>
      <c r="S90" s="722"/>
      <c r="T90" s="722"/>
      <c r="U90" s="796"/>
      <c r="V90" s="51"/>
      <c r="AL90"/>
      <c r="AM90" s="476"/>
      <c r="AN90" s="217"/>
      <c r="AO90" s="217"/>
      <c r="AP90" s="217"/>
      <c r="AQ90" s="217"/>
    </row>
    <row r="91" spans="1:60" ht="11.25" customHeight="1" x14ac:dyDescent="0.2">
      <c r="A91" s="217"/>
      <c r="B91" s="477"/>
      <c r="C91" s="476"/>
      <c r="D91" s="51"/>
      <c r="E91" s="4"/>
      <c r="F91" s="730"/>
      <c r="G91" s="730"/>
      <c r="H91" s="730"/>
      <c r="I91" s="730"/>
      <c r="J91" s="730"/>
      <c r="K91" s="730"/>
      <c r="L91" s="772"/>
      <c r="M91" s="4"/>
      <c r="N91" s="722"/>
      <c r="O91" s="722"/>
      <c r="P91" s="722"/>
      <c r="Q91" s="722"/>
      <c r="R91" s="722"/>
      <c r="S91" s="722"/>
      <c r="T91" s="722"/>
      <c r="U91" s="796"/>
      <c r="V91" s="51"/>
      <c r="AL91"/>
      <c r="AM91" s="476"/>
      <c r="AN91" s="217"/>
      <c r="AO91" s="217"/>
      <c r="AP91" s="217"/>
      <c r="AQ91" s="217"/>
    </row>
    <row r="92" spans="1:60" ht="11.25" customHeight="1" x14ac:dyDescent="0.2">
      <c r="A92" s="217"/>
      <c r="B92" s="477"/>
      <c r="C92" s="476"/>
      <c r="D92" s="51"/>
      <c r="E92" s="4"/>
      <c r="F92" s="730"/>
      <c r="G92" s="730"/>
      <c r="H92" s="730"/>
      <c r="I92" s="730"/>
      <c r="J92" s="730"/>
      <c r="K92" s="730"/>
      <c r="L92" s="772"/>
      <c r="M92" s="4"/>
      <c r="N92" s="722"/>
      <c r="O92" s="722"/>
      <c r="P92" s="722"/>
      <c r="Q92" s="722"/>
      <c r="R92" s="722"/>
      <c r="S92" s="722"/>
      <c r="T92" s="722"/>
      <c r="U92" s="796"/>
      <c r="V92" s="51"/>
      <c r="W92" s="217"/>
      <c r="X92" s="217"/>
      <c r="Y92" s="217"/>
      <c r="Z92" s="217"/>
      <c r="AA92" s="217"/>
      <c r="AB92" s="217"/>
      <c r="AC92" s="217"/>
      <c r="AD92" s="217"/>
      <c r="AE92" s="217"/>
      <c r="AF92" s="217"/>
      <c r="AG92" s="217"/>
      <c r="AH92" s="217"/>
      <c r="AI92" s="217"/>
      <c r="AJ92" s="217"/>
      <c r="AK92" s="217"/>
      <c r="AL92" s="74"/>
      <c r="AM92" s="476"/>
      <c r="AN92" s="217"/>
      <c r="AO92" s="217"/>
      <c r="AP92" s="217"/>
      <c r="AQ92" s="217"/>
    </row>
    <row r="93" spans="1:60" x14ac:dyDescent="0.2">
      <c r="A93" s="217"/>
      <c r="B93" s="477"/>
      <c r="C93" s="476"/>
      <c r="D93" s="51"/>
      <c r="E93" s="4"/>
      <c r="F93" s="730"/>
      <c r="G93" s="730"/>
      <c r="H93" s="730"/>
      <c r="I93" s="730"/>
      <c r="J93" s="730"/>
      <c r="K93" s="730"/>
      <c r="L93" s="772"/>
      <c r="M93" s="4"/>
      <c r="N93" s="722"/>
      <c r="O93" s="722"/>
      <c r="P93" s="722"/>
      <c r="Q93" s="722"/>
      <c r="R93" s="722"/>
      <c r="S93" s="722"/>
      <c r="T93" s="722"/>
      <c r="U93" s="796"/>
      <c r="V93" s="51"/>
      <c r="W93" s="217"/>
      <c r="X93" s="217"/>
      <c r="Y93" s="217"/>
      <c r="Z93" s="217"/>
      <c r="AA93" s="217"/>
      <c r="AB93" s="217"/>
      <c r="AC93" s="217"/>
      <c r="AD93" s="217"/>
      <c r="AE93" s="217"/>
      <c r="AF93" s="217"/>
      <c r="AG93" s="217"/>
      <c r="AH93" s="217"/>
      <c r="AI93" s="217"/>
      <c r="AJ93" s="217"/>
      <c r="AK93" s="217"/>
      <c r="AL93" s="74"/>
      <c r="AM93" s="476"/>
      <c r="AN93" s="217"/>
      <c r="AO93" s="217"/>
      <c r="AP93" s="217"/>
      <c r="AQ93" s="217"/>
    </row>
    <row r="94" spans="1:60" x14ac:dyDescent="0.2">
      <c r="A94" s="217"/>
      <c r="B94" s="477"/>
      <c r="C94" s="476"/>
      <c r="D94" s="51"/>
      <c r="E94" s="4"/>
      <c r="F94" s="730"/>
      <c r="G94" s="730"/>
      <c r="H94" s="730"/>
      <c r="I94" s="730"/>
      <c r="J94" s="730"/>
      <c r="K94" s="730"/>
      <c r="L94" s="772"/>
      <c r="M94" s="4"/>
      <c r="N94" s="722"/>
      <c r="O94" s="722"/>
      <c r="P94" s="722"/>
      <c r="Q94" s="722"/>
      <c r="R94" s="722"/>
      <c r="S94" s="722"/>
      <c r="T94" s="722"/>
      <c r="U94" s="796"/>
      <c r="V94" s="51"/>
      <c r="AL94"/>
      <c r="AM94" s="476"/>
      <c r="AN94" s="217"/>
      <c r="AO94" s="217"/>
      <c r="AP94" s="217"/>
      <c r="AQ94" s="217"/>
    </row>
    <row r="95" spans="1:60" x14ac:dyDescent="0.2">
      <c r="A95" s="217"/>
      <c r="B95" s="477"/>
      <c r="C95" s="476"/>
      <c r="D95" s="51"/>
      <c r="E95" s="4"/>
      <c r="F95" s="730"/>
      <c r="G95" s="730"/>
      <c r="H95" s="730"/>
      <c r="I95" s="730"/>
      <c r="J95" s="730"/>
      <c r="K95" s="730"/>
      <c r="L95" s="772"/>
      <c r="M95" s="4"/>
      <c r="N95" s="722"/>
      <c r="O95" s="722"/>
      <c r="P95" s="722"/>
      <c r="Q95" s="722"/>
      <c r="R95" s="722"/>
      <c r="S95" s="722"/>
      <c r="T95" s="722"/>
      <c r="U95" s="796"/>
      <c r="V95" s="51"/>
      <c r="AL95"/>
      <c r="AM95" s="476"/>
      <c r="AN95" s="217"/>
      <c r="AO95" s="217"/>
      <c r="AP95" s="217"/>
      <c r="AQ95" s="217"/>
    </row>
    <row r="96" spans="1:60" ht="6" customHeight="1" x14ac:dyDescent="0.2">
      <c r="A96" s="77"/>
      <c r="B96" s="76"/>
      <c r="C96" s="48"/>
      <c r="D96" s="26"/>
      <c r="E96" s="77"/>
      <c r="F96" s="77"/>
      <c r="G96" s="77"/>
      <c r="H96" s="77"/>
      <c r="I96" s="77"/>
      <c r="J96" s="77"/>
      <c r="K96" s="77"/>
      <c r="L96" s="77"/>
      <c r="M96" s="77"/>
      <c r="N96" s="77"/>
      <c r="O96" s="77"/>
      <c r="P96" s="77"/>
      <c r="Q96" s="77"/>
      <c r="R96" s="77"/>
      <c r="S96" s="77"/>
      <c r="T96" s="77"/>
      <c r="U96" s="48"/>
      <c r="V96" s="26"/>
      <c r="W96" s="77"/>
      <c r="X96" s="77"/>
      <c r="Y96" s="77"/>
      <c r="Z96" s="77"/>
      <c r="AA96" s="77"/>
      <c r="AB96" s="77"/>
      <c r="AC96" s="77"/>
      <c r="AD96" s="77"/>
      <c r="AE96" s="77"/>
      <c r="AF96" s="77"/>
      <c r="AG96" s="77"/>
      <c r="AH96" s="77"/>
      <c r="AI96" s="77"/>
      <c r="AJ96" s="77"/>
      <c r="AK96" s="77"/>
      <c r="AL96" s="78"/>
      <c r="AM96" s="48"/>
      <c r="AN96" s="77"/>
      <c r="AO96" s="77"/>
      <c r="AP96" s="77"/>
      <c r="AQ96" s="77"/>
    </row>
    <row r="97" spans="1:59" ht="6" customHeight="1" x14ac:dyDescent="0.2">
      <c r="A97" s="16"/>
      <c r="B97" s="475"/>
      <c r="C97" s="46"/>
      <c r="D97" s="27"/>
      <c r="E97" s="16"/>
      <c r="F97" s="16"/>
      <c r="G97" s="16"/>
      <c r="H97" s="16"/>
      <c r="I97" s="16"/>
      <c r="J97" s="16"/>
      <c r="K97" s="16"/>
      <c r="L97" s="16"/>
      <c r="M97" s="16"/>
      <c r="N97" s="16"/>
      <c r="O97" s="16"/>
      <c r="P97" s="16"/>
      <c r="Q97" s="16"/>
      <c r="R97" s="16"/>
      <c r="S97" s="16"/>
      <c r="T97" s="16"/>
      <c r="U97" s="46"/>
      <c r="V97" s="27"/>
      <c r="W97" s="16"/>
      <c r="X97" s="16"/>
      <c r="Y97" s="16"/>
      <c r="Z97" s="16"/>
      <c r="AA97" s="16"/>
      <c r="AB97" s="16"/>
      <c r="AC97" s="16"/>
      <c r="AD97" s="16"/>
      <c r="AE97" s="16"/>
      <c r="AF97" s="16"/>
      <c r="AG97" s="16"/>
      <c r="AH97" s="16"/>
      <c r="AI97" s="16"/>
      <c r="AJ97" s="16"/>
      <c r="AK97" s="16"/>
      <c r="AL97" s="24"/>
      <c r="AM97" s="46"/>
      <c r="AN97" s="16"/>
      <c r="AO97" s="16"/>
      <c r="AP97" s="16"/>
      <c r="AQ97" s="16"/>
    </row>
    <row r="98" spans="1:59" ht="11.25" customHeight="1" x14ac:dyDescent="0.2">
      <c r="A98" s="217"/>
      <c r="B98" s="477">
        <v>610</v>
      </c>
      <c r="C98" s="476"/>
      <c r="D98" s="51"/>
      <c r="E98" s="730" t="str">
        <f ca="1">VLOOKUP(INDIRECT(ADDRESS(ROW(),COLUMN()-3)),Language_Translations,MATCH(Language_Selected,Language_Options,0),FALSE)</f>
        <v>Quand (NOM) avait la diarrhée, lui a-t-on donné à manger moins que d'habitude, environ la même quantité, plus que d'habitude ou rien à manger ?
SI MOINS, INSISTEZ : Lui a-t-on donné à manger beaucoup moins que d'habitude ou un peu moins ?</v>
      </c>
      <c r="F98" s="730"/>
      <c r="G98" s="730"/>
      <c r="H98" s="730"/>
      <c r="I98" s="730"/>
      <c r="J98" s="730"/>
      <c r="K98" s="730"/>
      <c r="L98" s="730"/>
      <c r="M98" s="730"/>
      <c r="N98" s="730"/>
      <c r="O98" s="730"/>
      <c r="P98" s="730"/>
      <c r="Q98" s="730"/>
      <c r="R98" s="730"/>
      <c r="S98" s="730"/>
      <c r="T98" s="730"/>
      <c r="U98" s="94"/>
      <c r="V98" s="51"/>
      <c r="W98" s="217" t="s">
        <v>678</v>
      </c>
      <c r="X98" s="217"/>
      <c r="Y98" s="217"/>
      <c r="Z98" s="217"/>
      <c r="AA98" s="47"/>
      <c r="AB98" s="47"/>
      <c r="AC98" s="47"/>
      <c r="AD98" s="47" t="s">
        <v>9</v>
      </c>
      <c r="AE98" s="47"/>
      <c r="AF98" s="47"/>
      <c r="AG98" s="47"/>
      <c r="AH98" s="47"/>
      <c r="AI98" s="97"/>
      <c r="AJ98" s="47"/>
      <c r="AK98" s="47"/>
      <c r="AL98" s="75" t="s">
        <v>93</v>
      </c>
      <c r="AM98" s="476"/>
      <c r="AN98" s="217"/>
      <c r="AO98" s="217"/>
      <c r="AP98" s="217"/>
      <c r="AQ98" s="217"/>
    </row>
    <row r="99" spans="1:59" x14ac:dyDescent="0.2">
      <c r="A99" s="217"/>
      <c r="B99" s="477"/>
      <c r="C99" s="476"/>
      <c r="D99" s="51"/>
      <c r="E99" s="730"/>
      <c r="F99" s="730"/>
      <c r="G99" s="730"/>
      <c r="H99" s="730"/>
      <c r="I99" s="730"/>
      <c r="J99" s="730"/>
      <c r="K99" s="730"/>
      <c r="L99" s="730"/>
      <c r="M99" s="730"/>
      <c r="N99" s="730"/>
      <c r="O99" s="730"/>
      <c r="P99" s="730"/>
      <c r="Q99" s="730"/>
      <c r="R99" s="730"/>
      <c r="S99" s="730"/>
      <c r="T99" s="730"/>
      <c r="U99" s="94"/>
      <c r="V99" s="51"/>
      <c r="W99" s="217" t="s">
        <v>679</v>
      </c>
      <c r="X99" s="217"/>
      <c r="Y99" s="217"/>
      <c r="Z99" s="217"/>
      <c r="AA99" s="217"/>
      <c r="AB99" s="217"/>
      <c r="AC99" s="47" t="s">
        <v>9</v>
      </c>
      <c r="AD99" s="47"/>
      <c r="AE99" s="47"/>
      <c r="AF99" s="97"/>
      <c r="AG99" s="47"/>
      <c r="AH99" s="47"/>
      <c r="AI99" s="47"/>
      <c r="AJ99" s="47"/>
      <c r="AK99" s="47"/>
      <c r="AL99" s="75" t="s">
        <v>95</v>
      </c>
      <c r="AM99" s="476"/>
      <c r="AN99" s="217"/>
      <c r="AO99" s="217"/>
      <c r="AP99" s="217"/>
      <c r="AQ99" s="217"/>
    </row>
    <row r="100" spans="1:59" x14ac:dyDescent="0.2">
      <c r="A100" s="217"/>
      <c r="B100" s="477"/>
      <c r="C100" s="476"/>
      <c r="D100" s="51"/>
      <c r="E100" s="730"/>
      <c r="F100" s="730"/>
      <c r="G100" s="730"/>
      <c r="H100" s="730"/>
      <c r="I100" s="730"/>
      <c r="J100" s="730"/>
      <c r="K100" s="730"/>
      <c r="L100" s="730"/>
      <c r="M100" s="730"/>
      <c r="N100" s="730"/>
      <c r="O100" s="730"/>
      <c r="P100" s="730"/>
      <c r="Q100" s="730"/>
      <c r="R100" s="730"/>
      <c r="S100" s="730"/>
      <c r="T100" s="730"/>
      <c r="U100" s="94"/>
      <c r="V100" s="51"/>
      <c r="W100" s="217" t="s">
        <v>680</v>
      </c>
      <c r="X100" s="217"/>
      <c r="Y100" s="217"/>
      <c r="Z100" s="217"/>
      <c r="AA100" s="217"/>
      <c r="AB100" s="217"/>
      <c r="AC100" s="47"/>
      <c r="AD100" s="47"/>
      <c r="AE100" s="47"/>
      <c r="AF100" s="97"/>
      <c r="AG100" s="47" t="s">
        <v>9</v>
      </c>
      <c r="AH100" s="47"/>
      <c r="AI100" s="47"/>
      <c r="AJ100" s="47"/>
      <c r="AK100" s="47"/>
      <c r="AL100" s="75" t="s">
        <v>97</v>
      </c>
      <c r="AM100" s="476"/>
      <c r="AN100" s="217"/>
      <c r="AO100" s="217"/>
      <c r="AP100" s="217"/>
      <c r="AQ100" s="217"/>
    </row>
    <row r="101" spans="1:59" x14ac:dyDescent="0.2">
      <c r="A101" s="217"/>
      <c r="B101" s="477"/>
      <c r="C101" s="476"/>
      <c r="D101" s="51"/>
      <c r="E101" s="730"/>
      <c r="F101" s="730"/>
      <c r="G101" s="730"/>
      <c r="H101" s="730"/>
      <c r="I101" s="730"/>
      <c r="J101" s="730"/>
      <c r="K101" s="730"/>
      <c r="L101" s="730"/>
      <c r="M101" s="730"/>
      <c r="N101" s="730"/>
      <c r="O101" s="730"/>
      <c r="P101" s="730"/>
      <c r="Q101" s="730"/>
      <c r="R101" s="730"/>
      <c r="S101" s="730"/>
      <c r="T101" s="730"/>
      <c r="U101" s="94"/>
      <c r="V101" s="51"/>
      <c r="W101" s="217" t="s">
        <v>681</v>
      </c>
      <c r="X101" s="217"/>
      <c r="Y101" s="47" t="s">
        <v>9</v>
      </c>
      <c r="Z101" s="47"/>
      <c r="AA101" s="47"/>
      <c r="AB101" s="47"/>
      <c r="AC101" s="97"/>
      <c r="AD101" s="47"/>
      <c r="AE101" s="47"/>
      <c r="AF101" s="47"/>
      <c r="AG101" s="47"/>
      <c r="AH101" s="47"/>
      <c r="AI101" s="47"/>
      <c r="AJ101" s="47"/>
      <c r="AK101" s="47"/>
      <c r="AL101" s="75" t="s">
        <v>114</v>
      </c>
      <c r="AM101" s="476"/>
      <c r="AN101" s="217"/>
      <c r="AO101" s="217"/>
      <c r="AP101" s="217"/>
      <c r="AQ101" s="217"/>
    </row>
    <row r="102" spans="1:59" x14ac:dyDescent="0.2">
      <c r="A102" s="217"/>
      <c r="B102" s="477"/>
      <c r="C102" s="476"/>
      <c r="D102" s="51"/>
      <c r="E102" s="730"/>
      <c r="F102" s="730"/>
      <c r="G102" s="730"/>
      <c r="H102" s="730"/>
      <c r="I102" s="730"/>
      <c r="J102" s="730"/>
      <c r="K102" s="730"/>
      <c r="L102" s="730"/>
      <c r="M102" s="730"/>
      <c r="N102" s="730"/>
      <c r="O102" s="730"/>
      <c r="P102" s="730"/>
      <c r="Q102" s="730"/>
      <c r="R102" s="730"/>
      <c r="S102" s="730"/>
      <c r="T102" s="730"/>
      <c r="U102" s="94"/>
      <c r="V102" s="51"/>
      <c r="W102" s="217" t="s">
        <v>683</v>
      </c>
      <c r="X102" s="217"/>
      <c r="Y102" s="217"/>
      <c r="Z102" s="217"/>
      <c r="AA102" s="217"/>
      <c r="AB102" s="217"/>
      <c r="AC102" s="47"/>
      <c r="AD102" s="47"/>
      <c r="AE102" s="47"/>
      <c r="AF102" s="47"/>
      <c r="AG102" s="47" t="s">
        <v>9</v>
      </c>
      <c r="AH102" s="47"/>
      <c r="AI102" s="47"/>
      <c r="AJ102" s="47"/>
      <c r="AK102" s="97"/>
      <c r="AL102" s="75" t="s">
        <v>116</v>
      </c>
      <c r="AM102" s="476"/>
      <c r="AN102" s="217"/>
      <c r="AO102" s="217"/>
      <c r="AP102" s="217"/>
      <c r="AQ102" s="217"/>
    </row>
    <row r="103" spans="1:59" ht="11.25" customHeight="1" x14ac:dyDescent="0.2">
      <c r="A103" s="217"/>
      <c r="B103" s="477"/>
      <c r="C103" s="476"/>
      <c r="D103" s="51"/>
      <c r="E103" s="730"/>
      <c r="F103" s="730"/>
      <c r="G103" s="730"/>
      <c r="H103" s="730"/>
      <c r="I103" s="730"/>
      <c r="J103" s="730"/>
      <c r="K103" s="730"/>
      <c r="L103" s="730"/>
      <c r="M103" s="730"/>
      <c r="N103" s="730"/>
      <c r="O103" s="730"/>
      <c r="P103" s="730"/>
      <c r="Q103" s="730"/>
      <c r="R103" s="730"/>
      <c r="S103" s="730"/>
      <c r="T103" s="730"/>
      <c r="U103" s="94"/>
      <c r="V103" s="51"/>
      <c r="W103" s="217" t="s">
        <v>684</v>
      </c>
      <c r="X103" s="217"/>
      <c r="Y103" s="217"/>
      <c r="Z103" s="217"/>
      <c r="AA103" s="217"/>
      <c r="AB103" s="217"/>
      <c r="AC103" s="217"/>
      <c r="AD103" s="47"/>
      <c r="AE103" s="47"/>
      <c r="AF103" s="47"/>
      <c r="AG103" s="47"/>
      <c r="AH103" s="47" t="s">
        <v>9</v>
      </c>
      <c r="AI103" s="47"/>
      <c r="AJ103" s="47"/>
      <c r="AK103" s="47"/>
      <c r="AL103" s="75" t="s">
        <v>266</v>
      </c>
      <c r="AM103" s="476"/>
      <c r="AN103" s="217"/>
      <c r="AO103" s="217"/>
      <c r="AP103" s="217"/>
      <c r="AQ103" s="217"/>
    </row>
    <row r="104" spans="1:59" x14ac:dyDescent="0.2">
      <c r="A104" s="217"/>
      <c r="B104" s="477"/>
      <c r="C104" s="476"/>
      <c r="D104" s="51"/>
      <c r="E104" s="730"/>
      <c r="F104" s="730"/>
      <c r="G104" s="730"/>
      <c r="H104" s="730"/>
      <c r="I104" s="730"/>
      <c r="J104" s="730"/>
      <c r="K104" s="730"/>
      <c r="L104" s="730"/>
      <c r="M104" s="730"/>
      <c r="N104" s="730"/>
      <c r="O104" s="730"/>
      <c r="P104" s="730"/>
      <c r="Q104" s="730"/>
      <c r="R104" s="730"/>
      <c r="S104" s="730"/>
      <c r="T104" s="730"/>
      <c r="U104" s="94"/>
      <c r="V104" s="51"/>
      <c r="W104" s="217" t="s">
        <v>259</v>
      </c>
      <c r="X104" s="217"/>
      <c r="Y104" s="217"/>
      <c r="Z104" s="217"/>
      <c r="AA104" s="217"/>
      <c r="AB104" s="47" t="s">
        <v>9</v>
      </c>
      <c r="AC104" s="47"/>
      <c r="AD104" s="47"/>
      <c r="AE104" s="97"/>
      <c r="AF104" s="47"/>
      <c r="AG104" s="47"/>
      <c r="AH104" s="47"/>
      <c r="AI104" s="47"/>
      <c r="AJ104" s="47"/>
      <c r="AK104" s="47"/>
      <c r="AL104" s="75" t="s">
        <v>212</v>
      </c>
      <c r="AM104" s="476"/>
      <c r="AN104" s="217"/>
      <c r="AO104" s="217"/>
      <c r="AP104" s="217"/>
      <c r="AQ104" s="217"/>
    </row>
    <row r="105" spans="1:59" ht="6" customHeight="1" x14ac:dyDescent="0.2">
      <c r="A105" s="77"/>
      <c r="B105" s="76"/>
      <c r="C105" s="48"/>
      <c r="D105" s="26"/>
      <c r="E105" s="77"/>
      <c r="F105" s="77"/>
      <c r="G105" s="77"/>
      <c r="H105" s="77"/>
      <c r="I105" s="77"/>
      <c r="J105" s="77"/>
      <c r="K105" s="77"/>
      <c r="L105" s="77"/>
      <c r="M105" s="77"/>
      <c r="N105" s="77"/>
      <c r="O105" s="77"/>
      <c r="P105" s="77"/>
      <c r="Q105" s="77"/>
      <c r="R105" s="77"/>
      <c r="S105" s="77"/>
      <c r="T105" s="77"/>
      <c r="U105" s="48"/>
      <c r="V105" s="26"/>
      <c r="W105" s="77"/>
      <c r="X105" s="77"/>
      <c r="Y105" s="77"/>
      <c r="Z105" s="77"/>
      <c r="AA105" s="77"/>
      <c r="AB105" s="77"/>
      <c r="AC105" s="77"/>
      <c r="AD105" s="77"/>
      <c r="AE105" s="77"/>
      <c r="AF105" s="77"/>
      <c r="AG105" s="77"/>
      <c r="AH105" s="77"/>
      <c r="AI105" s="77"/>
      <c r="AJ105" s="77"/>
      <c r="AK105" s="77"/>
      <c r="AL105" s="78"/>
      <c r="AM105" s="48"/>
      <c r="AN105" s="77"/>
      <c r="AO105" s="77"/>
      <c r="AP105" s="77"/>
      <c r="AQ105" s="77"/>
    </row>
    <row r="106" spans="1:59" ht="6" customHeight="1" x14ac:dyDescent="0.2">
      <c r="A106" s="16"/>
      <c r="B106" s="475"/>
      <c r="C106" s="46"/>
      <c r="D106" s="27"/>
      <c r="E106" s="16"/>
      <c r="F106" s="16"/>
      <c r="G106" s="16"/>
      <c r="H106" s="16"/>
      <c r="I106" s="16"/>
      <c r="J106" s="16"/>
      <c r="K106" s="16"/>
      <c r="L106" s="16"/>
      <c r="M106" s="16"/>
      <c r="N106" s="16"/>
      <c r="O106" s="16"/>
      <c r="P106" s="16"/>
      <c r="Q106" s="16"/>
      <c r="R106" s="16"/>
      <c r="S106" s="16"/>
      <c r="T106" s="16"/>
      <c r="U106" s="46"/>
      <c r="V106" s="27"/>
      <c r="W106" s="16"/>
      <c r="X106" s="16"/>
      <c r="Y106" s="16"/>
      <c r="Z106" s="16"/>
      <c r="AA106" s="16"/>
      <c r="AB106" s="16"/>
      <c r="AC106" s="16"/>
      <c r="AD106" s="16"/>
      <c r="AE106" s="16"/>
      <c r="AF106" s="16"/>
      <c r="AG106" s="16"/>
      <c r="AH106" s="16"/>
      <c r="AI106" s="16"/>
      <c r="AJ106" s="16"/>
      <c r="AK106" s="16"/>
      <c r="AL106" s="24"/>
      <c r="AM106" s="46"/>
      <c r="AN106" s="16"/>
      <c r="AO106" s="16"/>
      <c r="AP106" s="16"/>
      <c r="AQ106" s="16"/>
    </row>
    <row r="107" spans="1:59" ht="11.25" customHeight="1" x14ac:dyDescent="0.2">
      <c r="A107" s="217"/>
      <c r="B107" s="477">
        <v>611</v>
      </c>
      <c r="C107" s="476"/>
      <c r="D107" s="51"/>
      <c r="E107" s="730" t="str">
        <f ca="1">VLOOKUP(INDIRECT(ADDRESS(ROW(),COLUMN()-3)),Language_Translations,MATCH(Language_Selected,Language_Options,0),FALSE)</f>
        <v>Avez-vous recherché des conseils ou un traitement pour la diarrhée ?</v>
      </c>
      <c r="F107" s="730"/>
      <c r="G107" s="730"/>
      <c r="H107" s="730"/>
      <c r="I107" s="730"/>
      <c r="J107" s="730"/>
      <c r="K107" s="730"/>
      <c r="L107" s="730"/>
      <c r="M107" s="730"/>
      <c r="N107" s="730"/>
      <c r="O107" s="730"/>
      <c r="P107" s="730"/>
      <c r="Q107" s="730"/>
      <c r="R107" s="730"/>
      <c r="S107" s="730"/>
      <c r="T107" s="730"/>
      <c r="U107" s="94"/>
      <c r="V107" s="51"/>
      <c r="W107" s="217" t="s">
        <v>117</v>
      </c>
      <c r="X107" s="217"/>
      <c r="Y107" s="47" t="s">
        <v>9</v>
      </c>
      <c r="Z107" s="47"/>
      <c r="AA107" s="47"/>
      <c r="AB107" s="47"/>
      <c r="AC107" s="47"/>
      <c r="AD107" s="47"/>
      <c r="AE107" s="47"/>
      <c r="AF107" s="47"/>
      <c r="AG107" s="47"/>
      <c r="AH107" s="47"/>
      <c r="AI107" s="47"/>
      <c r="AJ107" s="47"/>
      <c r="AK107" s="47"/>
      <c r="AL107" s="75" t="s">
        <v>93</v>
      </c>
      <c r="AM107" s="476"/>
      <c r="AN107" s="217"/>
      <c r="AO107" s="217"/>
      <c r="AP107" s="217"/>
      <c r="AQ107" s="217"/>
    </row>
    <row r="108" spans="1:59" x14ac:dyDescent="0.2">
      <c r="A108" s="217"/>
      <c r="B108" s="477"/>
      <c r="C108" s="476"/>
      <c r="D108" s="51"/>
      <c r="E108" s="730"/>
      <c r="F108" s="730"/>
      <c r="G108" s="730"/>
      <c r="H108" s="730"/>
      <c r="I108" s="730"/>
      <c r="J108" s="730"/>
      <c r="K108" s="730"/>
      <c r="L108" s="730"/>
      <c r="M108" s="730"/>
      <c r="N108" s="730"/>
      <c r="O108" s="730"/>
      <c r="P108" s="730"/>
      <c r="Q108" s="730"/>
      <c r="R108" s="730"/>
      <c r="S108" s="730"/>
      <c r="T108" s="730"/>
      <c r="U108" s="94"/>
      <c r="V108" s="51"/>
      <c r="W108" s="217" t="s">
        <v>670</v>
      </c>
      <c r="X108" s="217"/>
      <c r="Y108" s="47" t="s">
        <v>9</v>
      </c>
      <c r="Z108" s="47"/>
      <c r="AA108" s="47"/>
      <c r="AB108" s="47"/>
      <c r="AC108" s="47"/>
      <c r="AD108" s="47"/>
      <c r="AE108" s="47"/>
      <c r="AF108" s="47"/>
      <c r="AG108" s="47"/>
      <c r="AH108" s="47"/>
      <c r="AI108" s="47"/>
      <c r="AJ108" s="47"/>
      <c r="AK108" s="47"/>
      <c r="AL108" s="75" t="s">
        <v>95</v>
      </c>
      <c r="AM108" s="476"/>
      <c r="AN108" s="217"/>
      <c r="AO108" s="217"/>
      <c r="AP108" s="217">
        <v>615</v>
      </c>
      <c r="AQ108" s="217"/>
    </row>
    <row r="109" spans="1:59" ht="6" customHeight="1" x14ac:dyDescent="0.2">
      <c r="A109" s="77"/>
      <c r="B109" s="76"/>
      <c r="C109" s="48"/>
      <c r="D109" s="26"/>
      <c r="E109" s="77"/>
      <c r="F109" s="77"/>
      <c r="G109" s="77"/>
      <c r="H109" s="77"/>
      <c r="I109" s="77"/>
      <c r="J109" s="77"/>
      <c r="K109" s="77"/>
      <c r="L109" s="77"/>
      <c r="M109" s="77"/>
      <c r="N109" s="77"/>
      <c r="O109" s="77"/>
      <c r="P109" s="77"/>
      <c r="Q109" s="77"/>
      <c r="R109" s="77"/>
      <c r="S109" s="77"/>
      <c r="T109" s="77"/>
      <c r="U109" s="48"/>
      <c r="V109" s="26"/>
      <c r="W109" s="77"/>
      <c r="X109" s="77"/>
      <c r="Y109" s="77"/>
      <c r="Z109" s="77"/>
      <c r="AA109" s="77"/>
      <c r="AB109" s="77"/>
      <c r="AC109" s="77"/>
      <c r="AD109" s="77"/>
      <c r="AE109" s="77"/>
      <c r="AF109" s="77"/>
      <c r="AG109" s="77"/>
      <c r="AH109" s="77"/>
      <c r="AI109" s="77"/>
      <c r="AJ109" s="77"/>
      <c r="AK109" s="77"/>
      <c r="AL109" s="78"/>
      <c r="AM109" s="48"/>
      <c r="AN109" s="77"/>
      <c r="AO109" s="77"/>
      <c r="AP109" s="77"/>
      <c r="AQ109" s="77"/>
    </row>
    <row r="110" spans="1:59" ht="6" customHeight="1" x14ac:dyDescent="0.2">
      <c r="A110" s="16"/>
      <c r="B110" s="475"/>
      <c r="C110" s="46"/>
      <c r="D110" s="27"/>
      <c r="E110" s="16"/>
      <c r="F110" s="16"/>
      <c r="G110" s="16"/>
      <c r="H110" s="16"/>
      <c r="I110" s="16"/>
      <c r="J110" s="16"/>
      <c r="K110" s="16"/>
      <c r="L110" s="16"/>
      <c r="M110" s="16"/>
      <c r="N110" s="16"/>
      <c r="O110" s="16"/>
      <c r="P110" s="16"/>
      <c r="Q110" s="16"/>
      <c r="R110" s="16"/>
      <c r="S110" s="16"/>
      <c r="T110" s="16"/>
      <c r="U110" s="46"/>
      <c r="V110" s="27"/>
      <c r="W110" s="16"/>
      <c r="X110" s="16"/>
      <c r="Y110" s="16"/>
      <c r="Z110" s="16"/>
      <c r="AA110" s="16"/>
      <c r="AB110" s="16"/>
      <c r="AC110" s="16"/>
      <c r="AD110" s="16"/>
      <c r="AE110" s="16"/>
      <c r="AF110" s="16"/>
      <c r="AG110" s="16"/>
      <c r="AH110" s="16"/>
      <c r="AI110" s="16"/>
      <c r="AJ110" s="16"/>
      <c r="AK110" s="16"/>
      <c r="AL110" s="475"/>
      <c r="AM110" s="46"/>
      <c r="AN110" s="16"/>
      <c r="AO110" s="16"/>
      <c r="AP110" s="16"/>
      <c r="AQ110" s="16"/>
    </row>
    <row r="111" spans="1:59" ht="11.25" customHeight="1" x14ac:dyDescent="0.2">
      <c r="A111" s="217"/>
      <c r="B111" s="477">
        <v>612</v>
      </c>
      <c r="C111" s="476"/>
      <c r="D111" s="51"/>
      <c r="E111" s="722" t="str">
        <f ca="1">VLOOKUP(INDIRECT(ADDRESS(ROW(),COLUMN()-3)),Language_Translations,MATCH(Language_Selected,Language_Options,0),FALSE)</f>
        <v>Où êtes-vous allée pour rechercher des conseils ou un traitement ?
Quelque part ailleurs ?</v>
      </c>
      <c r="F111" s="722"/>
      <c r="G111" s="722"/>
      <c r="H111" s="722"/>
      <c r="I111" s="722"/>
      <c r="J111" s="722"/>
      <c r="K111" s="722"/>
      <c r="L111" s="722"/>
      <c r="M111" s="722"/>
      <c r="N111" s="722"/>
      <c r="O111" s="722"/>
      <c r="P111" s="722"/>
      <c r="Q111" s="722"/>
      <c r="R111" s="722"/>
      <c r="S111" s="722"/>
      <c r="T111" s="722"/>
      <c r="U111" s="94"/>
      <c r="V111" s="51"/>
      <c r="W111" s="96" t="s">
        <v>331</v>
      </c>
      <c r="X111" s="217"/>
      <c r="Y111" s="217"/>
      <c r="Z111" s="217"/>
      <c r="AA111" s="217"/>
      <c r="AB111" s="217"/>
      <c r="AC111" s="217"/>
      <c r="AD111" s="217"/>
      <c r="AE111" s="217"/>
      <c r="AF111" s="217"/>
      <c r="AG111" s="477"/>
      <c r="AL111" s="477"/>
      <c r="AM111" s="476"/>
      <c r="AN111" s="217"/>
      <c r="AO111" s="217"/>
      <c r="AP111" s="217"/>
      <c r="AQ111" s="217"/>
      <c r="AS111" s="217"/>
      <c r="AT111" s="217"/>
      <c r="AU111" s="217"/>
      <c r="AV111" s="217"/>
      <c r="AW111" s="217"/>
      <c r="AX111" s="217"/>
      <c r="AY111" s="217"/>
      <c r="AZ111" s="217"/>
      <c r="BA111" s="217"/>
      <c r="BB111" s="477"/>
      <c r="BG111" s="477"/>
    </row>
    <row r="112" spans="1:59" ht="11.25" customHeight="1" x14ac:dyDescent="0.2">
      <c r="A112" s="217"/>
      <c r="B112" s="81" t="s">
        <v>299</v>
      </c>
      <c r="C112" s="476"/>
      <c r="D112" s="51"/>
      <c r="E112" s="722"/>
      <c r="F112" s="722"/>
      <c r="G112" s="722"/>
      <c r="H112" s="722"/>
      <c r="I112" s="722"/>
      <c r="J112" s="722"/>
      <c r="K112" s="722"/>
      <c r="L112" s="722"/>
      <c r="M112" s="722"/>
      <c r="N112" s="722"/>
      <c r="O112" s="722"/>
      <c r="P112" s="722"/>
      <c r="Q112" s="722"/>
      <c r="R112" s="722"/>
      <c r="S112" s="722"/>
      <c r="T112" s="722"/>
      <c r="U112" s="94"/>
      <c r="V112" s="51"/>
      <c r="W112" s="217"/>
      <c r="X112" s="217" t="s">
        <v>333</v>
      </c>
      <c r="Y112" s="217"/>
      <c r="Z112" s="217"/>
      <c r="AA112" s="217"/>
      <c r="AB112" s="217"/>
      <c r="AC112" s="217"/>
      <c r="AD112" s="217"/>
      <c r="AE112" s="217"/>
      <c r="AG112" s="47"/>
      <c r="AH112" s="47"/>
      <c r="AI112" s="47" t="s">
        <v>9</v>
      </c>
      <c r="AJ112" s="47"/>
      <c r="AK112" s="47"/>
      <c r="AL112" s="477" t="s">
        <v>239</v>
      </c>
      <c r="AM112" s="476"/>
      <c r="AN112" s="217"/>
      <c r="AO112" s="217"/>
      <c r="AP112" s="217"/>
      <c r="AQ112" s="217"/>
      <c r="AS112" s="217"/>
      <c r="AT112" s="217"/>
      <c r="AU112" s="217"/>
      <c r="AV112" s="217"/>
      <c r="AW112" s="217"/>
      <c r="AX112" s="217"/>
      <c r="AY112" s="217"/>
      <c r="AZ112" s="217"/>
      <c r="BA112" s="47"/>
      <c r="BB112" s="47"/>
      <c r="BC112" s="47"/>
      <c r="BD112" s="47"/>
      <c r="BE112" s="47"/>
      <c r="BF112" s="47"/>
      <c r="BG112" s="477"/>
    </row>
    <row r="113" spans="1:59" ht="11.25" customHeight="1" x14ac:dyDescent="0.2">
      <c r="A113" s="217"/>
      <c r="B113" s="477"/>
      <c r="C113" s="476"/>
      <c r="D113" s="51"/>
      <c r="E113" s="722"/>
      <c r="F113" s="722"/>
      <c r="G113" s="722"/>
      <c r="H113" s="722"/>
      <c r="I113" s="722"/>
      <c r="J113" s="722"/>
      <c r="K113" s="722"/>
      <c r="L113" s="722"/>
      <c r="M113" s="722"/>
      <c r="N113" s="722"/>
      <c r="O113" s="722"/>
      <c r="P113" s="722"/>
      <c r="Q113" s="722"/>
      <c r="R113" s="722"/>
      <c r="S113" s="722"/>
      <c r="T113" s="722"/>
      <c r="U113" s="94"/>
      <c r="V113" s="51"/>
      <c r="W113" s="217"/>
      <c r="X113" s="217" t="s">
        <v>334</v>
      </c>
      <c r="Y113" s="217"/>
      <c r="Z113" s="217"/>
      <c r="AA113" s="217"/>
      <c r="AB113" s="217"/>
      <c r="AC113" s="217"/>
      <c r="AD113" s="217"/>
      <c r="AE113" s="217"/>
      <c r="AF113" s="217"/>
      <c r="AG113" s="477"/>
      <c r="AI113" s="47"/>
      <c r="AJ113" s="47"/>
      <c r="AK113" s="47"/>
      <c r="AL113" s="477" t="s">
        <v>241</v>
      </c>
      <c r="AM113" s="476"/>
      <c r="AN113" s="217"/>
      <c r="AO113" s="217"/>
      <c r="AP113" s="217"/>
      <c r="AQ113" s="217"/>
      <c r="AS113" s="217"/>
      <c r="AT113" s="217"/>
      <c r="AU113" s="217"/>
      <c r="AV113" s="217"/>
      <c r="AW113" s="217"/>
      <c r="AX113" s="217"/>
      <c r="AY113" s="217"/>
      <c r="AZ113" s="217"/>
      <c r="BA113" s="217"/>
      <c r="BB113" s="477"/>
      <c r="BC113" s="47"/>
      <c r="BD113" s="47"/>
      <c r="BE113" s="47"/>
      <c r="BF113" s="47"/>
      <c r="BG113" s="477"/>
    </row>
    <row r="114" spans="1:59" ht="11.25" customHeight="1" x14ac:dyDescent="0.2">
      <c r="A114" s="217"/>
      <c r="B114" s="477"/>
      <c r="C114" s="476"/>
      <c r="D114" s="51"/>
      <c r="E114" s="722"/>
      <c r="F114" s="722"/>
      <c r="G114" s="722"/>
      <c r="H114" s="722"/>
      <c r="I114" s="722"/>
      <c r="J114" s="722"/>
      <c r="K114" s="722"/>
      <c r="L114" s="722"/>
      <c r="M114" s="722"/>
      <c r="N114" s="722"/>
      <c r="O114" s="722"/>
      <c r="P114" s="722"/>
      <c r="Q114" s="722"/>
      <c r="R114" s="722"/>
      <c r="S114" s="722"/>
      <c r="T114" s="722"/>
      <c r="U114" s="94"/>
      <c r="V114" s="51"/>
      <c r="W114" s="217"/>
      <c r="X114" s="217" t="s">
        <v>474</v>
      </c>
      <c r="Y114" s="217"/>
      <c r="Z114" s="217"/>
      <c r="AA114" s="217"/>
      <c r="AB114" s="217"/>
      <c r="AC114" s="217"/>
      <c r="AD114" s="217"/>
      <c r="AE114" s="217"/>
      <c r="AF114" s="217"/>
      <c r="AH114" s="47"/>
      <c r="AI114" s="47"/>
      <c r="AJ114" s="47"/>
      <c r="AK114" s="47"/>
      <c r="AL114" s="477" t="s">
        <v>209</v>
      </c>
      <c r="AM114" s="476"/>
      <c r="AN114" s="217"/>
      <c r="AO114" s="217"/>
      <c r="AP114" s="217"/>
      <c r="AQ114" s="217"/>
      <c r="AS114" s="217"/>
      <c r="AT114" s="217"/>
      <c r="AU114" s="217"/>
      <c r="AV114" s="217"/>
      <c r="AW114" s="217"/>
      <c r="AX114" s="217"/>
      <c r="AY114" s="217"/>
      <c r="AZ114" s="217"/>
      <c r="BA114" s="217"/>
      <c r="BB114" s="47"/>
      <c r="BC114" s="47"/>
      <c r="BD114" s="47"/>
      <c r="BE114" s="47"/>
      <c r="BF114" s="47"/>
      <c r="BG114" s="477"/>
    </row>
    <row r="115" spans="1:59" ht="11.25" customHeight="1" x14ac:dyDescent="0.2">
      <c r="A115" s="217"/>
      <c r="B115" s="477"/>
      <c r="C115" s="476"/>
      <c r="D115" s="51"/>
      <c r="E115" s="722"/>
      <c r="F115" s="722"/>
      <c r="G115" s="722"/>
      <c r="H115" s="722"/>
      <c r="I115" s="722"/>
      <c r="J115" s="722"/>
      <c r="K115" s="722"/>
      <c r="L115" s="722"/>
      <c r="M115" s="722"/>
      <c r="N115" s="722"/>
      <c r="O115" s="722"/>
      <c r="P115" s="722"/>
      <c r="Q115" s="722"/>
      <c r="R115" s="722"/>
      <c r="S115" s="722"/>
      <c r="T115" s="722"/>
      <c r="U115" s="476"/>
      <c r="V115" s="51"/>
      <c r="W115" s="217"/>
      <c r="X115" s="217" t="s">
        <v>337</v>
      </c>
      <c r="Y115" s="217"/>
      <c r="Z115" s="217"/>
      <c r="AA115" s="217"/>
      <c r="AB115" s="47"/>
      <c r="AC115" s="47"/>
      <c r="AD115" s="47" t="s">
        <v>9</v>
      </c>
      <c r="AE115" s="47"/>
      <c r="AF115" s="47"/>
      <c r="AG115" s="47"/>
      <c r="AH115" s="47"/>
      <c r="AI115" s="47"/>
      <c r="AJ115" s="47"/>
      <c r="AK115" s="47"/>
      <c r="AL115" s="477" t="s">
        <v>244</v>
      </c>
      <c r="AM115" s="476"/>
      <c r="AN115" s="217"/>
      <c r="AO115" s="217"/>
      <c r="AP115" s="217"/>
      <c r="AQ115" s="217"/>
      <c r="AS115" s="217"/>
      <c r="AT115" s="217"/>
      <c r="AU115" s="217"/>
      <c r="AV115" s="217"/>
      <c r="AW115" s="217"/>
      <c r="AX115" s="217"/>
      <c r="AY115" s="217"/>
      <c r="AZ115" s="217"/>
      <c r="BA115" s="217"/>
      <c r="BB115" s="217"/>
      <c r="BC115" s="217"/>
      <c r="BD115" s="217"/>
      <c r="BE115" s="217"/>
      <c r="BF115" s="217"/>
      <c r="BG115" s="477"/>
    </row>
    <row r="116" spans="1:59" ht="11.25" customHeight="1" x14ac:dyDescent="0.2">
      <c r="A116" s="217"/>
      <c r="B116" s="477"/>
      <c r="C116" s="476"/>
      <c r="D116" s="51"/>
      <c r="E116" s="722"/>
      <c r="F116" s="722"/>
      <c r="G116" s="722"/>
      <c r="H116" s="722"/>
      <c r="I116" s="722"/>
      <c r="J116" s="722"/>
      <c r="K116" s="722"/>
      <c r="L116" s="722"/>
      <c r="M116" s="722"/>
      <c r="N116" s="722"/>
      <c r="O116" s="722"/>
      <c r="P116" s="722"/>
      <c r="Q116" s="722"/>
      <c r="R116" s="722"/>
      <c r="S116" s="722"/>
      <c r="T116" s="722"/>
      <c r="U116" s="476"/>
      <c r="V116" s="51"/>
      <c r="W116" s="217"/>
      <c r="X116" s="217" t="s">
        <v>402</v>
      </c>
      <c r="Y116" s="217"/>
      <c r="Z116" s="217"/>
      <c r="AA116" s="217"/>
      <c r="AB116" s="47"/>
      <c r="AC116" s="297"/>
      <c r="AD116" s="47"/>
      <c r="AE116" s="47"/>
      <c r="AF116" s="47"/>
      <c r="AL116" s="299"/>
      <c r="AM116" s="476"/>
      <c r="AN116" s="217"/>
      <c r="AO116" s="217"/>
      <c r="AP116" s="217"/>
      <c r="AQ116" s="217"/>
      <c r="AS116" s="217"/>
      <c r="AT116" s="217"/>
      <c r="AU116" s="217"/>
      <c r="AV116" s="217"/>
      <c r="AW116" s="217"/>
      <c r="AX116" s="217"/>
      <c r="AY116" s="217"/>
      <c r="AZ116" s="302"/>
      <c r="BA116" s="302"/>
      <c r="BB116" s="303"/>
      <c r="BC116" s="303"/>
      <c r="BD116" s="303"/>
      <c r="BE116" s="303"/>
      <c r="BF116" s="303"/>
      <c r="BG116" s="477"/>
    </row>
    <row r="117" spans="1:59" ht="11.25" customHeight="1" x14ac:dyDescent="0.2">
      <c r="A117" s="217"/>
      <c r="B117" s="477"/>
      <c r="C117" s="476"/>
      <c r="D117" s="51"/>
      <c r="E117" s="722"/>
      <c r="F117" s="722"/>
      <c r="G117" s="722"/>
      <c r="H117" s="722"/>
      <c r="I117" s="722"/>
      <c r="J117" s="722"/>
      <c r="K117" s="722"/>
      <c r="L117" s="722"/>
      <c r="M117" s="722"/>
      <c r="N117" s="722"/>
      <c r="O117" s="722"/>
      <c r="P117" s="722"/>
      <c r="Q117" s="722"/>
      <c r="R117" s="722"/>
      <c r="S117" s="722"/>
      <c r="T117" s="722"/>
      <c r="U117" s="476"/>
      <c r="V117" s="51"/>
      <c r="W117" s="217"/>
      <c r="X117" s="217"/>
      <c r="Y117" s="217" t="s">
        <v>403</v>
      </c>
      <c r="Z117" s="217"/>
      <c r="AA117" s="217"/>
      <c r="AB117" s="47"/>
      <c r="AC117" s="297"/>
      <c r="AD117" s="47"/>
      <c r="AE117" s="47"/>
      <c r="AF117" s="47" t="s">
        <v>9</v>
      </c>
      <c r="AG117" s="47"/>
      <c r="AH117" s="47"/>
      <c r="AI117" s="47"/>
      <c r="AJ117" s="47"/>
      <c r="AK117" s="47"/>
      <c r="AL117" s="477" t="s">
        <v>246</v>
      </c>
      <c r="AM117" s="476"/>
      <c r="AN117" s="217"/>
      <c r="AO117" s="217"/>
      <c r="AP117" s="217"/>
      <c r="AQ117" s="217"/>
      <c r="AS117" s="217"/>
      <c r="AT117" s="217"/>
      <c r="AU117" s="217"/>
      <c r="AV117" s="217"/>
      <c r="AW117" s="47"/>
      <c r="AX117" s="297"/>
      <c r="AY117" s="47"/>
      <c r="AZ117" s="47"/>
      <c r="BA117" s="47"/>
      <c r="BB117" s="47"/>
      <c r="BC117" s="47"/>
      <c r="BD117" s="47"/>
      <c r="BE117" s="47"/>
      <c r="BF117" s="47"/>
      <c r="BG117" s="25"/>
    </row>
    <row r="118" spans="1:59" ht="11.25" customHeight="1" x14ac:dyDescent="0.2">
      <c r="A118" s="217"/>
      <c r="B118" s="477"/>
      <c r="C118" s="476"/>
      <c r="D118" s="51"/>
      <c r="E118" s="217"/>
      <c r="F118" s="217"/>
      <c r="G118" s="217"/>
      <c r="H118" s="217"/>
      <c r="I118" s="217"/>
      <c r="J118" s="217"/>
      <c r="K118" s="217"/>
      <c r="L118" s="217"/>
      <c r="M118" s="217"/>
      <c r="N118" s="217"/>
      <c r="O118" s="217"/>
      <c r="P118" s="217"/>
      <c r="Q118" s="217"/>
      <c r="R118" s="217"/>
      <c r="S118" s="217"/>
      <c r="T118" s="217"/>
      <c r="U118" s="476"/>
      <c r="V118" s="51"/>
      <c r="W118" s="217"/>
      <c r="X118" s="217" t="s">
        <v>338</v>
      </c>
      <c r="Y118" s="217"/>
      <c r="Z118" s="217"/>
      <c r="AA118" s="217"/>
      <c r="AB118" s="47"/>
      <c r="AC118" s="297"/>
      <c r="AD118" s="47"/>
      <c r="AE118" s="47"/>
      <c r="AF118" s="47"/>
      <c r="AG118" s="47"/>
      <c r="AH118" s="47"/>
      <c r="AI118" s="47"/>
      <c r="AJ118" s="47"/>
      <c r="AK118" s="47"/>
      <c r="AL118"/>
      <c r="AM118" s="476"/>
      <c r="AN118" s="217"/>
      <c r="AO118" s="217"/>
      <c r="AP118" s="217"/>
      <c r="AQ118" s="217"/>
      <c r="AS118" s="217"/>
      <c r="AT118" s="217"/>
      <c r="AU118" s="217"/>
      <c r="AV118" s="217"/>
      <c r="AW118" s="217"/>
      <c r="AX118" s="217"/>
      <c r="AY118" s="217"/>
      <c r="AZ118" s="217"/>
      <c r="BA118" s="217"/>
      <c r="BG118" s="477"/>
    </row>
    <row r="119" spans="1:59" ht="11.25" customHeight="1" x14ac:dyDescent="0.2">
      <c r="A119" s="217"/>
      <c r="B119" s="477"/>
      <c r="C119" s="476"/>
      <c r="D119" s="51"/>
      <c r="U119" s="476"/>
      <c r="V119" s="51"/>
      <c r="W119" s="217"/>
      <c r="Y119" s="217" t="s">
        <v>339</v>
      </c>
      <c r="Z119" s="217"/>
      <c r="AA119" s="217"/>
      <c r="AB119" s="77"/>
      <c r="AC119" s="77"/>
      <c r="AD119" s="77"/>
      <c r="AE119" s="77"/>
      <c r="AF119" s="77"/>
      <c r="AG119" s="77"/>
      <c r="AH119" s="77"/>
      <c r="AI119" s="79"/>
      <c r="AJ119" s="79"/>
      <c r="AK119" s="79"/>
      <c r="AL119" s="477" t="s">
        <v>248</v>
      </c>
      <c r="AM119" s="476"/>
      <c r="AN119" s="217"/>
      <c r="AO119" s="217"/>
      <c r="AP119" s="217"/>
      <c r="AQ119" s="217"/>
      <c r="AS119" s="217"/>
      <c r="AT119" s="217"/>
      <c r="AU119" s="217"/>
      <c r="AV119" s="217"/>
      <c r="AW119" s="217"/>
      <c r="AX119" s="217"/>
      <c r="AY119" s="47"/>
      <c r="AZ119" s="47"/>
      <c r="BA119" s="47"/>
      <c r="BB119" s="47"/>
      <c r="BC119" s="47"/>
      <c r="BD119" s="47"/>
      <c r="BE119" s="47"/>
      <c r="BF119" s="47"/>
      <c r="BG119" s="477"/>
    </row>
    <row r="120" spans="1:59" ht="11.25" customHeight="1" x14ac:dyDescent="0.2">
      <c r="A120" s="217"/>
      <c r="B120" s="477"/>
      <c r="C120" s="476"/>
      <c r="D120" s="51"/>
      <c r="E120" s="704" t="s">
        <v>473</v>
      </c>
      <c r="F120" s="704"/>
      <c r="G120" s="704"/>
      <c r="H120" s="704"/>
      <c r="I120" s="704"/>
      <c r="J120" s="704"/>
      <c r="K120" s="704"/>
      <c r="L120" s="704"/>
      <c r="M120" s="704"/>
      <c r="N120" s="704"/>
      <c r="O120" s="704"/>
      <c r="P120" s="704"/>
      <c r="Q120" s="704"/>
      <c r="R120" s="704"/>
      <c r="S120" s="704"/>
      <c r="T120" s="704"/>
      <c r="U120" s="476"/>
      <c r="V120" s="51"/>
      <c r="W120" s="217"/>
      <c r="X120" s="217"/>
      <c r="Y120" s="217"/>
      <c r="Z120" s="217"/>
      <c r="AA120" s="217"/>
      <c r="AB120" s="300" t="s">
        <v>107</v>
      </c>
      <c r="AC120" s="300"/>
      <c r="AD120" s="300"/>
      <c r="AE120" s="300"/>
      <c r="AF120" s="300"/>
      <c r="AG120" s="300"/>
      <c r="AH120" s="300"/>
      <c r="AI120" s="303"/>
      <c r="AJ120" s="303"/>
      <c r="AK120" s="303"/>
      <c r="AL120" s="477"/>
      <c r="AM120" s="476"/>
      <c r="AN120" s="217"/>
      <c r="AO120" s="217"/>
      <c r="AP120" s="217"/>
      <c r="AQ120" s="217"/>
      <c r="AS120" s="299"/>
      <c r="AT120" s="299"/>
      <c r="AU120" s="299"/>
      <c r="AV120" s="299"/>
      <c r="AW120" s="299"/>
      <c r="AX120" s="47"/>
      <c r="AY120" s="47"/>
      <c r="AZ120" s="47"/>
      <c r="BA120" s="47"/>
      <c r="BB120" s="47"/>
      <c r="BC120" s="47"/>
      <c r="BD120" s="47"/>
      <c r="BE120" s="47"/>
      <c r="BF120" s="47"/>
      <c r="BG120" s="477"/>
    </row>
    <row r="121" spans="1:59" ht="11.25" customHeight="1" x14ac:dyDescent="0.2">
      <c r="A121" s="217"/>
      <c r="B121" s="477"/>
      <c r="C121" s="476"/>
      <c r="D121" s="51"/>
      <c r="E121" s="704"/>
      <c r="F121" s="704"/>
      <c r="G121" s="704"/>
      <c r="H121" s="704"/>
      <c r="I121" s="704"/>
      <c r="J121" s="704"/>
      <c r="K121" s="704"/>
      <c r="L121" s="704"/>
      <c r="M121" s="704"/>
      <c r="N121" s="704"/>
      <c r="O121" s="704"/>
      <c r="P121" s="704"/>
      <c r="Q121" s="704"/>
      <c r="R121" s="704"/>
      <c r="S121" s="704"/>
      <c r="T121" s="704"/>
      <c r="U121" s="476"/>
      <c r="V121" s="51"/>
      <c r="W121" s="217"/>
      <c r="X121" s="217"/>
      <c r="Y121" s="217"/>
      <c r="Z121" s="217"/>
      <c r="AA121" s="217"/>
      <c r="AB121" s="302"/>
      <c r="AC121" s="302"/>
      <c r="AD121" s="302"/>
      <c r="AE121" s="302"/>
      <c r="AF121" s="302"/>
      <c r="AG121" s="302"/>
      <c r="AH121" s="302"/>
      <c r="AI121" s="303"/>
      <c r="AJ121" s="303"/>
      <c r="AK121" s="303"/>
      <c r="AL121" s="477"/>
      <c r="AM121" s="476"/>
      <c r="AN121" s="217"/>
      <c r="AO121" s="217"/>
      <c r="AP121" s="217"/>
      <c r="AQ121" s="217"/>
      <c r="AS121" s="217"/>
      <c r="AT121" s="217"/>
      <c r="AU121" s="217"/>
      <c r="AV121" s="217"/>
      <c r="AW121" s="217"/>
      <c r="AX121" s="217"/>
      <c r="AY121" s="217"/>
      <c r="AZ121" s="217"/>
      <c r="BA121" s="217"/>
      <c r="BG121" s="477"/>
    </row>
    <row r="122" spans="1:59" ht="11.25" customHeight="1" x14ac:dyDescent="0.2">
      <c r="A122" s="217"/>
      <c r="B122" s="477"/>
      <c r="C122" s="476"/>
      <c r="D122" s="51"/>
      <c r="U122" s="476"/>
      <c r="V122" s="51"/>
      <c r="W122" s="96" t="s">
        <v>341</v>
      </c>
      <c r="X122" s="217"/>
      <c r="Y122" s="217"/>
      <c r="Z122" s="217"/>
      <c r="AA122" s="217"/>
      <c r="AB122" s="217"/>
      <c r="AC122" s="217"/>
      <c r="AD122" s="217"/>
      <c r="AE122" s="217"/>
      <c r="AF122" s="217"/>
      <c r="AL122" s="477"/>
      <c r="AM122" s="476"/>
      <c r="AN122" s="217"/>
      <c r="AO122" s="217"/>
      <c r="AP122" s="217"/>
      <c r="AQ122" s="217"/>
      <c r="AS122" s="217"/>
      <c r="AT122" s="217"/>
      <c r="AU122" s="217"/>
      <c r="AV122" s="217"/>
      <c r="AW122" s="217"/>
      <c r="AX122" s="217"/>
      <c r="AY122" s="217"/>
      <c r="AZ122" s="217"/>
      <c r="BA122" s="217"/>
      <c r="BB122" s="217"/>
      <c r="BC122" s="217"/>
      <c r="BG122" s="477"/>
    </row>
    <row r="123" spans="1:59" ht="11.25" customHeight="1" x14ac:dyDescent="0.2">
      <c r="A123" s="217"/>
      <c r="B123" s="477"/>
      <c r="C123" s="476"/>
      <c r="D123" s="51"/>
      <c r="U123" s="476"/>
      <c r="V123" s="51"/>
      <c r="W123" s="217"/>
      <c r="X123" s="217" t="s">
        <v>342</v>
      </c>
      <c r="Y123" s="217"/>
      <c r="Z123" s="217"/>
      <c r="AA123" s="217"/>
      <c r="AB123" s="217"/>
      <c r="AC123" s="47"/>
      <c r="AD123" s="47" t="s">
        <v>9</v>
      </c>
      <c r="AE123" s="47"/>
      <c r="AF123" s="47"/>
      <c r="AG123" s="47"/>
      <c r="AH123" s="47"/>
      <c r="AI123" s="47"/>
      <c r="AJ123" s="47"/>
      <c r="AK123" s="47"/>
      <c r="AL123" s="477" t="s">
        <v>250</v>
      </c>
      <c r="AM123" s="476"/>
      <c r="AN123" s="217"/>
      <c r="AO123" s="217"/>
      <c r="AP123" s="217"/>
      <c r="AQ123" s="217"/>
      <c r="AS123" s="217"/>
      <c r="AT123" s="217"/>
      <c r="AU123" s="217"/>
      <c r="AV123" s="217"/>
      <c r="AW123" s="302"/>
      <c r="AX123" s="302"/>
      <c r="AY123" s="302"/>
      <c r="AZ123" s="302"/>
      <c r="BA123" s="302"/>
      <c r="BB123" s="302"/>
      <c r="BC123" s="302"/>
      <c r="BD123" s="303"/>
      <c r="BE123" s="303"/>
      <c r="BF123" s="303"/>
      <c r="BG123" s="477"/>
    </row>
    <row r="124" spans="1:59" ht="11.25" customHeight="1" x14ac:dyDescent="0.2">
      <c r="A124" s="217"/>
      <c r="B124" s="477"/>
      <c r="C124" s="476"/>
      <c r="D124" s="51"/>
      <c r="E124" s="2"/>
      <c r="F124" s="2"/>
      <c r="G124" s="2"/>
      <c r="H124" s="2"/>
      <c r="I124" s="2"/>
      <c r="J124" s="2"/>
      <c r="K124" s="2"/>
      <c r="L124" s="2"/>
      <c r="M124" s="2"/>
      <c r="N124" s="2"/>
      <c r="O124" s="2"/>
      <c r="P124" s="2"/>
      <c r="Q124" s="2"/>
      <c r="R124" s="2"/>
      <c r="S124" s="2"/>
      <c r="T124" s="2"/>
      <c r="U124" s="476"/>
      <c r="V124" s="51"/>
      <c r="W124" s="217"/>
      <c r="X124" s="299" t="s">
        <v>344</v>
      </c>
      <c r="Y124" s="299"/>
      <c r="Z124" s="299"/>
      <c r="AA124" s="299"/>
      <c r="AB124" s="299"/>
      <c r="AD124" s="47" t="s">
        <v>9</v>
      </c>
      <c r="AE124" s="47"/>
      <c r="AF124" s="47"/>
      <c r="AG124" s="47"/>
      <c r="AH124" s="47"/>
      <c r="AI124" s="47"/>
      <c r="AJ124" s="47"/>
      <c r="AK124" s="47"/>
      <c r="AL124" s="477" t="s">
        <v>252</v>
      </c>
      <c r="AM124" s="476"/>
      <c r="AN124" s="217"/>
      <c r="AO124" s="217"/>
      <c r="AP124" s="217"/>
      <c r="AQ124" s="217"/>
      <c r="AS124" s="217"/>
      <c r="AT124" s="217"/>
      <c r="BG124" s="25"/>
    </row>
    <row r="125" spans="1:59" ht="11.25" customHeight="1" x14ac:dyDescent="0.2">
      <c r="A125" s="217"/>
      <c r="B125" s="477"/>
      <c r="C125" s="476"/>
      <c r="D125" s="51"/>
      <c r="E125" s="704" t="s">
        <v>685</v>
      </c>
      <c r="F125" s="704"/>
      <c r="G125" s="704"/>
      <c r="H125" s="704"/>
      <c r="I125" s="704"/>
      <c r="J125" s="704"/>
      <c r="K125" s="704"/>
      <c r="L125" s="704"/>
      <c r="M125" s="704"/>
      <c r="N125" s="704"/>
      <c r="O125" s="704"/>
      <c r="P125" s="704"/>
      <c r="Q125" s="704"/>
      <c r="R125" s="704"/>
      <c r="S125" s="704"/>
      <c r="T125" s="704"/>
      <c r="U125" s="476"/>
      <c r="V125" s="51"/>
      <c r="W125" s="217"/>
      <c r="X125" s="217" t="s">
        <v>406</v>
      </c>
      <c r="Y125" s="217"/>
      <c r="Z125" s="217"/>
      <c r="AA125" s="217"/>
      <c r="AB125" s="217"/>
      <c r="AC125" s="47" t="s">
        <v>9</v>
      </c>
      <c r="AD125" s="47"/>
      <c r="AE125" s="47"/>
      <c r="AF125" s="47"/>
      <c r="AG125" s="47"/>
      <c r="AH125" s="47"/>
      <c r="AI125" s="47"/>
      <c r="AJ125" s="47"/>
      <c r="AK125" s="47"/>
      <c r="AL125" s="477" t="s">
        <v>309</v>
      </c>
      <c r="AM125" s="476"/>
      <c r="AN125" s="217"/>
      <c r="AO125" s="217"/>
      <c r="AP125" s="217"/>
      <c r="AQ125" s="217"/>
      <c r="AS125" s="217"/>
      <c r="AT125" s="217"/>
      <c r="AU125" s="217"/>
      <c r="AV125" s="217"/>
      <c r="AW125" s="217"/>
      <c r="AX125" s="217"/>
      <c r="AY125" s="217"/>
      <c r="AZ125" s="217"/>
      <c r="BA125" s="217"/>
      <c r="BG125" s="25"/>
    </row>
    <row r="126" spans="1:59" ht="11.25" customHeight="1" x14ac:dyDescent="0.2">
      <c r="A126" s="217"/>
      <c r="B126" s="477"/>
      <c r="C126" s="476"/>
      <c r="D126" s="51"/>
      <c r="E126" s="704"/>
      <c r="F126" s="704"/>
      <c r="G126" s="704"/>
      <c r="H126" s="704"/>
      <c r="I126" s="704"/>
      <c r="J126" s="704"/>
      <c r="K126" s="704"/>
      <c r="L126" s="704"/>
      <c r="M126" s="704"/>
      <c r="N126" s="704"/>
      <c r="O126" s="704"/>
      <c r="P126" s="704"/>
      <c r="Q126" s="704"/>
      <c r="R126" s="704"/>
      <c r="S126" s="704"/>
      <c r="T126" s="704"/>
      <c r="U126" s="476"/>
      <c r="V126" s="51"/>
      <c r="W126" s="217"/>
      <c r="X126" s="217" t="s">
        <v>407</v>
      </c>
      <c r="Y126" s="217"/>
      <c r="Z126" s="217"/>
      <c r="AA126" s="217"/>
      <c r="AB126" s="217"/>
      <c r="AC126" s="217"/>
      <c r="AD126" s="47" t="s">
        <v>9</v>
      </c>
      <c r="AE126" s="297"/>
      <c r="AF126" s="297"/>
      <c r="AG126" s="297"/>
      <c r="AH126" s="297"/>
      <c r="AI126" s="297"/>
      <c r="AJ126" s="297"/>
      <c r="AK126" s="297"/>
      <c r="AL126" s="477" t="s">
        <v>311</v>
      </c>
      <c r="AM126" s="476"/>
      <c r="AN126" s="217"/>
      <c r="AO126" s="217"/>
      <c r="AP126" s="217"/>
      <c r="AQ126" s="217"/>
      <c r="AS126" s="217"/>
      <c r="AT126" s="217"/>
      <c r="AU126" s="217"/>
      <c r="AV126" s="217"/>
      <c r="AW126" s="217"/>
      <c r="AX126" s="47"/>
      <c r="AY126" s="47"/>
      <c r="AZ126" s="47"/>
      <c r="BA126" s="47"/>
      <c r="BB126" s="47"/>
      <c r="BC126" s="47"/>
      <c r="BD126" s="47"/>
      <c r="BE126" s="47"/>
      <c r="BF126" s="47"/>
      <c r="BG126" s="477"/>
    </row>
    <row r="127" spans="1:59" ht="11.25" customHeight="1" x14ac:dyDescent="0.2">
      <c r="A127" s="217"/>
      <c r="B127" s="477"/>
      <c r="C127" s="476"/>
      <c r="D127" s="51"/>
      <c r="E127" s="704"/>
      <c r="F127" s="704"/>
      <c r="G127" s="704"/>
      <c r="H127" s="704"/>
      <c r="I127" s="704"/>
      <c r="J127" s="704"/>
      <c r="K127" s="704"/>
      <c r="L127" s="704"/>
      <c r="M127" s="704"/>
      <c r="N127" s="704"/>
      <c r="O127" s="704"/>
      <c r="P127" s="704"/>
      <c r="Q127" s="704"/>
      <c r="R127" s="704"/>
      <c r="S127" s="704"/>
      <c r="T127" s="704"/>
      <c r="U127" s="476"/>
      <c r="V127" s="51"/>
      <c r="W127" s="217"/>
      <c r="X127" s="217" t="s">
        <v>337</v>
      </c>
      <c r="Y127" s="217"/>
      <c r="Z127" s="217"/>
      <c r="AA127" s="217"/>
      <c r="AB127" s="217"/>
      <c r="AC127" s="47"/>
      <c r="AD127" s="47" t="s">
        <v>9</v>
      </c>
      <c r="AE127" s="297"/>
      <c r="AF127" s="297"/>
      <c r="AG127" s="297"/>
      <c r="AH127" s="297"/>
      <c r="AI127" s="297"/>
      <c r="AJ127" s="297"/>
      <c r="AK127" s="297"/>
      <c r="AL127" s="477" t="s">
        <v>313</v>
      </c>
      <c r="AM127" s="476"/>
      <c r="AN127" s="217"/>
      <c r="AO127" s="217"/>
      <c r="AP127" s="217"/>
      <c r="AQ127" s="217"/>
      <c r="AS127" s="217"/>
      <c r="AT127" s="217"/>
      <c r="AU127" s="217"/>
      <c r="AV127" s="217"/>
      <c r="AW127" s="47"/>
      <c r="AX127" s="47"/>
      <c r="AY127" s="47"/>
      <c r="AZ127" s="47"/>
      <c r="BA127" s="47"/>
      <c r="BB127" s="47"/>
      <c r="BC127" s="47"/>
      <c r="BD127" s="47"/>
      <c r="BE127" s="47"/>
      <c r="BF127" s="47"/>
      <c r="BG127" s="477"/>
    </row>
    <row r="128" spans="1:59" ht="11.25" customHeight="1" x14ac:dyDescent="0.2">
      <c r="A128" s="217"/>
      <c r="B128" s="477"/>
      <c r="C128" s="476"/>
      <c r="D128" s="51"/>
      <c r="E128" s="704"/>
      <c r="F128" s="704"/>
      <c r="G128" s="704"/>
      <c r="H128" s="704"/>
      <c r="I128" s="704"/>
      <c r="J128" s="704"/>
      <c r="K128" s="704"/>
      <c r="L128" s="704"/>
      <c r="M128" s="704"/>
      <c r="N128" s="704"/>
      <c r="O128" s="704"/>
      <c r="P128" s="704"/>
      <c r="Q128" s="704"/>
      <c r="R128" s="704"/>
      <c r="S128" s="704"/>
      <c r="T128" s="704"/>
      <c r="U128" s="476"/>
      <c r="V128" s="51"/>
      <c r="W128" s="217"/>
      <c r="X128" s="217" t="s">
        <v>402</v>
      </c>
      <c r="Y128" s="217"/>
      <c r="Z128" s="217"/>
      <c r="AA128" s="217"/>
      <c r="AB128" s="217"/>
      <c r="AC128" s="47"/>
      <c r="AD128" s="47"/>
      <c r="AE128" s="297"/>
      <c r="AF128" s="47"/>
      <c r="AL128" s="299"/>
      <c r="AM128" s="476"/>
      <c r="AN128" s="217"/>
      <c r="AO128" s="217"/>
      <c r="AP128" s="217"/>
      <c r="AQ128" s="217"/>
      <c r="AS128" s="217"/>
      <c r="AT128" s="217"/>
      <c r="AU128" s="217"/>
      <c r="AV128" s="217"/>
      <c r="AW128" s="217"/>
      <c r="AX128" s="217"/>
      <c r="AY128" s="217"/>
      <c r="AZ128" s="217"/>
      <c r="BA128" s="217"/>
      <c r="BG128" s="477"/>
    </row>
    <row r="129" spans="1:59" ht="11.25" customHeight="1" x14ac:dyDescent="0.2">
      <c r="A129" s="217"/>
      <c r="B129" s="477"/>
      <c r="C129" s="476"/>
      <c r="D129" s="51"/>
      <c r="U129" s="476"/>
      <c r="V129" s="51"/>
      <c r="W129" s="217"/>
      <c r="X129" s="217"/>
      <c r="Y129" s="217" t="s">
        <v>403</v>
      </c>
      <c r="Z129" s="289"/>
      <c r="AA129" s="289"/>
      <c r="AB129" s="289"/>
      <c r="AC129" s="289"/>
      <c r="AD129" s="47"/>
      <c r="AE129" s="47"/>
      <c r="AF129" s="47" t="s">
        <v>9</v>
      </c>
      <c r="AG129" s="47"/>
      <c r="AH129" s="47"/>
      <c r="AI129" s="47"/>
      <c r="AJ129" s="47"/>
      <c r="AK129" s="47"/>
      <c r="AL129" s="477" t="s">
        <v>315</v>
      </c>
      <c r="AM129" s="476"/>
      <c r="AN129" s="217"/>
      <c r="AO129" s="217"/>
      <c r="AP129" s="217"/>
      <c r="AQ129" s="217"/>
      <c r="AS129" s="217"/>
      <c r="AT129" s="217"/>
      <c r="AU129" s="217"/>
      <c r="AV129" s="217"/>
      <c r="AW129" s="217"/>
      <c r="AX129" s="217"/>
      <c r="AY129" s="217"/>
      <c r="AZ129" s="217"/>
      <c r="BA129" s="217"/>
      <c r="BB129" s="217"/>
      <c r="BC129" s="217"/>
      <c r="BG129" s="25"/>
    </row>
    <row r="130" spans="1:59" ht="11.25" customHeight="1" x14ac:dyDescent="0.2">
      <c r="A130" s="217"/>
      <c r="B130" s="477"/>
      <c r="C130" s="476"/>
      <c r="D130" s="51"/>
      <c r="U130" s="476"/>
      <c r="V130" s="51"/>
      <c r="W130" s="217"/>
      <c r="X130" s="217" t="s">
        <v>349</v>
      </c>
      <c r="Y130" s="217"/>
      <c r="Z130" s="217"/>
      <c r="AA130" s="217"/>
      <c r="AB130" s="217"/>
      <c r="AC130" s="217"/>
      <c r="AD130" s="217"/>
      <c r="AE130" s="217"/>
      <c r="AF130" s="217"/>
      <c r="AL130" s="477"/>
      <c r="AM130" s="476"/>
      <c r="AN130" s="217"/>
      <c r="AO130" s="217"/>
      <c r="AP130" s="217"/>
      <c r="AQ130" s="217"/>
      <c r="AS130" s="217"/>
      <c r="AT130" s="217"/>
      <c r="AU130" s="217"/>
      <c r="AV130" s="217"/>
      <c r="AW130" s="302"/>
      <c r="AX130" s="302"/>
      <c r="AY130" s="302"/>
      <c r="AZ130" s="302"/>
      <c r="BA130" s="302"/>
      <c r="BB130" s="302"/>
      <c r="BC130" s="302"/>
      <c r="BD130" s="303"/>
      <c r="BE130" s="303"/>
      <c r="BF130" s="303"/>
      <c r="BG130" s="477"/>
    </row>
    <row r="131" spans="1:59" ht="11.25" customHeight="1" x14ac:dyDescent="0.2">
      <c r="A131" s="217"/>
      <c r="B131" s="477"/>
      <c r="C131" s="476"/>
      <c r="D131" s="51"/>
      <c r="U131" s="476"/>
      <c r="V131" s="51"/>
      <c r="W131" s="47"/>
      <c r="X131" s="217"/>
      <c r="Y131" s="217" t="s">
        <v>350</v>
      </c>
      <c r="Z131" s="217"/>
      <c r="AA131" s="217"/>
      <c r="AB131" s="77"/>
      <c r="AC131" s="77"/>
      <c r="AD131" s="77"/>
      <c r="AE131" s="77"/>
      <c r="AF131" s="77"/>
      <c r="AG131" s="77"/>
      <c r="AH131" s="77"/>
      <c r="AI131" s="79"/>
      <c r="AJ131" s="79"/>
      <c r="AK131" s="79"/>
      <c r="AL131" s="477" t="s">
        <v>317</v>
      </c>
      <c r="AM131" s="476"/>
      <c r="AN131" s="217"/>
      <c r="AO131" s="217"/>
      <c r="AP131" s="217"/>
      <c r="AQ131" s="217"/>
      <c r="AS131" s="217"/>
      <c r="AT131" s="217"/>
      <c r="AU131" s="217"/>
      <c r="AV131" s="217"/>
      <c r="AW131" s="217"/>
      <c r="AX131" s="217"/>
      <c r="AY131" s="217"/>
      <c r="AZ131" s="217"/>
      <c r="BA131" s="217"/>
      <c r="BC131" s="217"/>
      <c r="BD131" s="217"/>
      <c r="BE131" s="217"/>
      <c r="BF131" s="217"/>
      <c r="BG131" s="477"/>
    </row>
    <row r="132" spans="1:59" ht="11.25" customHeight="1" x14ac:dyDescent="0.2">
      <c r="A132" s="217"/>
      <c r="B132" s="477"/>
      <c r="C132" s="476"/>
      <c r="D132" s="51"/>
      <c r="U132" s="476"/>
      <c r="V132" s="51"/>
      <c r="W132" s="47"/>
      <c r="X132" s="217"/>
      <c r="Y132" s="217"/>
      <c r="Z132" s="217"/>
      <c r="AA132" s="217"/>
      <c r="AB132" s="300" t="s">
        <v>107</v>
      </c>
      <c r="AC132" s="300"/>
      <c r="AD132" s="300"/>
      <c r="AE132" s="300"/>
      <c r="AF132" s="300"/>
      <c r="AG132" s="300"/>
      <c r="AH132" s="300"/>
      <c r="AI132" s="303"/>
      <c r="AJ132" s="303"/>
      <c r="AK132" s="303"/>
      <c r="AL132" s="477"/>
      <c r="AM132" s="476"/>
      <c r="AN132" s="217"/>
      <c r="AO132" s="217"/>
      <c r="AP132" s="217"/>
      <c r="AQ132" s="217"/>
      <c r="AS132" s="217"/>
      <c r="AT132" s="217"/>
      <c r="AU132" s="217"/>
      <c r="AV132" s="217"/>
      <c r="AW132" s="217"/>
      <c r="AX132" s="217"/>
      <c r="AY132" s="217"/>
      <c r="AZ132" s="217"/>
      <c r="BA132" s="217"/>
      <c r="BD132" s="477"/>
      <c r="BE132" s="477"/>
      <c r="BF132" s="477"/>
      <c r="BG132" s="477"/>
    </row>
    <row r="133" spans="1:59" ht="11.25" customHeight="1" x14ac:dyDescent="0.2">
      <c r="A133" s="217"/>
      <c r="B133" s="477"/>
      <c r="C133" s="476"/>
      <c r="D133" s="51"/>
      <c r="E133" s="217"/>
      <c r="F133" s="217"/>
      <c r="G133" s="217"/>
      <c r="H133" s="217"/>
      <c r="I133" s="217"/>
      <c r="J133" s="217"/>
      <c r="K133" s="217"/>
      <c r="L133" s="217"/>
      <c r="M133" s="217"/>
      <c r="N133" s="217"/>
      <c r="O133" s="217"/>
      <c r="P133" s="217"/>
      <c r="Q133" s="217"/>
      <c r="R133" s="217"/>
      <c r="S133" s="217"/>
      <c r="T133" s="217"/>
      <c r="U133" s="476"/>
      <c r="V133" s="51"/>
      <c r="W133" s="299"/>
      <c r="X133" s="299"/>
      <c r="Y133" s="299"/>
      <c r="Z133" s="299"/>
      <c r="AA133" s="299"/>
      <c r="AB133" s="299"/>
      <c r="AC133" s="299"/>
      <c r="AD133" s="299"/>
      <c r="AE133" s="299"/>
      <c r="AF133" s="299"/>
      <c r="AG133" s="299"/>
      <c r="AH133" s="299"/>
      <c r="AI133" s="299"/>
      <c r="AJ133" s="299"/>
      <c r="AK133" s="299"/>
      <c r="AL133" s="477"/>
      <c r="AM133" s="476"/>
      <c r="AN133" s="217"/>
      <c r="AO133" s="217"/>
      <c r="AP133" s="217"/>
      <c r="AQ133" s="217"/>
      <c r="AS133" s="217"/>
      <c r="AT133" s="217"/>
      <c r="AU133" s="302"/>
      <c r="AV133" s="302"/>
      <c r="AW133" s="302"/>
      <c r="AX133" s="302"/>
      <c r="AY133" s="302"/>
      <c r="AZ133" s="302"/>
      <c r="BA133" s="302"/>
      <c r="BB133" s="302"/>
      <c r="BC133" s="302"/>
      <c r="BD133" s="302"/>
      <c r="BE133" s="302"/>
      <c r="BF133" s="302"/>
      <c r="BG133" s="477"/>
    </row>
    <row r="134" spans="1:59" ht="11.25" customHeight="1" x14ac:dyDescent="0.2">
      <c r="A134" s="217"/>
      <c r="B134" s="477"/>
      <c r="C134" s="476"/>
      <c r="D134" s="51"/>
      <c r="E134" s="217"/>
      <c r="F134" s="217"/>
      <c r="G134" s="217"/>
      <c r="H134" s="217"/>
      <c r="I134" s="217"/>
      <c r="J134" s="217"/>
      <c r="K134" s="217"/>
      <c r="L134" s="217"/>
      <c r="M134" s="217"/>
      <c r="N134" s="217"/>
      <c r="O134" s="217"/>
      <c r="P134" s="217"/>
      <c r="Q134" s="217"/>
      <c r="R134" s="217"/>
      <c r="S134" s="217"/>
      <c r="T134" s="217"/>
      <c r="U134" s="476"/>
      <c r="V134" s="51"/>
      <c r="W134" s="96" t="s">
        <v>476</v>
      </c>
      <c r="X134" s="217"/>
      <c r="Y134" s="217"/>
      <c r="Z134" s="217"/>
      <c r="AA134" s="217"/>
      <c r="AB134" s="217"/>
      <c r="AC134" s="217"/>
      <c r="AD134" s="217"/>
      <c r="AE134" s="217"/>
      <c r="AF134" s="217"/>
      <c r="AL134" s="74"/>
      <c r="AM134" s="476"/>
      <c r="AN134" s="217"/>
      <c r="AO134" s="217"/>
      <c r="AP134" s="217"/>
      <c r="AQ134" s="217"/>
    </row>
    <row r="135" spans="1:59" ht="11.25" customHeight="1" x14ac:dyDescent="0.2">
      <c r="A135" s="217"/>
      <c r="B135" s="477"/>
      <c r="C135" s="476"/>
      <c r="D135" s="51"/>
      <c r="E135" s="217"/>
      <c r="F135" s="217"/>
      <c r="G135" s="217"/>
      <c r="H135" s="217"/>
      <c r="I135" s="217"/>
      <c r="J135" s="217"/>
      <c r="K135" s="217"/>
      <c r="L135" s="217"/>
      <c r="M135" s="217"/>
      <c r="N135" s="217"/>
      <c r="O135" s="217"/>
      <c r="P135" s="217"/>
      <c r="Q135" s="217"/>
      <c r="R135" s="217"/>
      <c r="S135" s="217"/>
      <c r="T135" s="217"/>
      <c r="U135" s="476"/>
      <c r="V135" s="51"/>
      <c r="W135" s="217"/>
      <c r="X135" s="217" t="s">
        <v>353</v>
      </c>
      <c r="Y135" s="217"/>
      <c r="Z135" s="217"/>
      <c r="AA135" s="217"/>
      <c r="AB135" s="217"/>
      <c r="AC135" s="47" t="s">
        <v>9</v>
      </c>
      <c r="AD135" s="47"/>
      <c r="AE135" s="47"/>
      <c r="AF135" s="47"/>
      <c r="AG135" s="47"/>
      <c r="AH135" s="47"/>
      <c r="AI135" s="47"/>
      <c r="AJ135" s="47"/>
      <c r="AK135" s="47"/>
      <c r="AL135" s="477" t="s">
        <v>500</v>
      </c>
      <c r="AM135" s="476"/>
      <c r="AN135" s="217"/>
      <c r="AO135" s="217"/>
      <c r="AP135" s="217"/>
      <c r="AQ135" s="217"/>
    </row>
    <row r="136" spans="1:59" ht="11.25" customHeight="1" x14ac:dyDescent="0.2">
      <c r="A136" s="217"/>
      <c r="B136" s="477"/>
      <c r="C136" s="476"/>
      <c r="D136" s="51"/>
      <c r="E136" s="217"/>
      <c r="F136" s="217"/>
      <c r="G136" s="217"/>
      <c r="H136" s="217"/>
      <c r="I136" s="217"/>
      <c r="J136" s="217"/>
      <c r="K136" s="217"/>
      <c r="L136" s="217"/>
      <c r="M136" s="217"/>
      <c r="N136" s="217"/>
      <c r="O136" s="217"/>
      <c r="P136" s="217"/>
      <c r="Q136" s="217"/>
      <c r="R136" s="217"/>
      <c r="S136" s="217"/>
      <c r="T136" s="217"/>
      <c r="U136" s="476"/>
      <c r="V136" s="51"/>
      <c r="W136" s="217"/>
      <c r="X136" s="217" t="s">
        <v>355</v>
      </c>
      <c r="Y136" s="217"/>
      <c r="Z136" s="217"/>
      <c r="AA136" s="217"/>
      <c r="AB136" s="47"/>
      <c r="AC136" s="47" t="s">
        <v>9</v>
      </c>
      <c r="AD136" s="47"/>
      <c r="AE136" s="47"/>
      <c r="AF136" s="47"/>
      <c r="AG136" s="47"/>
      <c r="AH136" s="47"/>
      <c r="AI136" s="47"/>
      <c r="AJ136" s="47"/>
      <c r="AK136" s="47"/>
      <c r="AL136" s="477" t="s">
        <v>501</v>
      </c>
      <c r="AM136" s="476"/>
      <c r="AN136" s="217"/>
      <c r="AO136" s="217"/>
      <c r="AP136" s="217"/>
      <c r="AQ136" s="217"/>
    </row>
    <row r="137" spans="1:59" ht="11.25" customHeight="1" x14ac:dyDescent="0.2">
      <c r="A137" s="217"/>
      <c r="B137" s="477"/>
      <c r="C137" s="476"/>
      <c r="D137" s="51"/>
      <c r="E137" s="217"/>
      <c r="F137" s="217"/>
      <c r="G137" s="217"/>
      <c r="H137" s="217"/>
      <c r="I137" s="217"/>
      <c r="J137" s="217"/>
      <c r="K137" s="217"/>
      <c r="L137" s="217"/>
      <c r="M137" s="217"/>
      <c r="N137" s="217"/>
      <c r="O137" s="217"/>
      <c r="P137" s="217"/>
      <c r="Q137" s="217"/>
      <c r="R137" s="217"/>
      <c r="S137" s="217"/>
      <c r="T137" s="217"/>
      <c r="U137" s="476"/>
      <c r="V137" s="51"/>
      <c r="W137" s="217"/>
      <c r="X137" s="217" t="s">
        <v>349</v>
      </c>
      <c r="Y137" s="217"/>
      <c r="Z137" s="217"/>
      <c r="AA137" s="217"/>
      <c r="AB137" s="217"/>
      <c r="AC137" s="217"/>
      <c r="AD137" s="217"/>
      <c r="AE137" s="217"/>
      <c r="AF137" s="217"/>
      <c r="AL137" s="477"/>
      <c r="AM137" s="476"/>
      <c r="AN137" s="217"/>
      <c r="AO137" s="217"/>
      <c r="AP137" s="217"/>
      <c r="AQ137" s="217"/>
    </row>
    <row r="138" spans="1:59" ht="11.25" customHeight="1" x14ac:dyDescent="0.2">
      <c r="A138" s="217"/>
      <c r="B138" s="477"/>
      <c r="C138" s="476"/>
      <c r="D138" s="51"/>
      <c r="E138" s="217"/>
      <c r="F138" s="217"/>
      <c r="G138" s="217"/>
      <c r="H138" s="217"/>
      <c r="I138" s="217"/>
      <c r="J138" s="217"/>
      <c r="K138" s="217"/>
      <c r="L138" s="217"/>
      <c r="M138" s="217"/>
      <c r="N138" s="217"/>
      <c r="O138" s="217"/>
      <c r="P138" s="217"/>
      <c r="Q138" s="217"/>
      <c r="R138" s="217"/>
      <c r="S138" s="217"/>
      <c r="T138" s="217"/>
      <c r="U138" s="476"/>
      <c r="V138" s="51"/>
      <c r="W138" s="217"/>
      <c r="X138" s="217"/>
      <c r="Y138" s="217" t="s">
        <v>357</v>
      </c>
      <c r="Z138" s="217"/>
      <c r="AA138" s="217"/>
      <c r="AB138" s="77"/>
      <c r="AC138" s="77"/>
      <c r="AD138" s="77"/>
      <c r="AE138" s="77"/>
      <c r="AF138" s="77"/>
      <c r="AG138" s="77"/>
      <c r="AH138" s="77"/>
      <c r="AI138" s="79"/>
      <c r="AJ138" s="79"/>
      <c r="AK138" s="79"/>
      <c r="AL138" s="477" t="s">
        <v>502</v>
      </c>
      <c r="AM138" s="476"/>
      <c r="AN138" s="217"/>
      <c r="AO138" s="217"/>
      <c r="AP138" s="217"/>
      <c r="AQ138" s="217"/>
    </row>
    <row r="139" spans="1:59" ht="11.25" customHeight="1" x14ac:dyDescent="0.2">
      <c r="A139" s="217"/>
      <c r="B139" s="477"/>
      <c r="C139" s="476"/>
      <c r="D139" s="51"/>
      <c r="E139" s="217"/>
      <c r="F139" s="217"/>
      <c r="G139" s="217"/>
      <c r="H139" s="217"/>
      <c r="I139" s="217"/>
      <c r="J139" s="217"/>
      <c r="K139" s="217"/>
      <c r="L139" s="217"/>
      <c r="M139" s="217"/>
      <c r="N139" s="217"/>
      <c r="O139" s="217"/>
      <c r="P139" s="217"/>
      <c r="Q139" s="217"/>
      <c r="R139" s="217"/>
      <c r="S139" s="217"/>
      <c r="T139" s="217"/>
      <c r="U139" s="476"/>
      <c r="V139" s="51"/>
      <c r="W139" s="217"/>
      <c r="X139" s="217"/>
      <c r="Y139" s="217"/>
      <c r="Z139" s="217"/>
      <c r="AA139" s="217"/>
      <c r="AB139" s="300" t="s">
        <v>107</v>
      </c>
      <c r="AC139" s="300"/>
      <c r="AD139" s="300"/>
      <c r="AE139" s="300"/>
      <c r="AF139" s="300"/>
      <c r="AG139" s="300"/>
      <c r="AH139" s="300"/>
      <c r="AI139" s="303"/>
      <c r="AJ139" s="303"/>
      <c r="AK139" s="303"/>
      <c r="AL139" s="477"/>
      <c r="AM139" s="476"/>
      <c r="AN139" s="217"/>
      <c r="AO139" s="217"/>
      <c r="AP139" s="217"/>
      <c r="AQ139" s="217"/>
    </row>
    <row r="140" spans="1:59" ht="11.25" customHeight="1" x14ac:dyDescent="0.2">
      <c r="A140" s="217"/>
      <c r="B140" s="477"/>
      <c r="C140" s="476"/>
      <c r="D140" s="51"/>
      <c r="E140" s="217"/>
      <c r="F140" s="217"/>
      <c r="G140" s="217"/>
      <c r="H140" s="217"/>
      <c r="I140" s="217"/>
      <c r="J140" s="217"/>
      <c r="K140" s="217"/>
      <c r="L140" s="217"/>
      <c r="M140" s="217"/>
      <c r="N140" s="217"/>
      <c r="O140" s="217"/>
      <c r="P140" s="217"/>
      <c r="Q140" s="217"/>
      <c r="R140" s="217"/>
      <c r="S140" s="217"/>
      <c r="T140" s="217"/>
      <c r="U140" s="476"/>
      <c r="V140" s="51"/>
      <c r="W140" s="217"/>
      <c r="X140" s="217"/>
      <c r="Y140" s="217"/>
      <c r="Z140" s="217"/>
      <c r="AA140" s="217"/>
      <c r="AB140" s="217"/>
      <c r="AC140" s="217"/>
      <c r="AD140" s="217"/>
      <c r="AE140" s="477"/>
      <c r="AF140" s="477"/>
      <c r="AG140" s="477"/>
      <c r="AH140" s="477"/>
      <c r="AI140" s="477"/>
      <c r="AJ140" s="477"/>
      <c r="AK140" s="477"/>
      <c r="AL140" s="74"/>
      <c r="AM140" s="476"/>
      <c r="AN140" s="217"/>
      <c r="AO140" s="217"/>
      <c r="AP140" s="217"/>
      <c r="AQ140" s="217"/>
    </row>
    <row r="141" spans="1:59" ht="11.25" customHeight="1" x14ac:dyDescent="0.2">
      <c r="A141" s="217"/>
      <c r="B141" s="477"/>
      <c r="C141" s="476"/>
      <c r="D141" s="51"/>
      <c r="E141" s="217"/>
      <c r="F141" s="217"/>
      <c r="G141" s="217"/>
      <c r="H141" s="217"/>
      <c r="I141" s="217"/>
      <c r="J141" s="217"/>
      <c r="K141" s="217"/>
      <c r="L141" s="217"/>
      <c r="M141" s="217"/>
      <c r="N141" s="217"/>
      <c r="O141" s="217"/>
      <c r="P141" s="217"/>
      <c r="Q141" s="217"/>
      <c r="R141" s="217"/>
      <c r="S141" s="217"/>
      <c r="T141" s="217"/>
      <c r="U141" s="476"/>
      <c r="V141" s="51"/>
      <c r="W141" s="96" t="s">
        <v>411</v>
      </c>
      <c r="X141" s="217"/>
      <c r="Y141" s="217"/>
      <c r="Z141" s="217"/>
      <c r="AA141" s="217"/>
      <c r="AB141" s="217"/>
      <c r="AC141" s="217"/>
      <c r="AD141" s="217"/>
      <c r="AE141" s="217"/>
      <c r="AF141" s="217"/>
      <c r="AG141" s="217"/>
      <c r="AH141" s="217"/>
      <c r="AI141" s="217"/>
      <c r="AJ141" s="217"/>
      <c r="AK141" s="217"/>
      <c r="AL141" s="477"/>
      <c r="AM141" s="476"/>
      <c r="AN141" s="217"/>
      <c r="AO141" s="217"/>
      <c r="AP141" s="217"/>
      <c r="AQ141" s="217"/>
    </row>
    <row r="142" spans="1:59" ht="11.25" customHeight="1" x14ac:dyDescent="0.2">
      <c r="A142" s="217"/>
      <c r="B142" s="477"/>
      <c r="C142" s="476"/>
      <c r="D142" s="51"/>
      <c r="E142" s="217"/>
      <c r="F142" s="217"/>
      <c r="G142" s="217"/>
      <c r="H142" s="217"/>
      <c r="I142" s="217"/>
      <c r="J142" s="217"/>
      <c r="K142" s="217"/>
      <c r="L142" s="217"/>
      <c r="M142" s="217"/>
      <c r="N142" s="217"/>
      <c r="O142" s="217"/>
      <c r="P142" s="217"/>
      <c r="Q142" s="217"/>
      <c r="R142" s="217"/>
      <c r="S142" s="217"/>
      <c r="T142" s="217"/>
      <c r="U142" s="476"/>
      <c r="V142" s="51"/>
      <c r="W142" s="217"/>
      <c r="X142" s="217" t="s">
        <v>412</v>
      </c>
      <c r="Y142" s="217"/>
      <c r="Z142" s="47"/>
      <c r="AA142" s="297"/>
      <c r="AB142" s="47" t="s">
        <v>9</v>
      </c>
      <c r="AC142" s="47"/>
      <c r="AD142" s="47"/>
      <c r="AE142" s="47"/>
      <c r="AF142" s="47"/>
      <c r="AG142" s="297"/>
      <c r="AH142" s="47"/>
      <c r="AI142" s="47"/>
      <c r="AJ142" s="47"/>
      <c r="AK142" s="47"/>
      <c r="AL142" s="477" t="s">
        <v>504</v>
      </c>
      <c r="AM142" s="476"/>
      <c r="AN142" s="217"/>
      <c r="AO142" s="217"/>
      <c r="AP142" s="217"/>
      <c r="AQ142" s="217"/>
    </row>
    <row r="143" spans="1:59" ht="11.25" customHeight="1" x14ac:dyDescent="0.2">
      <c r="A143" s="217"/>
      <c r="B143" s="477"/>
      <c r="C143" s="476"/>
      <c r="D143" s="51"/>
      <c r="E143" s="217"/>
      <c r="F143" s="217"/>
      <c r="G143" s="217"/>
      <c r="H143" s="217"/>
      <c r="I143" s="217"/>
      <c r="J143" s="217"/>
      <c r="K143" s="217"/>
      <c r="L143" s="217"/>
      <c r="M143" s="217"/>
      <c r="N143" s="217"/>
      <c r="O143" s="217"/>
      <c r="P143" s="217"/>
      <c r="Q143" s="217"/>
      <c r="R143" s="217"/>
      <c r="S143" s="217"/>
      <c r="T143" s="217"/>
      <c r="U143" s="476"/>
      <c r="V143" s="51"/>
      <c r="W143" s="217"/>
      <c r="X143" s="217" t="s">
        <v>686</v>
      </c>
      <c r="Y143" s="217"/>
      <c r="Z143" s="217"/>
      <c r="AA143" s="217"/>
      <c r="AB143" s="217"/>
      <c r="AC143" s="217"/>
      <c r="AD143" s="217"/>
      <c r="AE143" s="217"/>
      <c r="AF143" s="217"/>
      <c r="AG143" s="47" t="s">
        <v>9</v>
      </c>
      <c r="AH143" s="47"/>
      <c r="AI143" s="47"/>
      <c r="AJ143" s="47"/>
      <c r="AK143" s="47"/>
      <c r="AL143" s="477" t="s">
        <v>506</v>
      </c>
      <c r="AM143" s="476"/>
      <c r="AN143" s="217"/>
      <c r="AO143" s="217"/>
      <c r="AP143" s="217"/>
      <c r="AQ143" s="217"/>
    </row>
    <row r="144" spans="1:59" ht="11.25" customHeight="1" x14ac:dyDescent="0.2">
      <c r="A144" s="217"/>
      <c r="B144" s="477"/>
      <c r="C144" s="476"/>
      <c r="D144" s="51"/>
      <c r="E144" s="217"/>
      <c r="F144" s="217"/>
      <c r="G144" s="217"/>
      <c r="H144" s="217"/>
      <c r="I144" s="217"/>
      <c r="J144" s="217"/>
      <c r="K144" s="217"/>
      <c r="L144" s="217"/>
      <c r="M144" s="217"/>
      <c r="N144" s="217"/>
      <c r="O144" s="217"/>
      <c r="P144" s="217"/>
      <c r="Q144" s="217"/>
      <c r="R144" s="217"/>
      <c r="S144" s="217"/>
      <c r="T144" s="217"/>
      <c r="U144" s="476"/>
      <c r="V144" s="51"/>
      <c r="W144" s="217"/>
      <c r="X144" s="217" t="s">
        <v>505</v>
      </c>
      <c r="Y144" s="217"/>
      <c r="Z144" s="217"/>
      <c r="AA144" s="47" t="s">
        <v>9</v>
      </c>
      <c r="AB144" s="297"/>
      <c r="AC144" s="47"/>
      <c r="AD144" s="47"/>
      <c r="AE144" s="47"/>
      <c r="AF144" s="47"/>
      <c r="AG144" s="47"/>
      <c r="AH144" s="47"/>
      <c r="AI144" s="297"/>
      <c r="AJ144" s="47"/>
      <c r="AK144" s="47"/>
      <c r="AL144" s="477" t="s">
        <v>508</v>
      </c>
      <c r="AM144" s="476"/>
      <c r="AN144" s="217"/>
      <c r="AO144" s="217"/>
      <c r="AP144" s="217"/>
      <c r="AQ144" s="217"/>
    </row>
    <row r="145" spans="1:43" ht="11.25" customHeight="1" x14ac:dyDescent="0.2">
      <c r="A145" s="217"/>
      <c r="B145" s="477"/>
      <c r="C145" s="476"/>
      <c r="D145" s="51"/>
      <c r="E145" s="217"/>
      <c r="F145" s="217"/>
      <c r="G145" s="217"/>
      <c r="H145" s="217"/>
      <c r="I145" s="217"/>
      <c r="J145" s="217"/>
      <c r="K145" s="217"/>
      <c r="L145" s="217"/>
      <c r="M145" s="217"/>
      <c r="N145" s="217"/>
      <c r="O145" s="217"/>
      <c r="P145" s="217"/>
      <c r="Q145" s="217"/>
      <c r="R145" s="217"/>
      <c r="S145" s="217"/>
      <c r="T145" s="217"/>
      <c r="U145" s="476"/>
      <c r="V145" s="51"/>
      <c r="W145" s="217"/>
      <c r="X145" s="217" t="s">
        <v>687</v>
      </c>
      <c r="Y145" s="217"/>
      <c r="Z145" s="217"/>
      <c r="AA145" s="217"/>
      <c r="AB145" s="217"/>
      <c r="AC145" s="217"/>
      <c r="AD145" s="217"/>
      <c r="AE145" s="217"/>
      <c r="AG145" s="47"/>
      <c r="AH145" s="47"/>
      <c r="AI145" s="47"/>
      <c r="AJ145" s="47"/>
      <c r="AK145" s="47"/>
      <c r="AL145" s="477" t="s">
        <v>688</v>
      </c>
      <c r="AM145" s="476"/>
      <c r="AN145" s="217"/>
      <c r="AO145" s="217"/>
      <c r="AP145" s="217"/>
      <c r="AQ145" s="217"/>
    </row>
    <row r="146" spans="1:43" ht="11.25" customHeight="1" x14ac:dyDescent="0.2">
      <c r="A146" s="217"/>
      <c r="B146" s="477"/>
      <c r="C146" s="476"/>
      <c r="D146" s="51"/>
      <c r="E146" s="217"/>
      <c r="F146" s="217"/>
      <c r="G146" s="217"/>
      <c r="H146" s="217"/>
      <c r="I146" s="217"/>
      <c r="J146" s="217"/>
      <c r="K146" s="217"/>
      <c r="L146" s="217"/>
      <c r="M146" s="217"/>
      <c r="N146" s="217"/>
      <c r="O146" s="217"/>
      <c r="P146" s="217"/>
      <c r="Q146" s="217"/>
      <c r="R146" s="217"/>
      <c r="S146" s="217"/>
      <c r="T146" s="217"/>
      <c r="U146" s="476"/>
      <c r="V146" s="51"/>
      <c r="W146" s="217"/>
      <c r="X146" s="217"/>
      <c r="Y146" s="217"/>
      <c r="Z146" s="217"/>
      <c r="AA146" s="217"/>
      <c r="AB146" s="217"/>
      <c r="AC146" s="217"/>
      <c r="AD146" s="217"/>
      <c r="AE146" s="217"/>
      <c r="AF146" s="47"/>
      <c r="AG146" s="297"/>
      <c r="AH146" s="47"/>
      <c r="AI146" s="47"/>
      <c r="AJ146" s="47"/>
      <c r="AK146" s="47"/>
      <c r="AL146" s="477"/>
      <c r="AM146" s="476"/>
      <c r="AN146" s="217"/>
      <c r="AO146" s="217"/>
      <c r="AP146" s="217"/>
      <c r="AQ146" s="217"/>
    </row>
    <row r="147" spans="1:43" ht="11.25" customHeight="1" x14ac:dyDescent="0.2">
      <c r="A147" s="217"/>
      <c r="B147" s="477"/>
      <c r="C147" s="476"/>
      <c r="D147" s="51"/>
      <c r="E147" s="217"/>
      <c r="F147" s="217"/>
      <c r="G147" s="217"/>
      <c r="H147" s="217"/>
      <c r="I147" s="217"/>
      <c r="J147" s="217"/>
      <c r="K147" s="217"/>
      <c r="L147" s="217"/>
      <c r="M147" s="217"/>
      <c r="N147" s="217"/>
      <c r="O147" s="217"/>
      <c r="P147" s="217"/>
      <c r="Q147" s="217"/>
      <c r="R147" s="217"/>
      <c r="S147" s="217"/>
      <c r="T147" s="217"/>
      <c r="U147" s="476"/>
      <c r="V147" s="51"/>
      <c r="W147" s="217" t="s">
        <v>106</v>
      </c>
      <c r="X147" s="217"/>
      <c r="Y147" s="217"/>
      <c r="Z147" s="77"/>
      <c r="AA147" s="77"/>
      <c r="AB147" s="77"/>
      <c r="AC147" s="77"/>
      <c r="AD147" s="77"/>
      <c r="AE147" s="77"/>
      <c r="AF147" s="77"/>
      <c r="AG147" s="79"/>
      <c r="AH147" s="79"/>
      <c r="AI147" s="76"/>
      <c r="AJ147" s="76"/>
      <c r="AK147" s="76"/>
      <c r="AL147" s="477" t="s">
        <v>253</v>
      </c>
      <c r="AM147" s="476"/>
      <c r="AN147" s="217"/>
      <c r="AO147" s="217"/>
      <c r="AP147" s="217"/>
      <c r="AQ147" s="217"/>
    </row>
    <row r="148" spans="1:43" ht="11.25" customHeight="1" x14ac:dyDescent="0.2">
      <c r="A148" s="217"/>
      <c r="B148" s="477"/>
      <c r="C148" s="476"/>
      <c r="D148" s="51"/>
      <c r="E148" s="217"/>
      <c r="F148" s="217"/>
      <c r="G148" s="217"/>
      <c r="H148" s="217"/>
      <c r="I148" s="217"/>
      <c r="J148" s="217"/>
      <c r="K148" s="217"/>
      <c r="L148" s="217"/>
      <c r="M148" s="217"/>
      <c r="N148" s="217"/>
      <c r="O148" s="217"/>
      <c r="P148" s="217"/>
      <c r="Q148" s="217"/>
      <c r="R148" s="217"/>
      <c r="S148" s="217"/>
      <c r="T148" s="217"/>
      <c r="U148" s="476"/>
      <c r="V148" s="51"/>
      <c r="W148" s="217"/>
      <c r="X148" s="217"/>
      <c r="Y148" s="217"/>
      <c r="Z148" s="300" t="s">
        <v>107</v>
      </c>
      <c r="AA148" s="300"/>
      <c r="AB148" s="300"/>
      <c r="AC148" s="300"/>
      <c r="AD148" s="300"/>
      <c r="AE148" s="300"/>
      <c r="AF148" s="300"/>
      <c r="AG148" s="300"/>
      <c r="AH148" s="300"/>
      <c r="AI148" s="300"/>
      <c r="AJ148" s="300"/>
      <c r="AK148" s="300"/>
      <c r="AL148" s="477"/>
      <c r="AM148" s="476"/>
      <c r="AN148" s="217"/>
      <c r="AO148" s="217"/>
      <c r="AP148" s="217"/>
      <c r="AQ148" s="217"/>
    </row>
    <row r="149" spans="1:43" ht="6" customHeight="1" thickBot="1" x14ac:dyDescent="0.25">
      <c r="A149" s="71"/>
      <c r="B149" s="319"/>
      <c r="C149" s="72"/>
      <c r="D149" s="73"/>
      <c r="E149" s="71"/>
      <c r="F149" s="71"/>
      <c r="G149" s="71"/>
      <c r="H149" s="71"/>
      <c r="I149" s="71"/>
      <c r="J149" s="71"/>
      <c r="K149" s="71"/>
      <c r="L149" s="71"/>
      <c r="M149" s="71"/>
      <c r="N149" s="71"/>
      <c r="O149" s="71"/>
      <c r="P149" s="71"/>
      <c r="Q149" s="71"/>
      <c r="R149" s="71"/>
      <c r="S149" s="71"/>
      <c r="T149" s="71"/>
      <c r="U149" s="72"/>
      <c r="V149" s="73"/>
      <c r="W149" s="217"/>
      <c r="X149" s="217"/>
      <c r="Y149" s="217"/>
      <c r="Z149" s="217"/>
      <c r="AA149" s="217"/>
      <c r="AB149" s="217"/>
      <c r="AC149" s="217"/>
      <c r="AD149" s="217"/>
      <c r="AL149" s="477"/>
      <c r="AM149" s="72"/>
      <c r="AN149" s="71"/>
      <c r="AO149" s="71"/>
      <c r="AP149" s="71"/>
      <c r="AQ149" s="71"/>
    </row>
    <row r="150" spans="1:43" ht="6" customHeight="1" x14ac:dyDescent="0.2">
      <c r="A150" s="82"/>
      <c r="B150" s="83"/>
      <c r="C150" s="84"/>
      <c r="D150" s="85"/>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86"/>
      <c r="AM150" s="84"/>
      <c r="AN150" s="1"/>
      <c r="AO150" s="1"/>
      <c r="AP150" s="1"/>
      <c r="AQ150" s="87"/>
    </row>
    <row r="151" spans="1:43" ht="11.25" customHeight="1" x14ac:dyDescent="0.2">
      <c r="A151" s="88"/>
      <c r="B151" s="477">
        <v>613</v>
      </c>
      <c r="C151" s="476"/>
      <c r="D151" s="51"/>
      <c r="E151" s="704" t="s">
        <v>689</v>
      </c>
      <c r="F151" s="704"/>
      <c r="G151" s="704"/>
      <c r="H151" s="704"/>
      <c r="I151" s="704"/>
      <c r="J151" s="704"/>
      <c r="K151" s="704"/>
      <c r="L151" s="482"/>
      <c r="M151" s="482"/>
      <c r="N151" s="482"/>
      <c r="O151" s="482"/>
      <c r="P151" s="482"/>
      <c r="Q151" s="482"/>
      <c r="R151" s="74" t="s">
        <v>690</v>
      </c>
      <c r="S151" s="482"/>
      <c r="T151" s="482"/>
      <c r="U151" s="217"/>
      <c r="V151" s="217"/>
      <c r="X151" s="217"/>
      <c r="Z151" s="74"/>
      <c r="AA151" s="74"/>
      <c r="AB151" s="74"/>
      <c r="AC151" s="74"/>
      <c r="AD151" s="74" t="s">
        <v>691</v>
      </c>
      <c r="AE151" s="217"/>
      <c r="AF151" s="217"/>
      <c r="AG151" s="217"/>
      <c r="AH151" s="217"/>
      <c r="AJ151" s="74"/>
      <c r="AL151" s="74"/>
      <c r="AM151" s="476"/>
      <c r="AN151" s="217"/>
      <c r="AO151" s="217"/>
      <c r="AP151" s="217"/>
      <c r="AQ151" s="89"/>
    </row>
    <row r="152" spans="1:43" x14ac:dyDescent="0.2">
      <c r="A152" s="88"/>
      <c r="B152" s="477"/>
      <c r="C152" s="476"/>
      <c r="D152" s="51"/>
      <c r="E152" s="217"/>
      <c r="F152" s="217"/>
      <c r="G152" s="217"/>
      <c r="H152" s="217"/>
      <c r="I152" s="217"/>
      <c r="J152" s="217"/>
      <c r="K152" s="217"/>
      <c r="L152" s="217"/>
      <c r="M152" s="217"/>
      <c r="N152" s="217"/>
      <c r="O152" s="217"/>
      <c r="P152" s="217"/>
      <c r="Q152" s="217"/>
      <c r="R152" s="74" t="s">
        <v>692</v>
      </c>
      <c r="S152" s="217"/>
      <c r="T152" s="217"/>
      <c r="U152" s="217"/>
      <c r="V152" s="217"/>
      <c r="W152" s="217"/>
      <c r="X152" s="217"/>
      <c r="Z152" s="74"/>
      <c r="AA152" s="74"/>
      <c r="AB152" s="74"/>
      <c r="AC152" s="74"/>
      <c r="AD152" s="74" t="s">
        <v>693</v>
      </c>
      <c r="AE152" s="217"/>
      <c r="AF152" s="217"/>
      <c r="AG152" s="217"/>
      <c r="AH152" s="217"/>
      <c r="AJ152" s="74"/>
      <c r="AL152" s="74"/>
      <c r="AM152" s="476"/>
      <c r="AN152" s="217"/>
      <c r="AO152" s="217"/>
      <c r="AP152" s="217">
        <v>615</v>
      </c>
      <c r="AQ152" s="89"/>
    </row>
    <row r="153" spans="1:43" ht="6" customHeight="1" thickBot="1" x14ac:dyDescent="0.25">
      <c r="A153" s="90"/>
      <c r="B153" s="319"/>
      <c r="C153" s="72"/>
      <c r="D153" s="73"/>
      <c r="E153" s="71"/>
      <c r="F153" s="71"/>
      <c r="G153" s="71"/>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91"/>
      <c r="AM153" s="72"/>
      <c r="AN153" s="71"/>
      <c r="AO153" s="71"/>
      <c r="AP153" s="71"/>
      <c r="AQ153" s="92"/>
    </row>
    <row r="154" spans="1:43" ht="6" customHeight="1" x14ac:dyDescent="0.2">
      <c r="A154" s="1"/>
      <c r="B154" s="83"/>
      <c r="C154" s="84"/>
      <c r="D154" s="85"/>
      <c r="E154" s="1"/>
      <c r="F154" s="1"/>
      <c r="G154" s="1"/>
      <c r="H154" s="1"/>
      <c r="I154" s="1"/>
      <c r="J154" s="1"/>
      <c r="K154" s="1"/>
      <c r="L154" s="1"/>
      <c r="M154" s="1"/>
      <c r="N154" s="1"/>
      <c r="O154" s="1"/>
      <c r="P154" s="1"/>
      <c r="Q154" s="1"/>
      <c r="R154" s="1"/>
      <c r="S154" s="1"/>
      <c r="T154" s="1"/>
      <c r="U154" s="84"/>
      <c r="V154" s="85"/>
      <c r="W154" s="1"/>
      <c r="X154" s="1"/>
      <c r="Y154" s="1"/>
      <c r="Z154" s="1"/>
      <c r="AA154" s="1"/>
      <c r="AB154" s="1"/>
      <c r="AC154" s="1"/>
      <c r="AD154" s="1"/>
      <c r="AE154" s="1"/>
      <c r="AF154" s="1"/>
      <c r="AG154" s="1"/>
      <c r="AH154" s="1"/>
      <c r="AI154" s="1"/>
      <c r="AJ154" s="1"/>
      <c r="AK154" s="1"/>
      <c r="AL154" s="86"/>
      <c r="AM154" s="84"/>
      <c r="AN154" s="1"/>
      <c r="AO154" s="1"/>
      <c r="AP154" s="1"/>
      <c r="AQ154" s="1"/>
    </row>
    <row r="155" spans="1:43" ht="11.25" customHeight="1" x14ac:dyDescent="0.2">
      <c r="A155" s="217"/>
      <c r="B155" s="477">
        <v>614</v>
      </c>
      <c r="C155" s="476"/>
      <c r="D155" s="51"/>
      <c r="E155" s="730" t="str">
        <f ca="1">VLOOKUP(INDIRECT(ADDRESS(ROW(),COLUMN()-3)),Language_Translations,MATCH(Language_Selected,Language_Options,0),FALSE)</f>
        <v>Où êtes-vous allé en premier pour rechercher des conseils ou un traitement ?</v>
      </c>
      <c r="F155" s="730"/>
      <c r="G155" s="730"/>
      <c r="H155" s="730"/>
      <c r="I155" s="730"/>
      <c r="J155" s="730"/>
      <c r="K155" s="730"/>
      <c r="L155" s="730"/>
      <c r="M155" s="730"/>
      <c r="N155" s="730"/>
      <c r="O155" s="730"/>
      <c r="P155" s="730"/>
      <c r="Q155" s="730"/>
      <c r="R155" s="730"/>
      <c r="S155" s="730"/>
      <c r="T155" s="730"/>
      <c r="U155" s="94"/>
      <c r="V155" s="51"/>
      <c r="W155" s="217"/>
      <c r="X155" s="217"/>
      <c r="Y155" s="217"/>
      <c r="Z155" s="217"/>
      <c r="AA155" s="217"/>
      <c r="AB155" s="217"/>
      <c r="AC155" s="217"/>
      <c r="AD155" s="217"/>
      <c r="AE155" s="217"/>
      <c r="AF155" s="217"/>
      <c r="AG155" s="217"/>
      <c r="AH155" s="217"/>
      <c r="AI155" s="217"/>
      <c r="AJ155" s="217"/>
      <c r="AK155" s="27"/>
      <c r="AL155" s="21"/>
      <c r="AM155" s="476"/>
      <c r="AN155" s="217"/>
      <c r="AO155" s="217"/>
      <c r="AP155" s="217"/>
      <c r="AQ155" s="217"/>
    </row>
    <row r="156" spans="1:43" ht="11.25" customHeight="1" x14ac:dyDescent="0.2">
      <c r="A156" s="217"/>
      <c r="B156" s="477"/>
      <c r="C156" s="476"/>
      <c r="D156" s="51"/>
      <c r="E156" s="730"/>
      <c r="F156" s="730"/>
      <c r="G156" s="730"/>
      <c r="H156" s="730"/>
      <c r="I156" s="730"/>
      <c r="J156" s="730"/>
      <c r="K156" s="730"/>
      <c r="L156" s="730"/>
      <c r="M156" s="730"/>
      <c r="N156" s="730"/>
      <c r="O156" s="730"/>
      <c r="P156" s="730"/>
      <c r="Q156" s="730"/>
      <c r="R156" s="730"/>
      <c r="S156" s="730"/>
      <c r="T156" s="730"/>
      <c r="U156" s="94"/>
      <c r="V156" s="51"/>
      <c r="W156" s="217" t="s">
        <v>694</v>
      </c>
      <c r="X156" s="217"/>
      <c r="Y156" s="217"/>
      <c r="Z156" s="217"/>
      <c r="AA156" s="217"/>
      <c r="AB156" s="47"/>
      <c r="AC156" s="47"/>
      <c r="AD156" s="47" t="s">
        <v>9</v>
      </c>
      <c r="AE156" s="47"/>
      <c r="AF156" s="47"/>
      <c r="AG156" s="47"/>
      <c r="AH156" s="47"/>
      <c r="AI156" s="97"/>
      <c r="AJ156" s="47"/>
      <c r="AK156" s="26"/>
      <c r="AL156" s="22"/>
      <c r="AM156" s="476"/>
      <c r="AN156" s="217"/>
      <c r="AO156" s="217"/>
      <c r="AP156" s="217"/>
      <c r="AQ156" s="217"/>
    </row>
    <row r="157" spans="1:43" ht="11.25" customHeight="1" x14ac:dyDescent="0.2">
      <c r="A157" s="217"/>
      <c r="B157" s="477"/>
      <c r="C157" s="476"/>
      <c r="D157" s="51"/>
      <c r="E157" s="704" t="s">
        <v>695</v>
      </c>
      <c r="F157" s="704"/>
      <c r="G157" s="704"/>
      <c r="H157" s="704"/>
      <c r="I157" s="704"/>
      <c r="J157" s="704"/>
      <c r="K157" s="704"/>
      <c r="L157" s="704"/>
      <c r="M157" s="704"/>
      <c r="N157" s="704"/>
      <c r="O157" s="704"/>
      <c r="P157" s="704"/>
      <c r="Q157" s="704"/>
      <c r="R157" s="704"/>
      <c r="S157" s="704"/>
      <c r="T157" s="704"/>
      <c r="U157" s="94"/>
      <c r="V157" s="51"/>
      <c r="AL157"/>
      <c r="AM157" s="476"/>
      <c r="AN157" s="217"/>
      <c r="AO157" s="217"/>
      <c r="AP157" s="217"/>
      <c r="AQ157" s="217"/>
    </row>
    <row r="158" spans="1:43" ht="6" customHeight="1" x14ac:dyDescent="0.2">
      <c r="A158" s="77"/>
      <c r="B158" s="76"/>
      <c r="C158" s="48"/>
      <c r="D158" s="26"/>
      <c r="E158" s="77"/>
      <c r="F158" s="77"/>
      <c r="G158" s="77"/>
      <c r="H158" s="77"/>
      <c r="I158" s="77"/>
      <c r="J158" s="77"/>
      <c r="K158" s="77"/>
      <c r="L158" s="77"/>
      <c r="M158" s="77"/>
      <c r="N158" s="77"/>
      <c r="O158" s="77"/>
      <c r="P158" s="77"/>
      <c r="Q158" s="77"/>
      <c r="R158" s="77"/>
      <c r="S158" s="77"/>
      <c r="T158" s="77"/>
      <c r="U158" s="48"/>
      <c r="V158" s="26"/>
      <c r="W158" s="77"/>
      <c r="X158" s="77"/>
      <c r="Y158" s="77"/>
      <c r="Z158" s="77"/>
      <c r="AA158" s="77"/>
      <c r="AB158" s="77"/>
      <c r="AC158" s="77"/>
      <c r="AD158" s="77"/>
      <c r="AE158" s="77"/>
      <c r="AF158" s="77"/>
      <c r="AG158" s="77"/>
      <c r="AH158" s="77"/>
      <c r="AI158" s="77"/>
      <c r="AJ158" s="77"/>
      <c r="AK158" s="77"/>
      <c r="AL158" s="78"/>
      <c r="AM158" s="48"/>
      <c r="AN158" s="77"/>
      <c r="AO158" s="77"/>
      <c r="AP158" s="77"/>
      <c r="AQ158" s="77"/>
    </row>
    <row r="159" spans="1:43" ht="6" customHeight="1" x14ac:dyDescent="0.2">
      <c r="A159" s="16"/>
      <c r="B159" s="475"/>
      <c r="C159" s="46"/>
      <c r="D159" s="27"/>
      <c r="E159" s="16"/>
      <c r="F159" s="16"/>
      <c r="G159" s="16"/>
      <c r="H159" s="16"/>
      <c r="I159" s="16"/>
      <c r="J159" s="16"/>
      <c r="K159" s="16"/>
      <c r="L159" s="16"/>
      <c r="M159" s="16"/>
      <c r="N159" s="16"/>
      <c r="O159" s="16"/>
      <c r="P159" s="16"/>
      <c r="Q159" s="16"/>
      <c r="R159" s="16"/>
      <c r="S159" s="16"/>
      <c r="T159" s="16"/>
      <c r="U159" s="46"/>
      <c r="V159" s="27"/>
      <c r="W159" s="16"/>
      <c r="X159" s="16"/>
      <c r="Y159" s="16"/>
      <c r="Z159" s="16"/>
      <c r="AA159" s="16"/>
      <c r="AB159" s="16"/>
      <c r="AC159" s="16"/>
      <c r="AD159" s="16"/>
      <c r="AE159" s="16"/>
      <c r="AF159" s="16"/>
      <c r="AG159" s="16"/>
      <c r="AH159" s="16"/>
      <c r="AI159" s="16"/>
      <c r="AJ159" s="16"/>
      <c r="AK159" s="16"/>
      <c r="AL159" s="24"/>
      <c r="AM159" s="46"/>
      <c r="AN159" s="16"/>
      <c r="AO159" s="16"/>
      <c r="AP159" s="16"/>
      <c r="AQ159" s="16"/>
    </row>
    <row r="160" spans="1:43" ht="11.25" customHeight="1" x14ac:dyDescent="0.2">
      <c r="A160" s="217"/>
      <c r="B160" s="477">
        <v>615</v>
      </c>
      <c r="C160" s="476"/>
      <c r="D160" s="51"/>
      <c r="E160" s="730" t="str">
        <f ca="1">VLOOKUP(INDIRECT(ADDRESS(ROW(),COLUMN()-3)),Language_Translations,MATCH(Language_Selected,Language_Options,0),FALSE)</f>
        <v>Avez-vous donné à (NOM) les choses suivantes à n'importe quel moment dès qu'il/elle a commencé à avoir la diarrhée :</v>
      </c>
      <c r="F160" s="730"/>
      <c r="G160" s="730"/>
      <c r="H160" s="730"/>
      <c r="I160" s="730"/>
      <c r="J160" s="730"/>
      <c r="K160" s="730"/>
      <c r="L160" s="730"/>
      <c r="M160" s="730"/>
      <c r="N160" s="730"/>
      <c r="O160" s="730"/>
      <c r="P160" s="730"/>
      <c r="Q160" s="730"/>
      <c r="R160" s="730"/>
      <c r="S160" s="730"/>
      <c r="T160" s="730"/>
      <c r="U160" s="94"/>
      <c r="V160" s="51"/>
      <c r="W160" s="217"/>
      <c r="X160" s="217"/>
      <c r="Y160" s="217"/>
      <c r="Z160" s="217"/>
      <c r="AA160" s="217"/>
      <c r="AB160" s="217"/>
      <c r="AC160" s="217"/>
      <c r="AD160" s="217"/>
      <c r="AE160" s="217"/>
      <c r="AF160" s="217"/>
      <c r="AG160" s="217"/>
      <c r="AH160" s="477"/>
      <c r="AI160" s="217"/>
      <c r="AJ160" s="477"/>
      <c r="AK160" s="217"/>
      <c r="AL160" s="477"/>
      <c r="AM160" s="476"/>
      <c r="AN160" s="217"/>
      <c r="AO160" s="217"/>
      <c r="AP160" s="217"/>
      <c r="AQ160" s="217"/>
    </row>
    <row r="161" spans="1:43" x14ac:dyDescent="0.2">
      <c r="A161" s="217"/>
      <c r="B161" s="477"/>
      <c r="C161" s="476"/>
      <c r="D161" s="51"/>
      <c r="E161" s="730"/>
      <c r="F161" s="730"/>
      <c r="G161" s="730"/>
      <c r="H161" s="730"/>
      <c r="I161" s="730"/>
      <c r="J161" s="730"/>
      <c r="K161" s="730"/>
      <c r="L161" s="730"/>
      <c r="M161" s="730"/>
      <c r="N161" s="730"/>
      <c r="O161" s="730"/>
      <c r="P161" s="730"/>
      <c r="Q161" s="730"/>
      <c r="R161" s="730"/>
      <c r="S161" s="730"/>
      <c r="T161" s="730"/>
      <c r="U161" s="94"/>
      <c r="V161" s="51"/>
      <c r="W161" s="217"/>
      <c r="X161" s="217"/>
      <c r="Y161" s="217"/>
      <c r="Z161" s="217"/>
      <c r="AA161" s="217"/>
      <c r="AB161" s="217"/>
      <c r="AC161" s="217"/>
      <c r="AD161" s="217"/>
      <c r="AE161" s="217"/>
      <c r="AF161" s="217"/>
      <c r="AG161" s="217"/>
      <c r="AH161" s="477"/>
      <c r="AI161" s="217"/>
      <c r="AJ161" s="477"/>
      <c r="AK161" s="217"/>
      <c r="AL161" s="477"/>
      <c r="AM161" s="476"/>
      <c r="AN161" s="217"/>
      <c r="AO161" s="217"/>
      <c r="AP161" s="217"/>
      <c r="AQ161" s="217"/>
    </row>
    <row r="162" spans="1:43" x14ac:dyDescent="0.2">
      <c r="A162" s="217"/>
      <c r="B162" s="477"/>
      <c r="C162" s="476"/>
      <c r="D162" s="51"/>
      <c r="E162" s="730"/>
      <c r="F162" s="730"/>
      <c r="G162" s="730"/>
      <c r="H162" s="730"/>
      <c r="I162" s="730"/>
      <c r="J162" s="730"/>
      <c r="K162" s="730"/>
      <c r="L162" s="730"/>
      <c r="M162" s="730"/>
      <c r="N162" s="730"/>
      <c r="O162" s="730"/>
      <c r="P162" s="730"/>
      <c r="Q162" s="730"/>
      <c r="R162" s="730"/>
      <c r="S162" s="730"/>
      <c r="T162" s="730"/>
      <c r="U162" s="94"/>
      <c r="V162" s="51"/>
      <c r="W162" s="217"/>
      <c r="X162" s="217"/>
      <c r="Y162" s="217"/>
      <c r="Z162" s="217"/>
      <c r="AA162" s="217"/>
      <c r="AB162" s="217"/>
      <c r="AC162" s="217"/>
      <c r="AD162" s="217"/>
      <c r="AE162" s="217"/>
      <c r="AF162" s="217"/>
      <c r="AG162" s="217"/>
      <c r="AH162" s="477" t="s">
        <v>117</v>
      </c>
      <c r="AI162" s="217"/>
      <c r="AJ162" s="477" t="s">
        <v>118</v>
      </c>
      <c r="AK162" s="217"/>
      <c r="AL162" s="477" t="s">
        <v>478</v>
      </c>
      <c r="AM162" s="476"/>
      <c r="AN162" s="217"/>
      <c r="AO162" s="217"/>
      <c r="AP162" s="217"/>
      <c r="AQ162" s="217"/>
    </row>
    <row r="163" spans="1:43" ht="6" customHeight="1" x14ac:dyDescent="0.2">
      <c r="A163" s="217"/>
      <c r="B163" s="477"/>
      <c r="C163" s="476"/>
      <c r="D163" s="176"/>
      <c r="G163" s="2"/>
      <c r="H163" s="2"/>
      <c r="I163" s="2"/>
      <c r="J163" s="2"/>
      <c r="K163" s="2"/>
      <c r="L163" s="2"/>
      <c r="M163" s="2"/>
      <c r="N163" s="2"/>
      <c r="O163" s="2"/>
      <c r="P163" s="2"/>
      <c r="Q163" s="2"/>
      <c r="R163" s="2"/>
      <c r="S163" s="2"/>
      <c r="T163" s="2"/>
      <c r="U163" s="94"/>
      <c r="V163" s="51"/>
      <c r="W163" s="217"/>
      <c r="X163" s="217"/>
      <c r="Y163" s="217"/>
      <c r="Z163" s="217"/>
      <c r="AA163" s="217"/>
      <c r="AB163" s="217"/>
      <c r="AC163" s="217"/>
      <c r="AD163" s="217"/>
      <c r="AE163" s="217"/>
      <c r="AF163" s="217"/>
      <c r="AG163" s="217"/>
      <c r="AH163" s="477"/>
      <c r="AI163" s="217"/>
      <c r="AJ163" s="477"/>
      <c r="AK163" s="217"/>
      <c r="AL163" s="477"/>
      <c r="AM163" s="476"/>
      <c r="AN163" s="217"/>
      <c r="AO163" s="217"/>
      <c r="AP163" s="217"/>
      <c r="AQ163" s="217"/>
    </row>
    <row r="164" spans="1:43" ht="11.25" customHeight="1" x14ac:dyDescent="0.2">
      <c r="A164" s="217"/>
      <c r="B164" s="477"/>
      <c r="C164" s="476"/>
      <c r="D164" s="176"/>
      <c r="E164" s="2" t="s">
        <v>155</v>
      </c>
      <c r="F164" s="730" t="str">
        <f ca="1">VLOOKUP(CONCATENATE($B$160&amp;INDIRECT(ADDRESS(ROW(),COLUMN()-1))),Language_Translations,MATCH(Language_Selected,Language_Options,0),FALSE)</f>
        <v>Un liquide préparé à partir d'un sachet spécial appelé [NOM LOCAL POUR LE SACHET SRO] ?</v>
      </c>
      <c r="G164" s="730"/>
      <c r="H164" s="730"/>
      <c r="I164" s="730"/>
      <c r="J164" s="730"/>
      <c r="K164" s="730"/>
      <c r="L164" s="730"/>
      <c r="M164" s="730"/>
      <c r="N164" s="730"/>
      <c r="O164" s="730"/>
      <c r="P164" s="730"/>
      <c r="Q164" s="730"/>
      <c r="R164" s="730"/>
      <c r="S164" s="730"/>
      <c r="T164" s="730"/>
      <c r="U164" s="94"/>
      <c r="V164" s="51"/>
      <c r="AL164"/>
      <c r="AM164" s="476"/>
      <c r="AN164" s="217"/>
      <c r="AO164" s="217"/>
      <c r="AP164" s="217"/>
      <c r="AQ164" s="217"/>
    </row>
    <row r="165" spans="1:43" x14ac:dyDescent="0.2">
      <c r="A165" s="217"/>
      <c r="B165" s="477"/>
      <c r="C165" s="476"/>
      <c r="D165" s="51"/>
      <c r="E165" s="217"/>
      <c r="F165" s="730"/>
      <c r="G165" s="730"/>
      <c r="H165" s="730"/>
      <c r="I165" s="730"/>
      <c r="J165" s="730"/>
      <c r="K165" s="730"/>
      <c r="L165" s="730"/>
      <c r="M165" s="730"/>
      <c r="N165" s="730"/>
      <c r="O165" s="730"/>
      <c r="P165" s="730"/>
      <c r="Q165" s="730"/>
      <c r="R165" s="730"/>
      <c r="S165" s="730"/>
      <c r="T165" s="730"/>
      <c r="U165" s="94"/>
      <c r="V165" s="51"/>
      <c r="W165" s="2" t="s">
        <v>155</v>
      </c>
      <c r="X165" s="217" t="s">
        <v>696</v>
      </c>
      <c r="Y165" s="217"/>
      <c r="Z165" s="217"/>
      <c r="AA165" s="217"/>
      <c r="AB165" s="217"/>
      <c r="AC165" s="217"/>
      <c r="AD165" s="217"/>
      <c r="AE165" s="217"/>
      <c r="AF165" s="47" t="s">
        <v>9</v>
      </c>
      <c r="AG165" s="47"/>
      <c r="AH165" s="81" t="s">
        <v>93</v>
      </c>
      <c r="AI165" s="217"/>
      <c r="AJ165" s="81" t="s">
        <v>95</v>
      </c>
      <c r="AK165" s="217"/>
      <c r="AL165" s="81" t="s">
        <v>212</v>
      </c>
      <c r="AM165" s="476"/>
      <c r="AN165" s="217"/>
      <c r="AO165" s="217"/>
      <c r="AP165" s="217"/>
      <c r="AQ165" s="217"/>
    </row>
    <row r="166" spans="1:43" x14ac:dyDescent="0.2">
      <c r="A166" s="217"/>
      <c r="B166" s="81" t="s">
        <v>321</v>
      </c>
      <c r="C166" s="476"/>
      <c r="D166" s="51"/>
      <c r="E166" s="2" t="s">
        <v>157</v>
      </c>
      <c r="F166" s="730" t="str">
        <f ca="1">VLOOKUP(CONCATENATE($B$160&amp;INDIRECT(ADDRESS(ROW(),COLUMN()-1))),Language_Translations,MATCH(Language_Selected,Language_Options,0),FALSE)</f>
        <v>[NOMS LOCAUX POUR LIQUIDES SRO PRÉ CONDITIONNÉS] ou autres liquides SRO pré conditionnés ?</v>
      </c>
      <c r="G166" s="730"/>
      <c r="H166" s="730"/>
      <c r="I166" s="730"/>
      <c r="J166" s="730"/>
      <c r="K166" s="730"/>
      <c r="L166" s="730"/>
      <c r="M166" s="730"/>
      <c r="N166" s="730"/>
      <c r="O166" s="730"/>
      <c r="P166" s="730"/>
      <c r="Q166" s="730"/>
      <c r="R166" s="730"/>
      <c r="S166" s="730"/>
      <c r="T166" s="730"/>
      <c r="U166" s="476"/>
      <c r="V166" s="51"/>
      <c r="W166" s="217"/>
      <c r="X166" s="217"/>
      <c r="Y166" s="217"/>
      <c r="Z166" s="217"/>
      <c r="AA166" s="217"/>
      <c r="AB166" s="217"/>
      <c r="AC166" s="217"/>
      <c r="AD166" s="217"/>
      <c r="AE166" s="217"/>
      <c r="AF166" s="217"/>
      <c r="AL166"/>
      <c r="AM166" s="476"/>
      <c r="AN166" s="217"/>
      <c r="AO166" s="217"/>
      <c r="AP166" s="217"/>
      <c r="AQ166" s="217"/>
    </row>
    <row r="167" spans="1:43" x14ac:dyDescent="0.2">
      <c r="A167" s="217"/>
      <c r="B167" s="81"/>
      <c r="C167" s="476"/>
      <c r="D167" s="51"/>
      <c r="E167" s="2"/>
      <c r="F167" s="730"/>
      <c r="G167" s="730"/>
      <c r="H167" s="730"/>
      <c r="I167" s="730"/>
      <c r="J167" s="730"/>
      <c r="K167" s="730"/>
      <c r="L167" s="730"/>
      <c r="M167" s="730"/>
      <c r="N167" s="730"/>
      <c r="O167" s="730"/>
      <c r="P167" s="730"/>
      <c r="Q167" s="730"/>
      <c r="R167" s="730"/>
      <c r="S167" s="730"/>
      <c r="T167" s="730"/>
      <c r="U167" s="476"/>
      <c r="V167" s="51"/>
      <c r="W167" s="217"/>
      <c r="X167" s="217"/>
      <c r="Y167" s="217"/>
      <c r="Z167" s="217"/>
      <c r="AA167" s="217"/>
      <c r="AB167" s="217"/>
      <c r="AC167" s="217"/>
      <c r="AD167" s="217"/>
      <c r="AE167" s="217"/>
      <c r="AF167" s="217"/>
      <c r="AL167"/>
      <c r="AM167" s="476"/>
      <c r="AN167" s="217"/>
      <c r="AO167" s="217"/>
      <c r="AP167" s="217"/>
      <c r="AQ167" s="217"/>
    </row>
    <row r="168" spans="1:43" x14ac:dyDescent="0.2">
      <c r="A168" s="217"/>
      <c r="C168" s="476"/>
      <c r="D168" s="176"/>
      <c r="F168" s="730"/>
      <c r="G168" s="730"/>
      <c r="H168" s="730"/>
      <c r="I168" s="730"/>
      <c r="J168" s="730"/>
      <c r="K168" s="730"/>
      <c r="L168" s="730"/>
      <c r="M168" s="730"/>
      <c r="N168" s="730"/>
      <c r="O168" s="730"/>
      <c r="P168" s="730"/>
      <c r="Q168" s="730"/>
      <c r="R168" s="730"/>
      <c r="S168" s="730"/>
      <c r="T168" s="730"/>
      <c r="U168" s="94"/>
      <c r="V168" s="51"/>
      <c r="W168" s="2" t="s">
        <v>157</v>
      </c>
      <c r="X168" s="217" t="s">
        <v>697</v>
      </c>
      <c r="Y168" s="217"/>
      <c r="Z168" s="217"/>
      <c r="AA168" s="217"/>
      <c r="AB168" s="47"/>
      <c r="AC168" s="47" t="s">
        <v>9</v>
      </c>
      <c r="AD168" s="47"/>
      <c r="AE168" s="47"/>
      <c r="AF168" s="47"/>
      <c r="AG168" s="47"/>
      <c r="AH168" s="81" t="s">
        <v>93</v>
      </c>
      <c r="AI168" s="217"/>
      <c r="AJ168" s="81" t="s">
        <v>95</v>
      </c>
      <c r="AK168" s="217"/>
      <c r="AL168" s="81" t="s">
        <v>212</v>
      </c>
      <c r="AM168" s="476"/>
      <c r="AN168" s="217"/>
      <c r="AO168" s="217"/>
      <c r="AP168" s="217"/>
      <c r="AQ168" s="217"/>
    </row>
    <row r="169" spans="1:43" x14ac:dyDescent="0.2">
      <c r="A169" s="217"/>
      <c r="B169" s="477"/>
      <c r="C169" s="476"/>
      <c r="D169" s="51"/>
      <c r="E169" s="2" t="s">
        <v>368</v>
      </c>
      <c r="F169" s="722" t="str">
        <f ca="1">VLOOKUP(CONCATENATE($B$160&amp;INDIRECT(ADDRESS(ROW(),COLUMN()-1))),Language_Translations,MATCH(Language_Selected,Language_Options,0),FALSE)</f>
        <v>Comprimés de zinc ou sirop ?</v>
      </c>
      <c r="G169" s="722"/>
      <c r="H169" s="722"/>
      <c r="I169" s="722"/>
      <c r="J169" s="722"/>
      <c r="K169" s="722"/>
      <c r="L169" s="722"/>
      <c r="M169" s="722"/>
      <c r="N169" s="722"/>
      <c r="O169" s="722"/>
      <c r="P169" s="722"/>
      <c r="Q169" s="722"/>
      <c r="R169" s="722"/>
      <c r="S169" s="722"/>
      <c r="T169" s="722"/>
      <c r="U169" s="94"/>
      <c r="V169" s="51"/>
      <c r="W169" s="2" t="s">
        <v>368</v>
      </c>
      <c r="X169" s="2" t="s">
        <v>698</v>
      </c>
      <c r="Y169" s="217"/>
      <c r="Z169" s="47" t="s">
        <v>9</v>
      </c>
      <c r="AA169" s="47"/>
      <c r="AB169" s="47"/>
      <c r="AC169" s="47"/>
      <c r="AD169" s="47"/>
      <c r="AE169" s="47"/>
      <c r="AF169" s="47"/>
      <c r="AG169" s="47"/>
      <c r="AH169" s="81" t="s">
        <v>93</v>
      </c>
      <c r="AI169" s="217"/>
      <c r="AJ169" s="81" t="s">
        <v>95</v>
      </c>
      <c r="AK169" s="217"/>
      <c r="AL169" s="81" t="s">
        <v>212</v>
      </c>
      <c r="AM169" s="476"/>
      <c r="AN169" s="217"/>
      <c r="AO169" s="217"/>
      <c r="AP169" s="217"/>
      <c r="AQ169" s="217"/>
    </row>
    <row r="170" spans="1:43" ht="11.25" customHeight="1" x14ac:dyDescent="0.2">
      <c r="A170" s="217"/>
      <c r="B170" s="81" t="s">
        <v>332</v>
      </c>
      <c r="C170" s="476"/>
      <c r="D170" s="176"/>
      <c r="E170" s="2" t="s">
        <v>371</v>
      </c>
      <c r="F170" s="730" t="str">
        <f ca="1">VLOOKUP(CONCATENATE($B$160&amp;INDIRECT(ADDRESS(ROW(),COLUMN()-1))),Language_Translations,MATCH(Language_Selected,Language_Options,0),FALSE)</f>
        <v>[UNE SOLUTION MAISON RECOMMANDÉE PAR LE GOUVERNEMENT] ?</v>
      </c>
      <c r="G170" s="730"/>
      <c r="H170" s="730"/>
      <c r="I170" s="730"/>
      <c r="J170" s="730"/>
      <c r="K170" s="730"/>
      <c r="L170" s="730"/>
      <c r="M170" s="730"/>
      <c r="N170" s="730"/>
      <c r="O170" s="730"/>
      <c r="P170" s="730"/>
      <c r="Q170" s="730"/>
      <c r="R170" s="730"/>
      <c r="S170" s="730"/>
      <c r="T170" s="730"/>
      <c r="U170" s="94"/>
      <c r="V170" s="51"/>
      <c r="X170" s="217"/>
      <c r="Y170" s="217"/>
      <c r="Z170" s="217"/>
      <c r="AA170" s="217"/>
      <c r="AB170" s="217"/>
      <c r="AC170" s="217"/>
      <c r="AD170" s="217"/>
      <c r="AE170" s="217"/>
      <c r="AF170" s="217"/>
      <c r="AG170" s="217"/>
      <c r="AH170" s="477"/>
      <c r="AI170" s="217"/>
      <c r="AJ170" s="477"/>
      <c r="AK170" s="217"/>
      <c r="AL170" s="477"/>
      <c r="AM170" s="476"/>
      <c r="AN170" s="217"/>
      <c r="AO170" s="217"/>
      <c r="AP170" s="217"/>
      <c r="AQ170" s="217"/>
    </row>
    <row r="171" spans="1:43" x14ac:dyDescent="0.2">
      <c r="A171" s="217"/>
      <c r="B171" s="477"/>
      <c r="C171" s="476"/>
      <c r="D171" s="51"/>
      <c r="E171" s="217"/>
      <c r="F171" s="730"/>
      <c r="G171" s="730"/>
      <c r="H171" s="730"/>
      <c r="I171" s="730"/>
      <c r="J171" s="730"/>
      <c r="K171" s="730"/>
      <c r="L171" s="730"/>
      <c r="M171" s="730"/>
      <c r="N171" s="730"/>
      <c r="O171" s="730"/>
      <c r="P171" s="730"/>
      <c r="Q171" s="730"/>
      <c r="R171" s="730"/>
      <c r="S171" s="730"/>
      <c r="T171" s="730"/>
      <c r="U171" s="94"/>
      <c r="V171" s="51"/>
      <c r="W171" s="2" t="s">
        <v>371</v>
      </c>
      <c r="X171" s="217" t="s">
        <v>699</v>
      </c>
      <c r="Z171" s="217"/>
      <c r="AA171" s="217"/>
      <c r="AB171" s="217"/>
      <c r="AC171" s="217"/>
      <c r="AD171" s="47" t="s">
        <v>9</v>
      </c>
      <c r="AE171" s="47"/>
      <c r="AF171" s="47"/>
      <c r="AG171" s="47"/>
      <c r="AH171" s="81" t="s">
        <v>93</v>
      </c>
      <c r="AI171" s="217"/>
      <c r="AJ171" s="81" t="s">
        <v>95</v>
      </c>
      <c r="AK171" s="217"/>
      <c r="AL171" s="81" t="s">
        <v>212</v>
      </c>
      <c r="AM171" s="476"/>
      <c r="AN171" s="217"/>
      <c r="AO171" s="217"/>
      <c r="AP171" s="217"/>
      <c r="AQ171" s="217"/>
    </row>
    <row r="172" spans="1:43" ht="6" customHeight="1" x14ac:dyDescent="0.2">
      <c r="A172" s="77"/>
      <c r="B172" s="76"/>
      <c r="C172" s="48"/>
      <c r="D172" s="26"/>
      <c r="E172" s="77"/>
      <c r="F172" s="77"/>
      <c r="G172" s="77"/>
      <c r="H172" s="77"/>
      <c r="I172" s="77"/>
      <c r="J172" s="77"/>
      <c r="K172" s="77"/>
      <c r="L172" s="77"/>
      <c r="M172" s="77"/>
      <c r="N172" s="77"/>
      <c r="O172" s="77"/>
      <c r="P172" s="77"/>
      <c r="Q172" s="77"/>
      <c r="R172" s="77"/>
      <c r="S172" s="77"/>
      <c r="T172" s="77"/>
      <c r="U172" s="48"/>
      <c r="V172" s="26"/>
      <c r="W172" s="77"/>
      <c r="X172" s="77"/>
      <c r="Y172" s="77"/>
      <c r="Z172" s="77"/>
      <c r="AA172" s="77"/>
      <c r="AB172" s="77"/>
      <c r="AC172" s="77"/>
      <c r="AD172" s="77"/>
      <c r="AE172" s="77"/>
      <c r="AF172" s="77"/>
      <c r="AG172" s="77"/>
      <c r="AH172" s="76"/>
      <c r="AI172" s="77"/>
      <c r="AJ172" s="76"/>
      <c r="AK172" s="77"/>
      <c r="AL172" s="76"/>
      <c r="AM172" s="48"/>
      <c r="AN172" s="77"/>
      <c r="AO172" s="77"/>
      <c r="AP172" s="77"/>
      <c r="AQ172" s="77"/>
    </row>
    <row r="173" spans="1:43" ht="6" customHeight="1" x14ac:dyDescent="0.2">
      <c r="A173" s="16"/>
      <c r="B173" s="475"/>
      <c r="C173" s="46"/>
      <c r="D173" s="27"/>
      <c r="E173" s="16"/>
      <c r="F173" s="16"/>
      <c r="G173" s="16"/>
      <c r="H173" s="16"/>
      <c r="I173" s="16"/>
      <c r="J173" s="16"/>
      <c r="K173" s="16"/>
      <c r="L173" s="16"/>
      <c r="M173" s="16"/>
      <c r="N173" s="16"/>
      <c r="O173" s="16"/>
      <c r="P173" s="16"/>
      <c r="Q173" s="16"/>
      <c r="R173" s="16"/>
      <c r="S173" s="16"/>
      <c r="T173" s="16"/>
      <c r="U173" s="46"/>
      <c r="V173" s="27"/>
      <c r="W173" s="16"/>
      <c r="X173" s="16"/>
      <c r="Y173" s="16"/>
      <c r="Z173" s="16"/>
      <c r="AA173" s="16"/>
      <c r="AB173" s="16"/>
      <c r="AC173" s="16"/>
      <c r="AD173" s="16"/>
      <c r="AE173" s="16"/>
      <c r="AF173" s="16"/>
      <c r="AG173" s="16"/>
      <c r="AH173" s="16"/>
      <c r="AI173" s="16"/>
      <c r="AJ173" s="16"/>
      <c r="AK173" s="16"/>
      <c r="AL173" s="24"/>
      <c r="AM173" s="46"/>
      <c r="AN173" s="16"/>
      <c r="AO173" s="16"/>
      <c r="AP173" s="16"/>
      <c r="AQ173" s="16"/>
    </row>
    <row r="174" spans="1:43" ht="11.25" customHeight="1" x14ac:dyDescent="0.2">
      <c r="A174" s="217"/>
      <c r="B174" s="477">
        <v>616</v>
      </c>
      <c r="C174" s="476"/>
      <c r="D174" s="51"/>
      <c r="E174" s="704" t="s">
        <v>700</v>
      </c>
      <c r="F174" s="704"/>
      <c r="G174" s="704"/>
      <c r="H174" s="704"/>
      <c r="I174" s="704"/>
      <c r="J174" s="704"/>
      <c r="K174" s="704"/>
      <c r="L174" s="704"/>
      <c r="M174" s="704"/>
      <c r="N174" s="704"/>
      <c r="O174" s="704"/>
      <c r="P174" s="704"/>
      <c r="Q174" s="704"/>
      <c r="R174" s="704"/>
      <c r="S174" s="704"/>
      <c r="T174" s="704"/>
      <c r="U174" s="476"/>
      <c r="V174" s="51"/>
      <c r="W174" s="217"/>
      <c r="X174" s="217"/>
      <c r="Y174" s="217"/>
      <c r="Z174" s="217"/>
      <c r="AA174" s="217"/>
      <c r="AB174" s="217"/>
      <c r="AC174" s="217"/>
      <c r="AD174" s="217"/>
      <c r="AE174" s="217"/>
      <c r="AF174" s="217"/>
      <c r="AG174" s="217"/>
      <c r="AH174" s="217"/>
      <c r="AI174" s="217"/>
      <c r="AJ174" s="217"/>
      <c r="AK174" s="217"/>
      <c r="AL174" s="74"/>
      <c r="AM174" s="476"/>
      <c r="AN174" s="217"/>
      <c r="AO174" s="217"/>
      <c r="AP174" s="217"/>
      <c r="AQ174" s="217"/>
    </row>
    <row r="175" spans="1:43" ht="6" customHeight="1" x14ac:dyDescent="0.2">
      <c r="A175" s="217"/>
      <c r="B175" s="477"/>
      <c r="C175" s="476"/>
      <c r="D175" s="51"/>
      <c r="E175" s="217"/>
      <c r="F175" s="217"/>
      <c r="G175" s="217"/>
      <c r="H175" s="217"/>
      <c r="I175" s="217"/>
      <c r="J175" s="217"/>
      <c r="K175" s="217"/>
      <c r="L175" s="217"/>
      <c r="M175" s="217"/>
      <c r="N175" s="217"/>
      <c r="O175" s="217"/>
      <c r="P175" s="217"/>
      <c r="Q175" s="217"/>
      <c r="R175" s="217"/>
      <c r="S175" s="217"/>
      <c r="T175" s="217"/>
      <c r="U175" s="476"/>
      <c r="V175" s="51"/>
      <c r="W175" s="217"/>
      <c r="X175" s="217"/>
      <c r="Y175" s="217"/>
      <c r="Z175" s="217"/>
      <c r="AA175" s="217"/>
      <c r="AB175" s="217"/>
      <c r="AC175" s="217"/>
      <c r="AD175" s="217"/>
      <c r="AE175" s="217"/>
      <c r="AF175" s="217"/>
      <c r="AG175" s="217"/>
      <c r="AH175" s="217"/>
      <c r="AI175" s="217"/>
      <c r="AJ175" s="217"/>
      <c r="AK175" s="217"/>
      <c r="AL175" s="74"/>
      <c r="AM175" s="476"/>
      <c r="AN175" s="217"/>
      <c r="AO175" s="217"/>
      <c r="AP175" s="217"/>
      <c r="AQ175" s="217"/>
    </row>
    <row r="176" spans="1:43" x14ac:dyDescent="0.2">
      <c r="A176" s="217"/>
      <c r="B176" s="477"/>
      <c r="C176" s="476"/>
      <c r="D176" s="51"/>
      <c r="E176" s="217"/>
      <c r="F176" s="217"/>
      <c r="G176" s="217"/>
      <c r="I176" s="74" t="s">
        <v>701</v>
      </c>
      <c r="L176" s="99"/>
      <c r="M176" s="217"/>
      <c r="N176" s="217"/>
      <c r="O176" s="217"/>
      <c r="Q176" s="74" t="s">
        <v>702</v>
      </c>
      <c r="R176" s="217"/>
      <c r="S176" s="217"/>
      <c r="T176" s="217"/>
      <c r="U176" s="476"/>
      <c r="V176" s="51"/>
      <c r="W176" s="217"/>
      <c r="X176" s="217"/>
      <c r="Y176" s="217"/>
      <c r="Z176" s="217"/>
      <c r="AA176" s="217"/>
      <c r="AB176" s="217"/>
      <c r="AC176" s="217"/>
      <c r="AD176" s="217"/>
      <c r="AE176" s="217"/>
      <c r="AF176" s="217"/>
      <c r="AG176" s="217"/>
      <c r="AH176" s="217"/>
      <c r="AI176" s="217"/>
      <c r="AJ176" s="217"/>
      <c r="AK176" s="217"/>
      <c r="AL176" s="74"/>
      <c r="AM176" s="476"/>
      <c r="AN176" s="217"/>
      <c r="AO176" s="217"/>
      <c r="AP176" s="217"/>
      <c r="AQ176" s="217"/>
    </row>
    <row r="177" spans="1:43" x14ac:dyDescent="0.2">
      <c r="A177" s="217"/>
      <c r="B177" s="477"/>
      <c r="C177" s="476"/>
      <c r="D177" s="51"/>
      <c r="E177" s="217"/>
      <c r="F177" s="217"/>
      <c r="G177" s="217"/>
      <c r="H177" s="217"/>
      <c r="I177" s="217"/>
      <c r="L177" s="99"/>
      <c r="M177" s="217"/>
      <c r="N177" s="217"/>
      <c r="O177" s="217"/>
      <c r="Q177" s="74" t="s">
        <v>703</v>
      </c>
      <c r="R177" s="217"/>
      <c r="S177" s="217"/>
      <c r="T177" s="217"/>
      <c r="U177" s="476"/>
      <c r="V177" s="51"/>
      <c r="W177" s="217"/>
      <c r="X177" s="217"/>
      <c r="Y177" s="217"/>
      <c r="Z177" s="217"/>
      <c r="AA177" s="217"/>
      <c r="AB177" s="217"/>
      <c r="AC177" s="217"/>
      <c r="AD177" s="217"/>
      <c r="AE177" s="217"/>
      <c r="AF177" s="217"/>
      <c r="AG177" s="217"/>
      <c r="AH177" s="217"/>
      <c r="AI177" s="217"/>
      <c r="AJ177" s="217"/>
      <c r="AK177" s="217"/>
      <c r="AL177" s="74"/>
      <c r="AM177" s="476"/>
      <c r="AN177" s="217"/>
      <c r="AO177" s="217"/>
      <c r="AP177" s="217"/>
      <c r="AQ177" s="217"/>
    </row>
    <row r="178" spans="1:43" ht="11.25" customHeight="1" x14ac:dyDescent="0.2">
      <c r="A178" s="217"/>
      <c r="C178" s="476"/>
      <c r="D178" s="51"/>
      <c r="E178" s="4" t="s">
        <v>155</v>
      </c>
      <c r="F178" s="730" t="str">
        <f ca="1">VLOOKUP(CONCATENATE($B$174&amp;INDIRECT(ADDRESS(ROW(),COLUMN()-1))),Language_Translations,MATCH(Language_Selected,Language_Options,0),FALSE)</f>
        <v>A-t-on donné quelque chose d'autre pour traiter la diarrhée ?</v>
      </c>
      <c r="G178" s="730"/>
      <c r="H178" s="730"/>
      <c r="I178" s="730"/>
      <c r="J178" s="730"/>
      <c r="K178" s="730"/>
      <c r="L178" s="772"/>
      <c r="M178" s="4" t="s">
        <v>157</v>
      </c>
      <c r="N178" s="730" t="str">
        <f ca="1">VLOOKUP(CONCATENATE($B$174&amp;INDIRECT(ADDRESS(ROW(),COLUMN()-1))),Language_Translations,MATCH(Language_Selected,Language_Options,0),FALSE)</f>
        <v>A-t-on donné quelque chose pour traiter la diarrhée ?</v>
      </c>
      <c r="O178" s="730"/>
      <c r="P178" s="730"/>
      <c r="Q178" s="730"/>
      <c r="R178" s="730"/>
      <c r="S178" s="730"/>
      <c r="T178" s="730"/>
      <c r="U178" s="94"/>
      <c r="V178" s="51"/>
      <c r="W178" s="217" t="s">
        <v>117</v>
      </c>
      <c r="X178" s="217"/>
      <c r="Y178" s="47" t="s">
        <v>9</v>
      </c>
      <c r="Z178" s="47"/>
      <c r="AA178" s="47"/>
      <c r="AB178" s="47"/>
      <c r="AC178" s="47"/>
      <c r="AD178" s="47"/>
      <c r="AE178" s="47"/>
      <c r="AF178" s="47"/>
      <c r="AG178" s="47"/>
      <c r="AH178" s="47"/>
      <c r="AI178" s="47"/>
      <c r="AJ178" s="47"/>
      <c r="AK178" s="47"/>
      <c r="AL178" s="75" t="s">
        <v>93</v>
      </c>
      <c r="AM178" s="476"/>
      <c r="AN178" s="217"/>
      <c r="AO178" s="217"/>
      <c r="AP178" s="217"/>
      <c r="AQ178" s="217"/>
    </row>
    <row r="179" spans="1:43" x14ac:dyDescent="0.2">
      <c r="A179" s="217"/>
      <c r="B179" s="477"/>
      <c r="C179" s="476"/>
      <c r="D179" s="51"/>
      <c r="E179" s="4"/>
      <c r="F179" s="730"/>
      <c r="G179" s="730"/>
      <c r="H179" s="730"/>
      <c r="I179" s="730"/>
      <c r="J179" s="730"/>
      <c r="K179" s="730"/>
      <c r="L179" s="772"/>
      <c r="M179" s="4"/>
      <c r="N179" s="730"/>
      <c r="O179" s="730"/>
      <c r="P179" s="730"/>
      <c r="Q179" s="730"/>
      <c r="R179" s="730"/>
      <c r="S179" s="730"/>
      <c r="T179" s="730"/>
      <c r="U179" s="94"/>
      <c r="V179" s="51"/>
      <c r="W179" s="217" t="s">
        <v>670</v>
      </c>
      <c r="X179" s="217"/>
      <c r="Y179" s="47" t="s">
        <v>9</v>
      </c>
      <c r="Z179" s="47"/>
      <c r="AA179" s="47"/>
      <c r="AB179" s="47"/>
      <c r="AC179" s="47"/>
      <c r="AD179" s="47"/>
      <c r="AE179" s="47"/>
      <c r="AF179" s="47"/>
      <c r="AG179" s="47"/>
      <c r="AH179" s="47"/>
      <c r="AI179" s="47"/>
      <c r="AJ179" s="47"/>
      <c r="AK179" s="47"/>
      <c r="AL179" s="75" t="s">
        <v>95</v>
      </c>
      <c r="AM179" s="476"/>
      <c r="AN179" s="217"/>
      <c r="AO179" s="217"/>
      <c r="AP179" s="743">
        <v>618</v>
      </c>
      <c r="AQ179" s="217"/>
    </row>
    <row r="180" spans="1:43" x14ac:dyDescent="0.2">
      <c r="A180" s="217"/>
      <c r="B180" s="477"/>
      <c r="C180" s="476"/>
      <c r="D180" s="51"/>
      <c r="E180" s="4"/>
      <c r="F180" s="730"/>
      <c r="G180" s="730"/>
      <c r="H180" s="730"/>
      <c r="I180" s="730"/>
      <c r="J180" s="730"/>
      <c r="K180" s="730"/>
      <c r="L180" s="772"/>
      <c r="M180" s="4"/>
      <c r="N180" s="730"/>
      <c r="O180" s="730"/>
      <c r="P180" s="730"/>
      <c r="Q180" s="730"/>
      <c r="R180" s="730"/>
      <c r="S180" s="730"/>
      <c r="T180" s="730"/>
      <c r="U180" s="94"/>
      <c r="V180" s="51"/>
      <c r="W180" s="217" t="s">
        <v>259</v>
      </c>
      <c r="X180" s="217"/>
      <c r="Y180" s="217"/>
      <c r="Z180" s="217"/>
      <c r="AA180" s="217"/>
      <c r="AB180" s="47" t="s">
        <v>9</v>
      </c>
      <c r="AC180" s="47"/>
      <c r="AD180" s="47"/>
      <c r="AE180" s="47"/>
      <c r="AF180" s="47"/>
      <c r="AG180" s="47"/>
      <c r="AH180" s="47"/>
      <c r="AI180" s="47"/>
      <c r="AJ180" s="47"/>
      <c r="AK180" s="47"/>
      <c r="AL180" s="75" t="s">
        <v>212</v>
      </c>
      <c r="AM180" s="476"/>
      <c r="AN180" s="217"/>
      <c r="AO180" s="217"/>
      <c r="AP180" s="743"/>
      <c r="AQ180" s="217"/>
    </row>
    <row r="181" spans="1:43" ht="6" customHeight="1" x14ac:dyDescent="0.2">
      <c r="A181" s="77"/>
      <c r="B181" s="76"/>
      <c r="C181" s="48"/>
      <c r="D181" s="26"/>
      <c r="E181" s="77"/>
      <c r="F181" s="77"/>
      <c r="G181" s="77"/>
      <c r="H181" s="77"/>
      <c r="I181" s="77"/>
      <c r="J181" s="77"/>
      <c r="K181" s="77"/>
      <c r="L181" s="77"/>
      <c r="M181" s="77"/>
      <c r="N181" s="77"/>
      <c r="O181" s="77"/>
      <c r="P181" s="77"/>
      <c r="Q181" s="77"/>
      <c r="R181" s="77"/>
      <c r="S181" s="77"/>
      <c r="T181" s="77"/>
      <c r="U181" s="48"/>
      <c r="V181" s="26"/>
      <c r="W181" s="77"/>
      <c r="X181" s="77"/>
      <c r="Y181" s="77"/>
      <c r="Z181" s="77"/>
      <c r="AA181" s="77"/>
      <c r="AB181" s="77"/>
      <c r="AC181" s="77"/>
      <c r="AD181" s="77"/>
      <c r="AE181" s="77"/>
      <c r="AF181" s="77"/>
      <c r="AG181" s="77"/>
      <c r="AH181" s="77"/>
      <c r="AI181" s="77"/>
      <c r="AJ181" s="77"/>
      <c r="AK181" s="77"/>
      <c r="AL181" s="78"/>
      <c r="AM181" s="48"/>
      <c r="AN181" s="77"/>
      <c r="AO181" s="77"/>
      <c r="AP181" s="77"/>
      <c r="AQ181" s="77"/>
    </row>
    <row r="182" spans="1:43" ht="6" customHeight="1" x14ac:dyDescent="0.2">
      <c r="A182" s="16"/>
      <c r="B182" s="475"/>
      <c r="C182" s="46"/>
      <c r="D182" s="27"/>
      <c r="E182" s="16"/>
      <c r="F182" s="16"/>
      <c r="G182" s="16"/>
      <c r="H182" s="16"/>
      <c r="I182" s="16"/>
      <c r="J182" s="16"/>
      <c r="K182" s="16"/>
      <c r="L182" s="16"/>
      <c r="M182" s="16"/>
      <c r="N182" s="16"/>
      <c r="O182" s="16"/>
      <c r="P182" s="16"/>
      <c r="Q182" s="16"/>
      <c r="R182" s="16"/>
      <c r="S182" s="16"/>
      <c r="T182" s="16"/>
      <c r="U182" s="46"/>
      <c r="V182" s="27"/>
      <c r="W182" s="16"/>
      <c r="X182" s="16"/>
      <c r="Y182" s="16"/>
      <c r="Z182" s="16"/>
      <c r="AA182" s="16"/>
      <c r="AB182" s="16"/>
      <c r="AC182" s="16"/>
      <c r="AD182" s="16"/>
      <c r="AE182" s="16"/>
      <c r="AF182" s="16"/>
      <c r="AG182" s="16"/>
      <c r="AH182" s="16"/>
      <c r="AI182" s="16"/>
      <c r="AJ182" s="16"/>
      <c r="AK182" s="16"/>
      <c r="AL182" s="475"/>
      <c r="AM182" s="46"/>
      <c r="AN182" s="16"/>
      <c r="AO182" s="16"/>
      <c r="AP182" s="16"/>
      <c r="AQ182" s="16"/>
    </row>
    <row r="183" spans="1:43" ht="11.25" customHeight="1" x14ac:dyDescent="0.2">
      <c r="A183" s="217"/>
      <c r="B183" s="477">
        <v>617</v>
      </c>
      <c r="C183" s="476"/>
      <c r="D183" s="51"/>
      <c r="E183" s="704" t="s">
        <v>700</v>
      </c>
      <c r="F183" s="704"/>
      <c r="G183" s="704"/>
      <c r="H183" s="704"/>
      <c r="I183" s="704"/>
      <c r="J183" s="704"/>
      <c r="K183" s="704"/>
      <c r="L183" s="704"/>
      <c r="M183" s="704"/>
      <c r="N183" s="704"/>
      <c r="O183" s="704"/>
      <c r="P183" s="704"/>
      <c r="Q183" s="704"/>
      <c r="R183" s="704"/>
      <c r="S183" s="704"/>
      <c r="T183" s="704"/>
      <c r="U183" s="94"/>
      <c r="V183" s="51"/>
      <c r="W183" s="96" t="s">
        <v>704</v>
      </c>
      <c r="X183" s="217"/>
      <c r="Y183" s="217"/>
      <c r="Z183" s="217"/>
      <c r="AA183" s="217"/>
      <c r="AB183" s="217"/>
      <c r="AC183" s="217"/>
      <c r="AD183" s="217"/>
      <c r="AE183" s="217"/>
      <c r="AF183" s="217"/>
      <c r="AG183" s="217"/>
      <c r="AH183" s="217"/>
      <c r="AI183" s="217"/>
      <c r="AJ183" s="217"/>
      <c r="AK183" s="217"/>
      <c r="AL183" s="477"/>
      <c r="AM183" s="476"/>
      <c r="AN183" s="217"/>
      <c r="AO183" s="217"/>
      <c r="AP183" s="217"/>
      <c r="AQ183" s="217"/>
    </row>
    <row r="184" spans="1:43" x14ac:dyDescent="0.2">
      <c r="A184" s="217"/>
      <c r="B184" s="477"/>
      <c r="C184" s="476"/>
      <c r="D184" s="51"/>
      <c r="U184" s="94"/>
      <c r="V184" s="51"/>
      <c r="W184" s="217"/>
      <c r="X184" s="217" t="s">
        <v>705</v>
      </c>
      <c r="Y184" s="217"/>
      <c r="Z184" s="217"/>
      <c r="AA184" s="217"/>
      <c r="AB184" s="47"/>
      <c r="AC184" s="47" t="s">
        <v>9</v>
      </c>
      <c r="AD184" s="47"/>
      <c r="AE184" s="47"/>
      <c r="AF184" s="47"/>
      <c r="AG184" s="47"/>
      <c r="AH184" s="47"/>
      <c r="AI184" s="47"/>
      <c r="AJ184" s="47"/>
      <c r="AK184" s="47"/>
      <c r="AL184" s="477" t="s">
        <v>239</v>
      </c>
      <c r="AM184" s="476"/>
      <c r="AN184" s="217"/>
      <c r="AO184" s="217"/>
      <c r="AP184" s="217"/>
      <c r="AQ184" s="217"/>
    </row>
    <row r="185" spans="1:43" x14ac:dyDescent="0.2">
      <c r="A185" s="217"/>
      <c r="B185" s="477"/>
      <c r="C185" s="476"/>
      <c r="D185" s="51"/>
      <c r="E185" s="217"/>
      <c r="F185" s="217"/>
      <c r="G185" s="217"/>
      <c r="I185" s="74" t="s">
        <v>701</v>
      </c>
      <c r="L185" s="99"/>
      <c r="M185" s="217"/>
      <c r="N185" s="217"/>
      <c r="O185" s="217"/>
      <c r="Q185" s="74" t="s">
        <v>702</v>
      </c>
      <c r="R185" s="217"/>
      <c r="S185" s="217"/>
      <c r="T185" s="217"/>
      <c r="U185" s="476"/>
      <c r="V185" s="51"/>
      <c r="W185" s="217"/>
      <c r="X185" s="217" t="s">
        <v>706</v>
      </c>
      <c r="Y185" s="217"/>
      <c r="Z185" s="217"/>
      <c r="AA185" s="217"/>
      <c r="AB185" s="217"/>
      <c r="AC185" s="47" t="s">
        <v>9</v>
      </c>
      <c r="AD185" s="47"/>
      <c r="AE185" s="47"/>
      <c r="AF185" s="47"/>
      <c r="AG185" s="47"/>
      <c r="AH185" s="47"/>
      <c r="AI185" s="47"/>
      <c r="AJ185" s="47"/>
      <c r="AK185" s="47"/>
      <c r="AL185" s="477" t="s">
        <v>241</v>
      </c>
      <c r="AM185" s="476"/>
      <c r="AN185" s="217"/>
      <c r="AO185" s="217"/>
      <c r="AP185" s="217"/>
      <c r="AQ185" s="217"/>
    </row>
    <row r="186" spans="1:43" x14ac:dyDescent="0.2">
      <c r="A186" s="217"/>
      <c r="B186" s="477"/>
      <c r="C186" s="476"/>
      <c r="D186" s="51"/>
      <c r="E186" s="217"/>
      <c r="F186" s="217"/>
      <c r="G186" s="217"/>
      <c r="H186" s="217"/>
      <c r="I186" s="217"/>
      <c r="L186" s="99"/>
      <c r="M186" s="217"/>
      <c r="N186" s="217"/>
      <c r="O186" s="217"/>
      <c r="Q186" s="74" t="s">
        <v>707</v>
      </c>
      <c r="R186" s="217"/>
      <c r="S186" s="217"/>
      <c r="T186" s="217"/>
      <c r="U186" s="94"/>
      <c r="V186" s="51"/>
      <c r="W186" s="217"/>
      <c r="X186" s="217" t="s">
        <v>708</v>
      </c>
      <c r="Y186" s="217"/>
      <c r="Z186" s="217"/>
      <c r="AA186" s="217"/>
      <c r="AB186" s="217"/>
      <c r="AC186" s="217"/>
      <c r="AD186" s="217"/>
      <c r="AE186" s="217"/>
      <c r="AF186" s="217"/>
      <c r="AG186" s="217"/>
      <c r="AH186" s="217"/>
      <c r="AI186" s="217"/>
      <c r="AJ186" s="217"/>
      <c r="AK186" s="217"/>
      <c r="AL186" s="477"/>
      <c r="AM186" s="476"/>
      <c r="AN186" s="217"/>
      <c r="AO186" s="217"/>
      <c r="AP186" s="217"/>
      <c r="AQ186" s="217"/>
    </row>
    <row r="187" spans="1:43" ht="11.25" customHeight="1" x14ac:dyDescent="0.2">
      <c r="A187" s="217"/>
      <c r="B187" s="477"/>
      <c r="C187" s="476"/>
      <c r="D187" s="51"/>
      <c r="E187" s="4" t="s">
        <v>155</v>
      </c>
      <c r="F187" s="730" t="str">
        <f ca="1">VLOOKUP(CONCATENATE($B$183&amp;INDIRECT(ADDRESS(ROW(),COLUMN()-1))),Language_Translations,MATCH(Language_Selected,Language_Options,0),FALSE)</f>
        <v>Qu'a-t-on donné d'autre pour traiter la diarrhée ?
Rien d'autre ?</v>
      </c>
      <c r="G187" s="730"/>
      <c r="H187" s="730"/>
      <c r="I187" s="730"/>
      <c r="J187" s="730"/>
      <c r="K187" s="730"/>
      <c r="L187" s="772"/>
      <c r="M187" s="4" t="s">
        <v>157</v>
      </c>
      <c r="N187" s="730" t="str">
        <f ca="1">VLOOKUP(CONCATENATE($B$183&amp;INDIRECT(ADDRESS(ROW(),COLUMN()-1))),Language_Translations,MATCH(Language_Selected,Language_Options,0),FALSE)</f>
        <v>Qu'a-t-on donné pour traiter la diarrhée ?
Rien d'autre ?</v>
      </c>
      <c r="O187" s="730"/>
      <c r="P187" s="730"/>
      <c r="Q187" s="730"/>
      <c r="R187" s="730"/>
      <c r="S187" s="730"/>
      <c r="T187" s="730"/>
      <c r="U187" s="476"/>
      <c r="V187" s="51"/>
      <c r="W187" s="217"/>
      <c r="X187" s="217"/>
      <c r="Y187" s="217" t="s">
        <v>709</v>
      </c>
      <c r="Z187" s="217"/>
      <c r="AA187" s="217"/>
      <c r="AB187" s="217"/>
      <c r="AC187" s="217"/>
      <c r="AD187" s="217"/>
      <c r="AE187" s="47"/>
      <c r="AF187" s="47" t="s">
        <v>9</v>
      </c>
      <c r="AG187" s="47"/>
      <c r="AH187" s="47"/>
      <c r="AI187" s="47"/>
      <c r="AJ187" s="47"/>
      <c r="AK187" s="47"/>
      <c r="AL187" s="477" t="s">
        <v>209</v>
      </c>
      <c r="AM187" s="476"/>
      <c r="AN187" s="217"/>
      <c r="AO187" s="217"/>
      <c r="AP187" s="217"/>
      <c r="AQ187" s="217"/>
    </row>
    <row r="188" spans="1:43" x14ac:dyDescent="0.2">
      <c r="A188" s="217"/>
      <c r="B188" s="477"/>
      <c r="C188" s="476"/>
      <c r="D188" s="51"/>
      <c r="E188" s="4"/>
      <c r="F188" s="730"/>
      <c r="G188" s="730"/>
      <c r="H188" s="730"/>
      <c r="I188" s="730"/>
      <c r="J188" s="730"/>
      <c r="K188" s="730"/>
      <c r="L188" s="772"/>
      <c r="M188" s="4"/>
      <c r="N188" s="730"/>
      <c r="O188" s="730"/>
      <c r="P188" s="730"/>
      <c r="Q188" s="730"/>
      <c r="R188" s="730"/>
      <c r="S188" s="730"/>
      <c r="T188" s="730"/>
      <c r="U188" s="476"/>
      <c r="V188" s="51"/>
      <c r="W188" s="217"/>
      <c r="X188" s="217" t="s">
        <v>710</v>
      </c>
      <c r="Y188" s="217"/>
      <c r="Z188" s="217"/>
      <c r="AA188" s="217"/>
      <c r="AB188" s="217"/>
      <c r="AC188" s="217"/>
      <c r="AD188" s="217"/>
      <c r="AE188" s="217"/>
      <c r="AF188" s="217"/>
      <c r="AG188" s="47"/>
      <c r="AH188" s="47"/>
      <c r="AI188" s="47" t="s">
        <v>9</v>
      </c>
      <c r="AJ188" s="97"/>
      <c r="AK188" s="47"/>
      <c r="AL188" s="477" t="s">
        <v>244</v>
      </c>
      <c r="AM188" s="476"/>
      <c r="AN188" s="217"/>
      <c r="AO188" s="217"/>
      <c r="AP188" s="217"/>
      <c r="AQ188" s="217"/>
    </row>
    <row r="189" spans="1:43" x14ac:dyDescent="0.2">
      <c r="A189" s="217"/>
      <c r="B189" s="477"/>
      <c r="C189" s="476"/>
      <c r="D189" s="51"/>
      <c r="E189" s="4"/>
      <c r="F189" s="730"/>
      <c r="G189" s="730"/>
      <c r="H189" s="730"/>
      <c r="I189" s="730"/>
      <c r="J189" s="730"/>
      <c r="K189" s="730"/>
      <c r="L189" s="772"/>
      <c r="M189" s="4"/>
      <c r="N189" s="730"/>
      <c r="O189" s="730"/>
      <c r="P189" s="730"/>
      <c r="Q189" s="730"/>
      <c r="R189" s="730"/>
      <c r="S189" s="730"/>
      <c r="T189" s="730"/>
      <c r="U189" s="476"/>
      <c r="V189" s="51"/>
      <c r="W189" s="217"/>
      <c r="X189" s="217"/>
      <c r="Y189" s="217"/>
      <c r="Z189" s="217"/>
      <c r="AA189" s="217"/>
      <c r="AB189" s="217"/>
      <c r="AC189" s="217"/>
      <c r="AD189" s="217"/>
      <c r="AE189" s="217"/>
      <c r="AF189" s="217"/>
      <c r="AG189" s="217"/>
      <c r="AL189"/>
      <c r="AM189" s="476"/>
      <c r="AN189" s="217"/>
      <c r="AO189" s="217"/>
      <c r="AP189" s="217"/>
      <c r="AQ189" s="217"/>
    </row>
    <row r="190" spans="1:43" ht="10.5" x14ac:dyDescent="0.2">
      <c r="A190" s="217"/>
      <c r="B190" s="477"/>
      <c r="C190" s="476"/>
      <c r="D190" s="51"/>
      <c r="E190" s="4"/>
      <c r="F190" s="730"/>
      <c r="G190" s="730"/>
      <c r="H190" s="730"/>
      <c r="I190" s="730"/>
      <c r="J190" s="730"/>
      <c r="K190" s="730"/>
      <c r="L190" s="772"/>
      <c r="M190" s="4"/>
      <c r="N190" s="730"/>
      <c r="O190" s="730"/>
      <c r="P190" s="730"/>
      <c r="Q190" s="730"/>
      <c r="R190" s="730"/>
      <c r="S190" s="730"/>
      <c r="T190" s="730"/>
      <c r="U190" s="476"/>
      <c r="V190" s="51"/>
      <c r="W190" s="96" t="s">
        <v>711</v>
      </c>
      <c r="X190" s="217"/>
      <c r="Y190" s="217"/>
      <c r="Z190" s="217"/>
      <c r="AA190" s="217"/>
      <c r="AB190" s="217"/>
      <c r="AC190" s="217"/>
      <c r="AD190" s="217"/>
      <c r="AE190" s="217"/>
      <c r="AF190" s="217"/>
      <c r="AG190" s="217"/>
      <c r="AH190" s="217"/>
      <c r="AI190" s="217"/>
      <c r="AJ190" s="217"/>
      <c r="AK190" s="217"/>
      <c r="AL190" s="477"/>
      <c r="AM190" s="476"/>
      <c r="AN190" s="217"/>
      <c r="AO190" s="217"/>
      <c r="AP190" s="217"/>
      <c r="AQ190" s="217"/>
    </row>
    <row r="191" spans="1:43" x14ac:dyDescent="0.2">
      <c r="A191" s="217"/>
      <c r="B191" s="477"/>
      <c r="C191" s="476"/>
      <c r="D191" s="51"/>
      <c r="F191" s="730"/>
      <c r="G191" s="730"/>
      <c r="H191" s="730"/>
      <c r="I191" s="730"/>
      <c r="J191" s="730"/>
      <c r="K191" s="730"/>
      <c r="L191" s="772"/>
      <c r="N191" s="730"/>
      <c r="O191" s="730"/>
      <c r="P191" s="730"/>
      <c r="Q191" s="730"/>
      <c r="R191" s="730"/>
      <c r="S191" s="730"/>
      <c r="T191" s="730"/>
      <c r="U191" s="476"/>
      <c r="V191" s="51"/>
      <c r="W191" s="217"/>
      <c r="X191" s="217" t="s">
        <v>705</v>
      </c>
      <c r="Y191" s="217"/>
      <c r="Z191" s="217"/>
      <c r="AA191" s="217"/>
      <c r="AB191" s="47"/>
      <c r="AC191" s="47" t="s">
        <v>9</v>
      </c>
      <c r="AD191" s="97"/>
      <c r="AE191" s="47"/>
      <c r="AF191" s="47"/>
      <c r="AG191" s="47"/>
      <c r="AH191" s="47"/>
      <c r="AI191" s="97"/>
      <c r="AJ191" s="47"/>
      <c r="AK191" s="47"/>
      <c r="AL191" s="477" t="s">
        <v>246</v>
      </c>
      <c r="AM191" s="476"/>
      <c r="AN191" s="217"/>
      <c r="AO191" s="217"/>
      <c r="AP191" s="217"/>
      <c r="AQ191" s="217"/>
    </row>
    <row r="192" spans="1:43" ht="11.25" customHeight="1" x14ac:dyDescent="0.2">
      <c r="A192" s="217"/>
      <c r="B192" s="477"/>
      <c r="C192" s="476"/>
      <c r="D192" s="51"/>
      <c r="U192" s="476"/>
      <c r="V192" s="51"/>
      <c r="W192" s="217"/>
      <c r="X192" s="217" t="s">
        <v>712</v>
      </c>
      <c r="Y192" s="217"/>
      <c r="Z192" s="217"/>
      <c r="AA192" s="217"/>
      <c r="AB192" s="217"/>
      <c r="AC192" s="217"/>
      <c r="AD192" s="47"/>
      <c r="AE192" s="47" t="s">
        <v>9</v>
      </c>
      <c r="AF192" s="97"/>
      <c r="AG192" s="47"/>
      <c r="AH192" s="47"/>
      <c r="AI192" s="47"/>
      <c r="AJ192" s="47"/>
      <c r="AK192" s="47"/>
      <c r="AL192" s="477" t="s">
        <v>248</v>
      </c>
      <c r="AM192" s="476"/>
      <c r="AN192" s="217"/>
      <c r="AO192" s="217"/>
      <c r="AP192" s="217"/>
      <c r="AQ192" s="217"/>
    </row>
    <row r="193" spans="1:43" x14ac:dyDescent="0.2">
      <c r="A193" s="217"/>
      <c r="B193" s="477"/>
      <c r="C193" s="476"/>
      <c r="D193" s="51"/>
      <c r="E193" s="704" t="s">
        <v>713</v>
      </c>
      <c r="F193" s="704"/>
      <c r="G193" s="704"/>
      <c r="H193" s="704"/>
      <c r="I193" s="704"/>
      <c r="J193" s="704"/>
      <c r="K193" s="704"/>
      <c r="L193" s="704"/>
      <c r="M193" s="704"/>
      <c r="N193" s="704"/>
      <c r="O193" s="704"/>
      <c r="P193" s="704"/>
      <c r="Q193" s="704"/>
      <c r="R193" s="704"/>
      <c r="S193" s="704"/>
      <c r="T193" s="704"/>
      <c r="U193" s="476"/>
      <c r="V193" s="51"/>
      <c r="W193" s="217"/>
      <c r="X193" s="217" t="s">
        <v>714</v>
      </c>
      <c r="Y193" s="217"/>
      <c r="Z193" s="217"/>
      <c r="AA193" s="217"/>
      <c r="AB193" s="217"/>
      <c r="AC193" s="217"/>
      <c r="AD193" s="217"/>
      <c r="AF193" s="47" t="s">
        <v>9</v>
      </c>
      <c r="AG193" s="97"/>
      <c r="AH193" s="47"/>
      <c r="AI193" s="47"/>
      <c r="AJ193" s="97"/>
      <c r="AK193" s="47"/>
      <c r="AL193" s="477" t="s">
        <v>250</v>
      </c>
      <c r="AM193" s="476"/>
      <c r="AN193" s="217"/>
      <c r="AO193" s="217"/>
      <c r="AP193" s="217"/>
      <c r="AQ193" s="217"/>
    </row>
    <row r="194" spans="1:43" x14ac:dyDescent="0.2">
      <c r="A194" s="217"/>
      <c r="B194" s="477"/>
      <c r="C194" s="476"/>
      <c r="D194" s="51"/>
      <c r="Q194" s="418"/>
      <c r="R194" s="418"/>
      <c r="S194" s="418"/>
      <c r="T194" s="418"/>
      <c r="U194" s="476"/>
      <c r="V194" s="51"/>
      <c r="W194" s="217"/>
      <c r="X194" s="217"/>
      <c r="Y194" s="217"/>
      <c r="Z194" s="217"/>
      <c r="AA194" s="217"/>
      <c r="AB194" s="217"/>
      <c r="AC194" s="217"/>
      <c r="AD194" s="217"/>
      <c r="AE194" s="217"/>
      <c r="AF194" s="217"/>
      <c r="AG194" s="217"/>
      <c r="AL194"/>
      <c r="AM194" s="476"/>
      <c r="AN194" s="217"/>
      <c r="AO194" s="217"/>
      <c r="AP194" s="217"/>
      <c r="AQ194" s="217"/>
    </row>
    <row r="195" spans="1:43" x14ac:dyDescent="0.2">
      <c r="A195" s="217"/>
      <c r="B195" s="477"/>
      <c r="C195" s="476"/>
      <c r="D195" s="51"/>
      <c r="U195" s="476"/>
      <c r="V195" s="51"/>
      <c r="W195" s="217" t="s">
        <v>715</v>
      </c>
      <c r="X195" s="217"/>
      <c r="Y195" s="217"/>
      <c r="Z195" s="217"/>
      <c r="AA195" s="217"/>
      <c r="AB195" s="217"/>
      <c r="AC195" s="47"/>
      <c r="AD195" s="47" t="s">
        <v>9</v>
      </c>
      <c r="AE195" s="97"/>
      <c r="AF195" s="47"/>
      <c r="AG195" s="47"/>
      <c r="AH195" s="47"/>
      <c r="AI195" s="47"/>
      <c r="AJ195" s="47"/>
      <c r="AK195" s="47"/>
      <c r="AL195" s="477" t="s">
        <v>252</v>
      </c>
      <c r="AM195" s="476"/>
      <c r="AN195" s="217"/>
      <c r="AO195" s="217"/>
      <c r="AP195" s="217"/>
      <c r="AQ195" s="217"/>
    </row>
    <row r="196" spans="1:43" x14ac:dyDescent="0.2">
      <c r="A196" s="217"/>
      <c r="B196" s="477"/>
      <c r="C196" s="476"/>
      <c r="D196" s="51"/>
      <c r="E196" s="217"/>
      <c r="F196" s="217"/>
      <c r="G196" s="217"/>
      <c r="H196" s="217"/>
      <c r="I196" s="217"/>
      <c r="J196" s="217"/>
      <c r="K196" s="217"/>
      <c r="L196" s="217"/>
      <c r="M196" s="217"/>
      <c r="N196" s="217"/>
      <c r="O196" s="217"/>
      <c r="P196" s="217"/>
      <c r="Q196" s="217"/>
      <c r="R196" s="217"/>
      <c r="S196" s="217"/>
      <c r="T196" s="217"/>
      <c r="U196" s="476"/>
      <c r="V196" s="51"/>
      <c r="AL196"/>
      <c r="AM196" s="476"/>
      <c r="AN196" s="217"/>
      <c r="AO196" s="217"/>
      <c r="AP196" s="217"/>
      <c r="AQ196" s="217"/>
    </row>
    <row r="197" spans="1:43" x14ac:dyDescent="0.2">
      <c r="A197" s="217"/>
      <c r="B197" s="477"/>
      <c r="C197" s="476"/>
      <c r="D197" s="51"/>
      <c r="E197" s="217"/>
      <c r="F197" s="217"/>
      <c r="G197" s="217"/>
      <c r="H197" s="217"/>
      <c r="I197" s="217"/>
      <c r="J197" s="217"/>
      <c r="K197" s="217"/>
      <c r="L197" s="217"/>
      <c r="M197" s="217"/>
      <c r="N197" s="217"/>
      <c r="O197" s="217"/>
      <c r="P197" s="217"/>
      <c r="Q197" s="217"/>
      <c r="R197" s="217"/>
      <c r="S197" s="217"/>
      <c r="T197" s="217"/>
      <c r="U197" s="476"/>
      <c r="V197" s="51"/>
      <c r="W197" s="217" t="s">
        <v>716</v>
      </c>
      <c r="X197" s="217"/>
      <c r="Y197" s="217"/>
      <c r="Z197" s="217"/>
      <c r="AA197" s="217"/>
      <c r="AB197" s="217"/>
      <c r="AC197" s="217"/>
      <c r="AD197" s="217"/>
      <c r="AE197" s="217"/>
      <c r="AF197" s="217"/>
      <c r="AG197" s="217"/>
      <c r="AH197" s="47"/>
      <c r="AI197" s="47"/>
      <c r="AK197" s="97" t="s">
        <v>9</v>
      </c>
      <c r="AL197" s="477" t="s">
        <v>309</v>
      </c>
      <c r="AM197" s="476"/>
      <c r="AN197" s="217"/>
      <c r="AO197" s="217"/>
      <c r="AP197" s="217"/>
      <c r="AQ197" s="217"/>
    </row>
    <row r="198" spans="1:43" x14ac:dyDescent="0.2">
      <c r="A198" s="217"/>
      <c r="B198" s="477"/>
      <c r="C198" s="476"/>
      <c r="D198" s="51"/>
      <c r="E198" s="217"/>
      <c r="F198" s="217"/>
      <c r="G198" s="217"/>
      <c r="H198" s="217"/>
      <c r="I198" s="217"/>
      <c r="J198" s="217"/>
      <c r="K198" s="217"/>
      <c r="L198" s="217"/>
      <c r="M198" s="217"/>
      <c r="N198" s="217"/>
      <c r="O198" s="217"/>
      <c r="P198" s="217"/>
      <c r="Q198" s="217"/>
      <c r="R198" s="217"/>
      <c r="S198" s="217"/>
      <c r="T198" s="217"/>
      <c r="U198" s="476"/>
      <c r="V198" s="51"/>
      <c r="W198" s="217"/>
      <c r="X198" s="217"/>
      <c r="Y198" s="217"/>
      <c r="Z198" s="217"/>
      <c r="AA198" s="217"/>
      <c r="AB198" s="217"/>
      <c r="AC198" s="217"/>
      <c r="AD198" s="217"/>
      <c r="AE198" s="217"/>
      <c r="AF198" s="217"/>
      <c r="AG198" s="217"/>
      <c r="AH198" s="217"/>
      <c r="AI198" s="217"/>
      <c r="AJ198" s="217"/>
      <c r="AK198" s="217"/>
      <c r="AL198" s="477"/>
      <c r="AM198" s="476"/>
      <c r="AN198" s="217"/>
      <c r="AO198" s="217"/>
      <c r="AP198" s="217"/>
      <c r="AQ198" s="217"/>
    </row>
    <row r="199" spans="1:43" x14ac:dyDescent="0.2">
      <c r="A199" s="217"/>
      <c r="B199" s="477"/>
      <c r="C199" s="476"/>
      <c r="D199" s="51"/>
      <c r="E199" s="217"/>
      <c r="F199" s="217"/>
      <c r="G199" s="217"/>
      <c r="H199" s="217"/>
      <c r="I199" s="217"/>
      <c r="J199" s="217"/>
      <c r="K199" s="217"/>
      <c r="L199" s="217"/>
      <c r="M199" s="217"/>
      <c r="N199" s="217"/>
      <c r="O199" s="217"/>
      <c r="P199" s="217"/>
      <c r="Q199" s="217"/>
      <c r="R199" s="217"/>
      <c r="S199" s="217"/>
      <c r="T199" s="217"/>
      <c r="U199" s="476"/>
      <c r="V199" s="51"/>
      <c r="W199" s="217" t="s">
        <v>106</v>
      </c>
      <c r="X199" s="217"/>
      <c r="Y199" s="217"/>
      <c r="Z199" s="77"/>
      <c r="AA199" s="77"/>
      <c r="AB199" s="77"/>
      <c r="AC199" s="77"/>
      <c r="AD199" s="77"/>
      <c r="AE199" s="77"/>
      <c r="AF199" s="77"/>
      <c r="AG199" s="79"/>
      <c r="AH199" s="79"/>
      <c r="AI199" s="76"/>
      <c r="AJ199" s="76"/>
      <c r="AK199" s="76"/>
      <c r="AL199" s="477" t="s">
        <v>253</v>
      </c>
      <c r="AM199" s="476"/>
      <c r="AN199" s="217"/>
      <c r="AO199" s="217"/>
      <c r="AP199" s="217"/>
      <c r="AQ199" s="217"/>
    </row>
    <row r="200" spans="1:43" x14ac:dyDescent="0.2">
      <c r="A200" s="217"/>
      <c r="B200" s="477"/>
      <c r="C200" s="476"/>
      <c r="D200" s="51"/>
      <c r="U200" s="476"/>
      <c r="V200" s="51"/>
      <c r="W200" s="217"/>
      <c r="X200" s="217"/>
      <c r="Y200" s="217"/>
      <c r="Z200" s="300" t="s">
        <v>107</v>
      </c>
      <c r="AA200" s="300"/>
      <c r="AB200" s="300"/>
      <c r="AC200" s="300"/>
      <c r="AD200" s="300"/>
      <c r="AE200" s="300"/>
      <c r="AF200" s="300"/>
      <c r="AG200" s="300"/>
      <c r="AH200" s="300"/>
      <c r="AI200" s="300"/>
      <c r="AJ200" s="300"/>
      <c r="AK200" s="300"/>
      <c r="AL200" s="477"/>
      <c r="AM200" s="476"/>
      <c r="AN200" s="217"/>
      <c r="AO200" s="217"/>
      <c r="AP200" s="217"/>
      <c r="AQ200" s="217"/>
    </row>
    <row r="201" spans="1:43" ht="6" customHeight="1" x14ac:dyDescent="0.2">
      <c r="A201" s="77"/>
      <c r="B201" s="76"/>
      <c r="C201" s="48"/>
      <c r="D201" s="26"/>
      <c r="E201" s="77"/>
      <c r="F201" s="77"/>
      <c r="G201" s="77"/>
      <c r="H201" s="77"/>
      <c r="I201" s="77"/>
      <c r="J201" s="77"/>
      <c r="K201" s="77"/>
      <c r="L201" s="77"/>
      <c r="M201" s="77"/>
      <c r="N201" s="77"/>
      <c r="O201" s="77"/>
      <c r="P201" s="77"/>
      <c r="Q201" s="77"/>
      <c r="R201" s="77"/>
      <c r="S201" s="77"/>
      <c r="T201" s="77"/>
      <c r="U201" s="48"/>
      <c r="V201" s="26"/>
      <c r="W201" s="77"/>
      <c r="X201" s="77"/>
      <c r="Y201" s="77"/>
      <c r="Z201" s="77"/>
      <c r="AA201" s="77"/>
      <c r="AB201" s="77"/>
      <c r="AC201" s="77"/>
      <c r="AD201" s="77"/>
      <c r="AE201" s="77"/>
      <c r="AF201" s="77"/>
      <c r="AG201" s="77"/>
      <c r="AH201" s="77"/>
      <c r="AI201" s="77"/>
      <c r="AJ201" s="77"/>
      <c r="AK201" s="77"/>
      <c r="AL201" s="78"/>
      <c r="AM201" s="48"/>
      <c r="AN201" s="77"/>
      <c r="AO201" s="77"/>
      <c r="AP201" s="77"/>
      <c r="AQ201" s="77"/>
    </row>
    <row r="202" spans="1:43" ht="6" customHeight="1" x14ac:dyDescent="0.2">
      <c r="A202" s="16"/>
      <c r="B202" s="475"/>
      <c r="C202" s="46"/>
      <c r="D202" s="27"/>
      <c r="E202" s="16"/>
      <c r="F202" s="16"/>
      <c r="G202" s="16"/>
      <c r="H202" s="16"/>
      <c r="I202" s="16"/>
      <c r="J202" s="16"/>
      <c r="K202" s="16"/>
      <c r="L202" s="16"/>
      <c r="M202" s="16"/>
      <c r="N202" s="16"/>
      <c r="O202" s="16"/>
      <c r="P202" s="16"/>
      <c r="Q202" s="16"/>
      <c r="R202" s="16"/>
      <c r="S202" s="16"/>
      <c r="T202" s="16"/>
      <c r="U202" s="46"/>
      <c r="V202" s="27"/>
      <c r="W202" s="16"/>
      <c r="X202" s="16"/>
      <c r="Y202" s="16"/>
      <c r="Z202" s="16"/>
      <c r="AA202" s="16"/>
      <c r="AB202" s="16"/>
      <c r="AC202" s="16"/>
      <c r="AD202" s="16"/>
      <c r="AE202" s="16"/>
      <c r="AF202" s="16"/>
      <c r="AG202" s="16"/>
      <c r="AH202" s="16"/>
      <c r="AI202" s="16"/>
      <c r="AJ202" s="16"/>
      <c r="AK202" s="16"/>
      <c r="AL202" s="24"/>
      <c r="AM202" s="46"/>
      <c r="AN202" s="16"/>
      <c r="AO202" s="16"/>
      <c r="AP202" s="16"/>
      <c r="AQ202" s="16"/>
    </row>
    <row r="203" spans="1:43" ht="11.25" customHeight="1" x14ac:dyDescent="0.2">
      <c r="A203" s="217"/>
      <c r="B203" s="477">
        <v>618</v>
      </c>
      <c r="C203" s="476"/>
      <c r="D203" s="51"/>
      <c r="E203" s="730" t="str">
        <f ca="1">VLOOKUP(INDIRECT(ADDRESS(ROW(),COLUMN()-3)),Language_Translations,MATCH(Language_Selected,Language_Options,0),FALSE)</f>
        <v>Au cours des deux dernières semaines, est-ce que (NOM) a été malade avec de la fièvre à n'importe quel moment  ?</v>
      </c>
      <c r="F203" s="730"/>
      <c r="G203" s="730"/>
      <c r="H203" s="730"/>
      <c r="I203" s="730"/>
      <c r="J203" s="730"/>
      <c r="K203" s="730"/>
      <c r="L203" s="730"/>
      <c r="M203" s="730"/>
      <c r="N203" s="730"/>
      <c r="O203" s="730"/>
      <c r="P203" s="730"/>
      <c r="Q203" s="730"/>
      <c r="R203" s="730"/>
      <c r="S203" s="730"/>
      <c r="T203" s="730"/>
      <c r="U203" s="94"/>
      <c r="V203" s="51"/>
      <c r="W203" s="217" t="s">
        <v>117</v>
      </c>
      <c r="X203" s="217"/>
      <c r="Y203" s="47" t="s">
        <v>9</v>
      </c>
      <c r="Z203" s="47"/>
      <c r="AA203" s="47"/>
      <c r="AB203" s="47"/>
      <c r="AC203" s="47"/>
      <c r="AD203" s="47"/>
      <c r="AE203" s="47"/>
      <c r="AF203" s="47"/>
      <c r="AG203" s="47"/>
      <c r="AH203" s="47"/>
      <c r="AI203" s="47"/>
      <c r="AJ203" s="47"/>
      <c r="AK203" s="47"/>
      <c r="AL203" s="75" t="s">
        <v>93</v>
      </c>
      <c r="AM203" s="476"/>
      <c r="AN203" s="217"/>
      <c r="AO203" s="217"/>
      <c r="AP203" s="217"/>
      <c r="AQ203" s="217"/>
    </row>
    <row r="204" spans="1:43" x14ac:dyDescent="0.2">
      <c r="A204" s="217"/>
      <c r="B204" s="477"/>
      <c r="C204" s="476"/>
      <c r="D204" s="51"/>
      <c r="E204" s="730"/>
      <c r="F204" s="730"/>
      <c r="G204" s="730"/>
      <c r="H204" s="730"/>
      <c r="I204" s="730"/>
      <c r="J204" s="730"/>
      <c r="K204" s="730"/>
      <c r="L204" s="730"/>
      <c r="M204" s="730"/>
      <c r="N204" s="730"/>
      <c r="O204" s="730"/>
      <c r="P204" s="730"/>
      <c r="Q204" s="730"/>
      <c r="R204" s="730"/>
      <c r="S204" s="730"/>
      <c r="T204" s="730"/>
      <c r="U204" s="94"/>
      <c r="V204" s="51"/>
      <c r="W204" s="217" t="s">
        <v>670</v>
      </c>
      <c r="X204" s="217"/>
      <c r="Y204" s="47" t="s">
        <v>9</v>
      </c>
      <c r="Z204" s="47"/>
      <c r="AA204" s="47"/>
      <c r="AB204" s="47"/>
      <c r="AC204" s="47"/>
      <c r="AD204" s="47"/>
      <c r="AE204" s="47"/>
      <c r="AF204" s="47"/>
      <c r="AG204" s="47"/>
      <c r="AH204" s="47"/>
      <c r="AI204" s="47"/>
      <c r="AJ204" s="47"/>
      <c r="AK204" s="47"/>
      <c r="AL204" s="75" t="s">
        <v>95</v>
      </c>
      <c r="AM204" s="476"/>
      <c r="AN204" s="217"/>
      <c r="AO204" s="217"/>
      <c r="AP204" s="743">
        <v>621</v>
      </c>
      <c r="AQ204" s="217"/>
    </row>
    <row r="205" spans="1:43" x14ac:dyDescent="0.2">
      <c r="A205" s="217"/>
      <c r="B205" s="477"/>
      <c r="C205" s="476"/>
      <c r="D205" s="51"/>
      <c r="E205" s="730"/>
      <c r="F205" s="730"/>
      <c r="G205" s="730"/>
      <c r="H205" s="730"/>
      <c r="I205" s="730"/>
      <c r="J205" s="730"/>
      <c r="K205" s="730"/>
      <c r="L205" s="730"/>
      <c r="M205" s="730"/>
      <c r="N205" s="730"/>
      <c r="O205" s="730"/>
      <c r="P205" s="730"/>
      <c r="Q205" s="730"/>
      <c r="R205" s="730"/>
      <c r="S205" s="730"/>
      <c r="T205" s="730"/>
      <c r="U205" s="94"/>
      <c r="V205" s="51"/>
      <c r="W205" s="217" t="s">
        <v>259</v>
      </c>
      <c r="X205" s="217"/>
      <c r="Y205" s="217"/>
      <c r="Z205" s="217"/>
      <c r="AA205" s="217"/>
      <c r="AB205" s="47" t="s">
        <v>9</v>
      </c>
      <c r="AC205" s="47"/>
      <c r="AD205" s="47"/>
      <c r="AE205" s="47"/>
      <c r="AF205" s="47"/>
      <c r="AG205" s="47"/>
      <c r="AH205" s="47"/>
      <c r="AI205" s="47"/>
      <c r="AJ205" s="47"/>
      <c r="AK205" s="47"/>
      <c r="AL205" s="75" t="s">
        <v>212</v>
      </c>
      <c r="AM205" s="476"/>
      <c r="AN205" s="217"/>
      <c r="AO205" s="217"/>
      <c r="AP205" s="743"/>
      <c r="AQ205" s="217"/>
    </row>
    <row r="206" spans="1:43" ht="6" customHeight="1" x14ac:dyDescent="0.2">
      <c r="A206" s="77"/>
      <c r="B206" s="76"/>
      <c r="C206" s="48"/>
      <c r="D206" s="26"/>
      <c r="E206" s="77"/>
      <c r="F206" s="77"/>
      <c r="G206" s="77"/>
      <c r="H206" s="77"/>
      <c r="I206" s="77"/>
      <c r="J206" s="77"/>
      <c r="K206" s="77"/>
      <c r="L206" s="77"/>
      <c r="M206" s="77"/>
      <c r="N206" s="77"/>
      <c r="O206" s="77"/>
      <c r="P206" s="77"/>
      <c r="Q206" s="77"/>
      <c r="R206" s="77"/>
      <c r="S206" s="77"/>
      <c r="T206" s="77"/>
      <c r="U206" s="48"/>
      <c r="V206" s="26"/>
      <c r="W206" s="77"/>
      <c r="X206" s="77"/>
      <c r="Y206" s="77"/>
      <c r="Z206" s="77"/>
      <c r="AA206" s="77"/>
      <c r="AB206" s="77"/>
      <c r="AC206" s="77"/>
      <c r="AD206" s="77"/>
      <c r="AE206" s="77"/>
      <c r="AF206" s="77"/>
      <c r="AG206" s="77"/>
      <c r="AH206" s="77"/>
      <c r="AI206" s="77"/>
      <c r="AJ206" s="77"/>
      <c r="AK206" s="77"/>
      <c r="AL206" s="78"/>
      <c r="AM206" s="48"/>
      <c r="AN206" s="77"/>
      <c r="AO206" s="77"/>
      <c r="AP206" s="77"/>
      <c r="AQ206" s="77"/>
    </row>
    <row r="207" spans="1:43" ht="6" customHeight="1" x14ac:dyDescent="0.2">
      <c r="A207" s="122"/>
      <c r="B207" s="321"/>
      <c r="C207" s="123"/>
      <c r="D207" s="27"/>
      <c r="E207" s="16"/>
      <c r="F207" s="16"/>
      <c r="G207" s="16"/>
      <c r="H207" s="16"/>
      <c r="I207" s="16"/>
      <c r="J207" s="16"/>
      <c r="K207" s="16"/>
      <c r="L207" s="16"/>
      <c r="M207" s="16"/>
      <c r="N207" s="16"/>
      <c r="O207" s="16"/>
      <c r="P207" s="16"/>
      <c r="Q207" s="16"/>
      <c r="R207" s="16"/>
      <c r="S207" s="16"/>
      <c r="T207" s="16"/>
      <c r="U207" s="46"/>
      <c r="V207" s="27"/>
      <c r="W207" s="16"/>
      <c r="X207" s="16"/>
      <c r="Y207" s="16"/>
      <c r="Z207" s="16"/>
      <c r="AA207" s="16"/>
      <c r="AB207" s="16"/>
      <c r="AC207" s="16"/>
      <c r="AD207" s="16"/>
      <c r="AE207" s="16"/>
      <c r="AF207" s="16"/>
      <c r="AG207" s="16"/>
      <c r="AH207" s="16"/>
      <c r="AI207" s="16"/>
      <c r="AJ207" s="16"/>
      <c r="AK207" s="16"/>
      <c r="AL207" s="24"/>
      <c r="AM207" s="46"/>
      <c r="AN207" s="16"/>
      <c r="AO207" s="16"/>
      <c r="AP207" s="16"/>
      <c r="AQ207" s="16"/>
    </row>
    <row r="208" spans="1:43" ht="11.25" customHeight="1" x14ac:dyDescent="0.2">
      <c r="A208" s="248"/>
      <c r="B208" s="117">
        <v>619</v>
      </c>
      <c r="C208" s="118"/>
      <c r="D208" s="51"/>
      <c r="E208" s="730" t="str">
        <f ca="1">VLOOKUP(INDIRECT(ADDRESS(ROW(),COLUMN()-3)),Language_Translations,MATCH(Language_Selected,Language_Options,0),FALSE)</f>
        <v>À n'importe quel moment au cours de sa maladie, est-ce qu'on a pris à (NOM) du sang de son doigt ou de son talon ?</v>
      </c>
      <c r="F208" s="730"/>
      <c r="G208" s="730"/>
      <c r="H208" s="730"/>
      <c r="I208" s="730"/>
      <c r="J208" s="730"/>
      <c r="K208" s="730"/>
      <c r="L208" s="730"/>
      <c r="M208" s="730"/>
      <c r="N208" s="730"/>
      <c r="O208" s="730"/>
      <c r="P208" s="730"/>
      <c r="Q208" s="730"/>
      <c r="R208" s="730"/>
      <c r="S208" s="730"/>
      <c r="T208" s="730"/>
      <c r="U208" s="94"/>
      <c r="V208" s="51"/>
      <c r="W208" s="217" t="s">
        <v>117</v>
      </c>
      <c r="X208" s="217"/>
      <c r="Y208" s="47" t="s">
        <v>9</v>
      </c>
      <c r="Z208" s="47"/>
      <c r="AA208" s="47"/>
      <c r="AB208" s="47"/>
      <c r="AC208" s="47"/>
      <c r="AD208" s="47"/>
      <c r="AE208" s="47"/>
      <c r="AF208" s="47"/>
      <c r="AG208" s="47"/>
      <c r="AH208" s="47"/>
      <c r="AI208" s="47"/>
      <c r="AJ208" s="47"/>
      <c r="AK208" s="47"/>
      <c r="AL208" s="75" t="s">
        <v>93</v>
      </c>
      <c r="AM208" s="476"/>
      <c r="AN208" s="217"/>
      <c r="AO208" s="217"/>
      <c r="AP208" s="217"/>
      <c r="AQ208" s="217"/>
    </row>
    <row r="209" spans="1:45" x14ac:dyDescent="0.2">
      <c r="A209" s="248"/>
      <c r="B209" s="198" t="s">
        <v>511</v>
      </c>
      <c r="C209" s="118"/>
      <c r="D209" s="51"/>
      <c r="E209" s="730"/>
      <c r="F209" s="730"/>
      <c r="G209" s="730"/>
      <c r="H209" s="730"/>
      <c r="I209" s="730"/>
      <c r="J209" s="730"/>
      <c r="K209" s="730"/>
      <c r="L209" s="730"/>
      <c r="M209" s="730"/>
      <c r="N209" s="730"/>
      <c r="O209" s="730"/>
      <c r="P209" s="730"/>
      <c r="Q209" s="730"/>
      <c r="R209" s="730"/>
      <c r="S209" s="730"/>
      <c r="T209" s="730"/>
      <c r="U209" s="94"/>
      <c r="V209" s="51"/>
      <c r="W209" s="217" t="s">
        <v>118</v>
      </c>
      <c r="X209" s="217"/>
      <c r="Y209" s="47" t="s">
        <v>9</v>
      </c>
      <c r="Z209" s="47"/>
      <c r="AA209" s="47"/>
      <c r="AB209" s="47"/>
      <c r="AC209" s="47"/>
      <c r="AD209" s="47"/>
      <c r="AE209" s="47"/>
      <c r="AF209" s="47"/>
      <c r="AG209" s="47"/>
      <c r="AH209" s="47"/>
      <c r="AI209" s="47"/>
      <c r="AJ209" s="47"/>
      <c r="AK209" s="47"/>
      <c r="AL209" s="75" t="s">
        <v>95</v>
      </c>
      <c r="AM209" s="476"/>
      <c r="AN209" s="217"/>
      <c r="AO209" s="217"/>
      <c r="AP209" s="217"/>
      <c r="AQ209" s="217"/>
    </row>
    <row r="210" spans="1:45" x14ac:dyDescent="0.2">
      <c r="A210" s="248"/>
      <c r="B210" s="117"/>
      <c r="C210" s="118"/>
      <c r="D210" s="51"/>
      <c r="E210" s="730"/>
      <c r="F210" s="730"/>
      <c r="G210" s="730"/>
      <c r="H210" s="730"/>
      <c r="I210" s="730"/>
      <c r="J210" s="730"/>
      <c r="K210" s="730"/>
      <c r="L210" s="730"/>
      <c r="M210" s="730"/>
      <c r="N210" s="730"/>
      <c r="O210" s="730"/>
      <c r="P210" s="730"/>
      <c r="Q210" s="730"/>
      <c r="R210" s="730"/>
      <c r="S210" s="730"/>
      <c r="T210" s="730"/>
      <c r="U210" s="94"/>
      <c r="V210" s="51"/>
      <c r="W210" s="217" t="s">
        <v>259</v>
      </c>
      <c r="X210" s="217"/>
      <c r="Y210" s="217"/>
      <c r="Z210" s="217"/>
      <c r="AB210" s="47" t="s">
        <v>9</v>
      </c>
      <c r="AC210" s="47"/>
      <c r="AD210" s="47"/>
      <c r="AE210" s="47"/>
      <c r="AF210" s="47"/>
      <c r="AG210" s="47"/>
      <c r="AH210" s="47"/>
      <c r="AI210" s="47"/>
      <c r="AJ210" s="47"/>
      <c r="AK210" s="47"/>
      <c r="AL210" s="75" t="s">
        <v>212</v>
      </c>
      <c r="AM210" s="476"/>
      <c r="AN210" s="217"/>
      <c r="AO210" s="217"/>
      <c r="AP210" s="217"/>
      <c r="AQ210" s="217"/>
    </row>
    <row r="211" spans="1:45" ht="6" customHeight="1" x14ac:dyDescent="0.2">
      <c r="A211" s="119"/>
      <c r="B211" s="120"/>
      <c r="C211" s="121"/>
      <c r="D211" s="26"/>
      <c r="E211" s="77"/>
      <c r="F211" s="77"/>
      <c r="G211" s="77"/>
      <c r="H211" s="77"/>
      <c r="I211" s="77"/>
      <c r="J211" s="77"/>
      <c r="K211" s="77"/>
      <c r="L211" s="77"/>
      <c r="M211" s="77"/>
      <c r="N211" s="77"/>
      <c r="O211" s="77"/>
      <c r="P211" s="77"/>
      <c r="Q211" s="77"/>
      <c r="R211" s="77"/>
      <c r="S211" s="77"/>
      <c r="T211" s="77"/>
      <c r="U211" s="48"/>
      <c r="V211" s="26"/>
      <c r="W211" s="77"/>
      <c r="X211" s="77"/>
      <c r="Y211" s="77"/>
      <c r="Z211" s="77"/>
      <c r="AA211" s="77"/>
      <c r="AB211" s="77"/>
      <c r="AC211" s="77"/>
      <c r="AD211" s="77"/>
      <c r="AE211" s="77"/>
      <c r="AF211" s="77"/>
      <c r="AG211" s="77"/>
      <c r="AH211" s="77"/>
      <c r="AI211" s="77"/>
      <c r="AJ211" s="77"/>
      <c r="AK211" s="77"/>
      <c r="AL211" s="78"/>
      <c r="AM211" s="48"/>
      <c r="AN211" s="77"/>
      <c r="AO211" s="77"/>
      <c r="AP211" s="77"/>
      <c r="AQ211" s="77"/>
    </row>
    <row r="212" spans="1:45" ht="6" customHeight="1" x14ac:dyDescent="0.2">
      <c r="A212" s="122"/>
      <c r="B212" s="321"/>
      <c r="C212" s="123"/>
      <c r="D212" s="27"/>
      <c r="E212" s="16"/>
      <c r="F212" s="16"/>
      <c r="G212" s="16"/>
      <c r="H212" s="16"/>
      <c r="I212" s="16"/>
      <c r="J212" s="16"/>
      <c r="K212" s="16"/>
      <c r="L212" s="16"/>
      <c r="M212" s="16"/>
      <c r="N212" s="16"/>
      <c r="O212" s="16"/>
      <c r="P212" s="16"/>
      <c r="Q212" s="16"/>
      <c r="R212" s="16"/>
      <c r="S212" s="16"/>
      <c r="T212" s="16"/>
      <c r="U212" s="46"/>
      <c r="V212" s="27"/>
      <c r="W212" s="16"/>
      <c r="X212" s="16"/>
      <c r="Y212" s="16"/>
      <c r="Z212" s="16"/>
      <c r="AA212" s="16"/>
      <c r="AB212" s="16"/>
      <c r="AC212" s="16"/>
      <c r="AD212" s="16"/>
      <c r="AE212" s="16"/>
      <c r="AF212" s="16"/>
      <c r="AG212" s="16"/>
      <c r="AH212" s="16"/>
      <c r="AI212" s="16"/>
      <c r="AJ212" s="16"/>
      <c r="AK212" s="16"/>
      <c r="AL212" s="24"/>
      <c r="AM212" s="46"/>
      <c r="AN212" s="16"/>
      <c r="AO212" s="16"/>
      <c r="AP212" s="16"/>
      <c r="AQ212" s="16"/>
    </row>
    <row r="213" spans="1:45" ht="11.25" customHeight="1" x14ac:dyDescent="0.2">
      <c r="A213" s="248"/>
      <c r="B213" s="348">
        <v>620</v>
      </c>
      <c r="C213" s="118"/>
      <c r="D213" s="51"/>
      <c r="E213" s="730" t="str">
        <f ca="1">VLOOKUP(INDIRECT(ADDRESS(ROW(),COLUMN()-3)),Language_Translations,MATCH(Language_Selected,Language_Options,0),FALSE)</f>
        <v>Est-ce qu'un prestataire de santé vous a dit que (NOM) avait le paludisme ?</v>
      </c>
      <c r="F213" s="730"/>
      <c r="G213" s="730"/>
      <c r="H213" s="730"/>
      <c r="I213" s="730"/>
      <c r="J213" s="730"/>
      <c r="K213" s="730"/>
      <c r="L213" s="730"/>
      <c r="M213" s="730"/>
      <c r="N213" s="730"/>
      <c r="O213" s="730"/>
      <c r="P213" s="730"/>
      <c r="Q213" s="730"/>
      <c r="R213" s="730"/>
      <c r="S213" s="730"/>
      <c r="T213" s="730"/>
      <c r="U213" s="94"/>
      <c r="V213" s="51"/>
      <c r="W213" s="217" t="s">
        <v>117</v>
      </c>
      <c r="X213" s="217"/>
      <c r="Y213" s="47" t="s">
        <v>9</v>
      </c>
      <c r="Z213" s="47"/>
      <c r="AA213" s="47"/>
      <c r="AB213" s="47"/>
      <c r="AC213" s="47"/>
      <c r="AD213" s="47"/>
      <c r="AE213" s="47"/>
      <c r="AF213" s="47"/>
      <c r="AG213" s="47"/>
      <c r="AH213" s="47"/>
      <c r="AI213" s="47"/>
      <c r="AJ213" s="47"/>
      <c r="AK213" s="47"/>
      <c r="AL213" s="75" t="s">
        <v>93</v>
      </c>
      <c r="AM213" s="476"/>
      <c r="AN213" s="217"/>
      <c r="AO213" s="217"/>
      <c r="AP213" s="217"/>
      <c r="AQ213" s="217"/>
    </row>
    <row r="214" spans="1:45" x14ac:dyDescent="0.2">
      <c r="A214" s="248"/>
      <c r="B214" s="198" t="s">
        <v>511</v>
      </c>
      <c r="C214" s="118"/>
      <c r="D214" s="51"/>
      <c r="E214" s="730"/>
      <c r="F214" s="730"/>
      <c r="G214" s="730"/>
      <c r="H214" s="730"/>
      <c r="I214" s="730"/>
      <c r="J214" s="730"/>
      <c r="K214" s="730"/>
      <c r="L214" s="730"/>
      <c r="M214" s="730"/>
      <c r="N214" s="730"/>
      <c r="O214" s="730"/>
      <c r="P214" s="730"/>
      <c r="Q214" s="730"/>
      <c r="R214" s="730"/>
      <c r="S214" s="730"/>
      <c r="T214" s="730"/>
      <c r="U214" s="94"/>
      <c r="V214" s="51"/>
      <c r="W214" s="217" t="s">
        <v>670</v>
      </c>
      <c r="X214" s="217"/>
      <c r="Y214" s="47" t="s">
        <v>9</v>
      </c>
      <c r="Z214" s="47"/>
      <c r="AA214" s="47"/>
      <c r="AB214" s="47"/>
      <c r="AC214" s="47"/>
      <c r="AD214" s="47"/>
      <c r="AE214" s="47"/>
      <c r="AF214" s="47"/>
      <c r="AG214" s="47"/>
      <c r="AH214" s="47"/>
      <c r="AI214" s="47"/>
      <c r="AJ214" s="47"/>
      <c r="AK214" s="47"/>
      <c r="AL214" s="75" t="s">
        <v>95</v>
      </c>
      <c r="AM214" s="476"/>
      <c r="AN214" s="217"/>
      <c r="AO214" s="217"/>
      <c r="AP214" s="217"/>
      <c r="AQ214" s="217"/>
    </row>
    <row r="215" spans="1:45" x14ac:dyDescent="0.2">
      <c r="A215" s="248"/>
      <c r="B215" s="117"/>
      <c r="C215" s="118"/>
      <c r="D215" s="51"/>
      <c r="E215" s="730"/>
      <c r="F215" s="730"/>
      <c r="G215" s="730"/>
      <c r="H215" s="730"/>
      <c r="I215" s="730"/>
      <c r="J215" s="730"/>
      <c r="K215" s="730"/>
      <c r="L215" s="730"/>
      <c r="M215" s="730"/>
      <c r="N215" s="730"/>
      <c r="O215" s="730"/>
      <c r="P215" s="730"/>
      <c r="Q215" s="730"/>
      <c r="R215" s="730"/>
      <c r="S215" s="730"/>
      <c r="T215" s="730"/>
      <c r="U215" s="94"/>
      <c r="V215" s="51"/>
      <c r="W215" s="217" t="s">
        <v>259</v>
      </c>
      <c r="X215" s="217"/>
      <c r="Y215" s="217"/>
      <c r="Z215" s="217"/>
      <c r="AB215" s="47" t="s">
        <v>9</v>
      </c>
      <c r="AC215" s="47"/>
      <c r="AD215" s="47"/>
      <c r="AE215" s="47"/>
      <c r="AF215" s="47"/>
      <c r="AG215" s="47"/>
      <c r="AH215" s="47"/>
      <c r="AI215" s="47"/>
      <c r="AJ215" s="47"/>
      <c r="AK215" s="47"/>
      <c r="AL215" s="75" t="s">
        <v>212</v>
      </c>
      <c r="AM215" s="476"/>
      <c r="AN215" s="217"/>
      <c r="AO215" s="217"/>
      <c r="AP215" s="217"/>
      <c r="AQ215" s="217"/>
    </row>
    <row r="216" spans="1:45" ht="6" customHeight="1" x14ac:dyDescent="0.2">
      <c r="A216" s="119"/>
      <c r="B216" s="120"/>
      <c r="C216" s="121"/>
      <c r="D216" s="26"/>
      <c r="E216" s="77"/>
      <c r="F216" s="77"/>
      <c r="G216" s="77"/>
      <c r="H216" s="77"/>
      <c r="I216" s="77"/>
      <c r="J216" s="77"/>
      <c r="K216" s="77"/>
      <c r="L216" s="77"/>
      <c r="M216" s="77"/>
      <c r="N216" s="77"/>
      <c r="O216" s="77"/>
      <c r="P216" s="77"/>
      <c r="Q216" s="77"/>
      <c r="R216" s="77"/>
      <c r="S216" s="77"/>
      <c r="T216" s="77"/>
      <c r="U216" s="48"/>
      <c r="V216" s="26"/>
      <c r="W216" s="77"/>
      <c r="X216" s="77"/>
      <c r="Y216" s="77"/>
      <c r="Z216" s="77"/>
      <c r="AA216" s="77"/>
      <c r="AB216" s="77"/>
      <c r="AC216" s="77"/>
      <c r="AD216" s="77"/>
      <c r="AE216" s="77"/>
      <c r="AF216" s="77"/>
      <c r="AG216" s="77"/>
      <c r="AH216" s="77"/>
      <c r="AI216" s="77"/>
      <c r="AJ216" s="77"/>
      <c r="AK216" s="77"/>
      <c r="AL216" s="78"/>
      <c r="AM216" s="48"/>
      <c r="AN216" s="77"/>
      <c r="AO216" s="77"/>
      <c r="AP216" s="77"/>
      <c r="AQ216" s="77"/>
    </row>
    <row r="217" spans="1:45" ht="6" customHeight="1" x14ac:dyDescent="0.2">
      <c r="A217" s="16"/>
      <c r="B217" s="475"/>
      <c r="C217" s="46"/>
      <c r="D217" s="27"/>
      <c r="E217" s="16"/>
      <c r="F217" s="16"/>
      <c r="G217" s="16"/>
      <c r="H217" s="16"/>
      <c r="I217" s="16"/>
      <c r="J217" s="16"/>
      <c r="K217" s="16"/>
      <c r="L217" s="16"/>
      <c r="M217" s="16"/>
      <c r="N217" s="16"/>
      <c r="O217" s="16"/>
      <c r="P217" s="16"/>
      <c r="Q217" s="16"/>
      <c r="R217" s="16"/>
      <c r="S217" s="16"/>
      <c r="T217" s="16"/>
      <c r="U217" s="46"/>
      <c r="V217" s="27"/>
      <c r="W217" s="16"/>
      <c r="X217" s="16"/>
      <c r="Y217" s="16"/>
      <c r="Z217" s="16"/>
      <c r="AA217" s="16"/>
      <c r="AB217" s="16"/>
      <c r="AC217" s="16"/>
      <c r="AD217" s="16"/>
      <c r="AE217" s="16"/>
      <c r="AF217" s="16"/>
      <c r="AG217" s="16"/>
      <c r="AH217" s="16"/>
      <c r="AI217" s="16"/>
      <c r="AJ217" s="16"/>
      <c r="AK217" s="16"/>
      <c r="AL217" s="24"/>
      <c r="AM217" s="46"/>
      <c r="AN217" s="16"/>
      <c r="AO217" s="16"/>
      <c r="AP217" s="16"/>
      <c r="AQ217" s="16"/>
    </row>
    <row r="218" spans="1:45" ht="11.25" customHeight="1" x14ac:dyDescent="0.2">
      <c r="A218" s="217"/>
      <c r="B218" s="133">
        <v>621</v>
      </c>
      <c r="C218" s="476"/>
      <c r="D218" s="51"/>
      <c r="E218" s="730" t="str">
        <f ca="1">VLOOKUP(INDIRECT(ADDRESS(ROW(),COLUMN()-3)),Language_Translations,MATCH(Language_Selected,Language_Options,0),FALSE)</f>
        <v>Au cours des deux dernières semaines, est-ce que (NOM) a été malade avec de la toux à n'importe quel moment  ?</v>
      </c>
      <c r="F218" s="730"/>
      <c r="G218" s="730"/>
      <c r="H218" s="730"/>
      <c r="I218" s="730"/>
      <c r="J218" s="730"/>
      <c r="K218" s="730"/>
      <c r="L218" s="730"/>
      <c r="M218" s="730"/>
      <c r="N218" s="730"/>
      <c r="O218" s="730"/>
      <c r="P218" s="730"/>
      <c r="Q218" s="730"/>
      <c r="R218" s="730"/>
      <c r="S218" s="730"/>
      <c r="T218" s="730"/>
      <c r="U218" s="94"/>
      <c r="V218" s="51"/>
      <c r="W218" s="217" t="s">
        <v>117</v>
      </c>
      <c r="X218" s="217"/>
      <c r="Y218" s="47" t="s">
        <v>9</v>
      </c>
      <c r="Z218" s="47"/>
      <c r="AA218" s="47"/>
      <c r="AB218" s="47"/>
      <c r="AC218" s="47"/>
      <c r="AD218" s="47"/>
      <c r="AE218" s="47"/>
      <c r="AF218" s="47"/>
      <c r="AG218" s="47"/>
      <c r="AH218" s="47"/>
      <c r="AI218" s="47"/>
      <c r="AJ218" s="47"/>
      <c r="AK218" s="47"/>
      <c r="AL218" s="75" t="s">
        <v>93</v>
      </c>
      <c r="AM218" s="476"/>
      <c r="AN218" s="217"/>
      <c r="AO218" s="217"/>
      <c r="AP218" s="217"/>
      <c r="AQ218" s="217"/>
    </row>
    <row r="219" spans="1:45" x14ac:dyDescent="0.2">
      <c r="A219" s="217"/>
      <c r="B219" s="477"/>
      <c r="C219" s="476"/>
      <c r="D219" s="51"/>
      <c r="E219" s="730"/>
      <c r="F219" s="730"/>
      <c r="G219" s="730"/>
      <c r="H219" s="730"/>
      <c r="I219" s="730"/>
      <c r="J219" s="730"/>
      <c r="K219" s="730"/>
      <c r="L219" s="730"/>
      <c r="M219" s="730"/>
      <c r="N219" s="730"/>
      <c r="O219" s="730"/>
      <c r="P219" s="730"/>
      <c r="Q219" s="730"/>
      <c r="R219" s="730"/>
      <c r="S219" s="730"/>
      <c r="T219" s="730"/>
      <c r="U219" s="94"/>
      <c r="V219" s="51"/>
      <c r="W219" s="217" t="s">
        <v>670</v>
      </c>
      <c r="X219" s="217"/>
      <c r="Y219" s="47" t="s">
        <v>9</v>
      </c>
      <c r="Z219" s="47"/>
      <c r="AA219" s="47"/>
      <c r="AB219" s="47"/>
      <c r="AC219" s="47"/>
      <c r="AD219" s="47"/>
      <c r="AE219" s="47"/>
      <c r="AF219" s="47"/>
      <c r="AG219" s="47"/>
      <c r="AH219" s="47"/>
      <c r="AI219" s="47"/>
      <c r="AJ219" s="47"/>
      <c r="AK219" s="47"/>
      <c r="AL219" s="75" t="s">
        <v>95</v>
      </c>
      <c r="AM219" s="476"/>
      <c r="AN219" s="217"/>
      <c r="AO219" s="217"/>
      <c r="AP219" s="217"/>
      <c r="AQ219" s="217"/>
    </row>
    <row r="220" spans="1:45" x14ac:dyDescent="0.2">
      <c r="A220" s="217"/>
      <c r="B220" s="477"/>
      <c r="C220" s="476"/>
      <c r="D220" s="51"/>
      <c r="E220" s="730"/>
      <c r="F220" s="730"/>
      <c r="G220" s="730"/>
      <c r="H220" s="730"/>
      <c r="I220" s="730"/>
      <c r="J220" s="730"/>
      <c r="K220" s="730"/>
      <c r="L220" s="730"/>
      <c r="M220" s="730"/>
      <c r="N220" s="730"/>
      <c r="O220" s="730"/>
      <c r="P220" s="730"/>
      <c r="Q220" s="730"/>
      <c r="R220" s="730"/>
      <c r="S220" s="730"/>
      <c r="T220" s="730"/>
      <c r="U220" s="94"/>
      <c r="V220" s="51"/>
      <c r="W220" s="217" t="s">
        <v>259</v>
      </c>
      <c r="X220" s="217"/>
      <c r="Y220" s="217"/>
      <c r="Z220" s="217"/>
      <c r="AA220" s="217"/>
      <c r="AB220" s="47" t="s">
        <v>9</v>
      </c>
      <c r="AC220" s="47"/>
      <c r="AD220" s="47"/>
      <c r="AE220" s="47"/>
      <c r="AF220" s="47"/>
      <c r="AG220" s="47"/>
      <c r="AH220" s="47"/>
      <c r="AI220" s="47"/>
      <c r="AJ220" s="47"/>
      <c r="AK220" s="47"/>
      <c r="AL220" s="75" t="s">
        <v>212</v>
      </c>
      <c r="AM220" s="476"/>
      <c r="AN220" s="217"/>
      <c r="AO220" s="217"/>
      <c r="AP220" s="217"/>
      <c r="AQ220" s="217"/>
    </row>
    <row r="221" spans="1:45" ht="6" customHeight="1" x14ac:dyDescent="0.2">
      <c r="A221" s="77"/>
      <c r="B221" s="76"/>
      <c r="C221" s="48"/>
      <c r="D221" s="26"/>
      <c r="E221" s="77"/>
      <c r="F221" s="77"/>
      <c r="G221" s="77"/>
      <c r="H221" s="77"/>
      <c r="I221" s="77"/>
      <c r="J221" s="77"/>
      <c r="K221" s="77"/>
      <c r="L221" s="77"/>
      <c r="M221" s="77"/>
      <c r="N221" s="77"/>
      <c r="O221" s="77"/>
      <c r="P221" s="77"/>
      <c r="Q221" s="77"/>
      <c r="R221" s="77"/>
      <c r="S221" s="77"/>
      <c r="T221" s="77"/>
      <c r="U221" s="48"/>
      <c r="V221" s="26"/>
      <c r="W221" s="77"/>
      <c r="X221" s="77"/>
      <c r="Y221" s="77"/>
      <c r="Z221" s="77"/>
      <c r="AA221" s="77"/>
      <c r="AB221" s="77"/>
      <c r="AC221" s="77"/>
      <c r="AD221" s="77"/>
      <c r="AE221" s="77"/>
      <c r="AF221" s="77"/>
      <c r="AG221" s="77"/>
      <c r="AH221" s="77"/>
      <c r="AI221" s="77"/>
      <c r="AJ221" s="77"/>
      <c r="AK221" s="77"/>
      <c r="AL221" s="78"/>
      <c r="AM221" s="48"/>
      <c r="AN221" s="77"/>
      <c r="AO221" s="77"/>
      <c r="AP221" s="77"/>
      <c r="AQ221" s="77"/>
    </row>
    <row r="222" spans="1:45" ht="6" customHeight="1" x14ac:dyDescent="0.2">
      <c r="A222" s="16"/>
      <c r="B222" s="475"/>
      <c r="C222" s="46"/>
      <c r="D222" s="27"/>
      <c r="E222" s="16"/>
      <c r="F222" s="16"/>
      <c r="G222" s="16"/>
      <c r="H222" s="16"/>
      <c r="I222" s="16"/>
      <c r="J222" s="16"/>
      <c r="K222" s="16"/>
      <c r="L222" s="16"/>
      <c r="M222" s="16"/>
      <c r="N222" s="16"/>
      <c r="O222" s="16"/>
      <c r="P222" s="16"/>
      <c r="Q222" s="16"/>
      <c r="R222" s="16"/>
      <c r="S222" s="16"/>
      <c r="T222" s="16"/>
      <c r="U222" s="46"/>
      <c r="V222" s="27"/>
      <c r="W222" s="16"/>
      <c r="X222" s="16"/>
      <c r="Y222" s="16"/>
      <c r="Z222" s="16"/>
      <c r="AA222" s="16"/>
      <c r="AB222" s="16"/>
      <c r="AC222" s="16"/>
      <c r="AD222" s="16"/>
      <c r="AE222" s="16"/>
      <c r="AF222" s="16"/>
      <c r="AG222" s="16"/>
      <c r="AH222" s="16"/>
      <c r="AI222" s="16"/>
      <c r="AJ222" s="16"/>
      <c r="AK222" s="16"/>
      <c r="AL222" s="24"/>
      <c r="AM222" s="46"/>
      <c r="AN222" s="16"/>
      <c r="AO222" s="16"/>
      <c r="AP222" s="16"/>
      <c r="AQ222" s="16"/>
    </row>
    <row r="223" spans="1:45" ht="11.25" customHeight="1" x14ac:dyDescent="0.2">
      <c r="A223" s="217"/>
      <c r="B223" s="133">
        <v>622</v>
      </c>
      <c r="C223" s="476"/>
      <c r="D223" s="51"/>
      <c r="E223" s="722" t="str">
        <f ca="1">VLOOKUP(INDIRECT(ADDRESS(ROW(),COLUMN()-3)),Language_Translations,MATCH(Language_Selected,Language_Options,0),FALSE)</f>
        <v>Est-ce que (NOM) a eu un souffle court et rapide ou avait-il/elle des difficultés pour respirer à n'importe quel moment au cours des deux dernières semaines  ?</v>
      </c>
      <c r="F223" s="722"/>
      <c r="G223" s="722"/>
      <c r="H223" s="722"/>
      <c r="I223" s="722"/>
      <c r="J223" s="722"/>
      <c r="K223" s="722"/>
      <c r="L223" s="722"/>
      <c r="M223" s="722"/>
      <c r="N223" s="722"/>
      <c r="O223" s="722"/>
      <c r="P223" s="722"/>
      <c r="Q223" s="722"/>
      <c r="R223" s="722"/>
      <c r="S223" s="722"/>
      <c r="T223" s="722"/>
      <c r="U223" s="94"/>
      <c r="V223" s="51"/>
      <c r="W223" s="217" t="s">
        <v>117</v>
      </c>
      <c r="X223" s="217"/>
      <c r="Y223" s="47" t="s">
        <v>9</v>
      </c>
      <c r="Z223" s="47"/>
      <c r="AA223" s="47"/>
      <c r="AB223" s="47"/>
      <c r="AC223" s="47"/>
      <c r="AD223" s="47"/>
      <c r="AE223" s="47"/>
      <c r="AF223" s="47"/>
      <c r="AG223" s="47"/>
      <c r="AH223" s="47"/>
      <c r="AI223" s="47"/>
      <c r="AJ223" s="47"/>
      <c r="AK223" s="47"/>
      <c r="AL223" s="75" t="s">
        <v>93</v>
      </c>
      <c r="AM223" s="476"/>
      <c r="AN223" s="217"/>
      <c r="AO223" s="217"/>
      <c r="AP223" s="217"/>
      <c r="AQ223" s="217"/>
    </row>
    <row r="224" spans="1:45" x14ac:dyDescent="0.2">
      <c r="A224" s="217"/>
      <c r="B224" s="477"/>
      <c r="C224" s="476"/>
      <c r="D224" s="51"/>
      <c r="E224" s="722"/>
      <c r="F224" s="722"/>
      <c r="G224" s="722"/>
      <c r="H224" s="722"/>
      <c r="I224" s="722"/>
      <c r="J224" s="722"/>
      <c r="K224" s="722"/>
      <c r="L224" s="722"/>
      <c r="M224" s="722"/>
      <c r="N224" s="722"/>
      <c r="O224" s="722"/>
      <c r="P224" s="722"/>
      <c r="Q224" s="722"/>
      <c r="R224" s="722"/>
      <c r="S224" s="722"/>
      <c r="T224" s="722"/>
      <c r="U224" s="94"/>
      <c r="V224" s="51"/>
      <c r="W224" s="217" t="s">
        <v>670</v>
      </c>
      <c r="X224" s="217"/>
      <c r="Y224" s="47" t="s">
        <v>9</v>
      </c>
      <c r="Z224" s="47"/>
      <c r="AA224" s="47"/>
      <c r="AB224" s="47"/>
      <c r="AC224" s="47"/>
      <c r="AD224" s="47"/>
      <c r="AE224" s="47"/>
      <c r="AF224" s="47"/>
      <c r="AG224" s="47"/>
      <c r="AH224" s="47"/>
      <c r="AI224" s="47"/>
      <c r="AJ224" s="47"/>
      <c r="AK224" s="47"/>
      <c r="AL224" s="75" t="s">
        <v>95</v>
      </c>
      <c r="AM224" s="476"/>
      <c r="AN224" s="217"/>
      <c r="AO224" s="217"/>
      <c r="AP224" s="743">
        <v>624</v>
      </c>
      <c r="AQ224" s="217"/>
      <c r="AS224" s="127"/>
    </row>
    <row r="225" spans="1:43" x14ac:dyDescent="0.2">
      <c r="A225" s="217"/>
      <c r="B225" s="477"/>
      <c r="C225" s="476"/>
      <c r="D225" s="51"/>
      <c r="E225" s="722"/>
      <c r="F225" s="722"/>
      <c r="G225" s="722"/>
      <c r="H225" s="722"/>
      <c r="I225" s="722"/>
      <c r="J225" s="722"/>
      <c r="K225" s="722"/>
      <c r="L225" s="722"/>
      <c r="M225" s="722"/>
      <c r="N225" s="722"/>
      <c r="O225" s="722"/>
      <c r="P225" s="722"/>
      <c r="Q225" s="722"/>
      <c r="R225" s="722"/>
      <c r="S225" s="722"/>
      <c r="T225" s="722"/>
      <c r="U225" s="94"/>
      <c r="V225" s="51"/>
      <c r="W225" s="217" t="s">
        <v>259</v>
      </c>
      <c r="X225" s="217"/>
      <c r="Y225" s="217"/>
      <c r="Z225" s="217"/>
      <c r="AA225" s="217"/>
      <c r="AB225" s="47" t="s">
        <v>9</v>
      </c>
      <c r="AC225" s="47"/>
      <c r="AD225" s="47"/>
      <c r="AE225" s="47"/>
      <c r="AF225" s="47"/>
      <c r="AG225" s="47"/>
      <c r="AH225" s="47"/>
      <c r="AI225" s="47"/>
      <c r="AJ225" s="47"/>
      <c r="AK225" s="47"/>
      <c r="AL225" s="75" t="s">
        <v>212</v>
      </c>
      <c r="AM225" s="476"/>
      <c r="AN225" s="217"/>
      <c r="AO225" s="217"/>
      <c r="AP225" s="743"/>
      <c r="AQ225" s="217"/>
    </row>
    <row r="226" spans="1:43" x14ac:dyDescent="0.2">
      <c r="A226" s="217"/>
      <c r="B226" s="477"/>
      <c r="C226" s="476"/>
      <c r="D226" s="51"/>
      <c r="E226" s="722"/>
      <c r="F226" s="722"/>
      <c r="G226" s="722"/>
      <c r="H226" s="722"/>
      <c r="I226" s="722"/>
      <c r="J226" s="722"/>
      <c r="K226" s="722"/>
      <c r="L226" s="722"/>
      <c r="M226" s="722"/>
      <c r="N226" s="722"/>
      <c r="O226" s="722"/>
      <c r="P226" s="722"/>
      <c r="Q226" s="722"/>
      <c r="R226" s="722"/>
      <c r="S226" s="722"/>
      <c r="T226" s="722"/>
      <c r="U226" s="94"/>
      <c r="V226" s="51"/>
      <c r="W226" s="217"/>
      <c r="X226" s="217"/>
      <c r="Y226" s="217"/>
      <c r="Z226" s="217"/>
      <c r="AA226" s="217"/>
      <c r="AB226" s="47"/>
      <c r="AC226" s="47"/>
      <c r="AD226" s="47"/>
      <c r="AE226" s="47"/>
      <c r="AF226" s="47"/>
      <c r="AG226" s="47"/>
      <c r="AH226" s="47"/>
      <c r="AI226" s="47"/>
      <c r="AJ226" s="47"/>
      <c r="AK226" s="47"/>
      <c r="AL226" s="75"/>
      <c r="AM226" s="476"/>
      <c r="AN226" s="217"/>
      <c r="AO226" s="217"/>
      <c r="AP226" s="217"/>
      <c r="AQ226" s="217"/>
    </row>
    <row r="227" spans="1:43" ht="6" customHeight="1" x14ac:dyDescent="0.2">
      <c r="A227" s="77"/>
      <c r="B227" s="76"/>
      <c r="C227" s="48"/>
      <c r="D227" s="26"/>
      <c r="E227" s="77"/>
      <c r="F227" s="77"/>
      <c r="G227" s="77"/>
      <c r="H227" s="77"/>
      <c r="I227" s="77"/>
      <c r="J227" s="77"/>
      <c r="K227" s="77"/>
      <c r="L227" s="77"/>
      <c r="M227" s="77"/>
      <c r="N227" s="77"/>
      <c r="O227" s="77"/>
      <c r="P227" s="77"/>
      <c r="Q227" s="77"/>
      <c r="R227" s="77"/>
      <c r="S227" s="77"/>
      <c r="T227" s="77"/>
      <c r="U227" s="48"/>
      <c r="V227" s="26"/>
      <c r="W227" s="77"/>
      <c r="X227" s="77"/>
      <c r="Y227" s="77"/>
      <c r="Z227" s="77"/>
      <c r="AA227" s="77"/>
      <c r="AB227" s="77"/>
      <c r="AC227" s="77"/>
      <c r="AD227" s="77"/>
      <c r="AE227" s="77"/>
      <c r="AF227" s="77"/>
      <c r="AG227" s="77"/>
      <c r="AH227" s="77"/>
      <c r="AI227" s="77"/>
      <c r="AJ227" s="77"/>
      <c r="AK227" s="77"/>
      <c r="AL227" s="78"/>
      <c r="AM227" s="48"/>
      <c r="AN227" s="77"/>
      <c r="AO227" s="77"/>
      <c r="AP227" s="77"/>
      <c r="AQ227" s="77"/>
    </row>
    <row r="228" spans="1:43" ht="6" customHeight="1" x14ac:dyDescent="0.2">
      <c r="A228" s="16"/>
      <c r="B228" s="475"/>
      <c r="C228" s="46"/>
      <c r="D228" s="27"/>
      <c r="E228" s="16"/>
      <c r="F228" s="16"/>
      <c r="G228" s="16"/>
      <c r="H228" s="16"/>
      <c r="I228" s="16"/>
      <c r="J228" s="16"/>
      <c r="K228" s="16"/>
      <c r="L228" s="16"/>
      <c r="M228" s="16"/>
      <c r="N228" s="16"/>
      <c r="O228" s="16"/>
      <c r="P228" s="16"/>
      <c r="Q228" s="16"/>
      <c r="R228" s="16"/>
      <c r="S228" s="16"/>
      <c r="T228" s="16"/>
      <c r="U228" s="46"/>
      <c r="V228" s="27"/>
      <c r="W228" s="16"/>
      <c r="X228" s="16"/>
      <c r="Y228" s="16"/>
      <c r="Z228" s="16"/>
      <c r="AA228" s="16"/>
      <c r="AB228" s="16"/>
      <c r="AC228" s="16"/>
      <c r="AD228" s="16"/>
      <c r="AE228" s="16"/>
      <c r="AF228" s="16"/>
      <c r="AG228" s="16"/>
      <c r="AH228" s="16"/>
      <c r="AI228" s="16"/>
      <c r="AJ228" s="16"/>
      <c r="AK228" s="16"/>
      <c r="AL228" s="24"/>
      <c r="AM228" s="46"/>
      <c r="AN228" s="16"/>
      <c r="AO228" s="16"/>
      <c r="AP228" s="16"/>
      <c r="AQ228" s="16"/>
    </row>
    <row r="229" spans="1:43" ht="11.25" customHeight="1" x14ac:dyDescent="0.2">
      <c r="A229" s="217"/>
      <c r="B229" s="133">
        <v>623</v>
      </c>
      <c r="C229" s="476"/>
      <c r="D229" s="51"/>
      <c r="E229" s="730" t="str">
        <f ca="1">VLOOKUP(INDIRECT(ADDRESS(ROW(),COLUMN()-3)),Language_Translations,MATCH(Language_Selected,Language_Options,0),FALSE)</f>
        <v>Est-ce que ce souffle rapide ou ces difficultés pour respirer étaient dus à un problème de bronche ou à un nez bouché ou qui coulait ?</v>
      </c>
      <c r="F229" s="730"/>
      <c r="G229" s="730"/>
      <c r="H229" s="730"/>
      <c r="I229" s="730"/>
      <c r="J229" s="730"/>
      <c r="K229" s="730"/>
      <c r="L229" s="730"/>
      <c r="M229" s="730"/>
      <c r="N229" s="730"/>
      <c r="O229" s="730"/>
      <c r="P229" s="730"/>
      <c r="Q229" s="730"/>
      <c r="R229" s="730"/>
      <c r="S229" s="730"/>
      <c r="T229" s="730"/>
      <c r="U229" s="94"/>
      <c r="V229" s="51"/>
      <c r="W229" s="217" t="s">
        <v>717</v>
      </c>
      <c r="X229" s="217"/>
      <c r="Y229" s="217"/>
      <c r="Z229" s="217"/>
      <c r="AA229" s="217"/>
      <c r="AB229" s="47"/>
      <c r="AC229" s="47"/>
      <c r="AD229" s="47"/>
      <c r="AE229" s="47" t="s">
        <v>9</v>
      </c>
      <c r="AF229" s="47"/>
      <c r="AG229" s="47"/>
      <c r="AH229" s="47"/>
      <c r="AI229" s="47"/>
      <c r="AJ229" s="97"/>
      <c r="AK229" s="47"/>
      <c r="AL229" s="75" t="s">
        <v>93</v>
      </c>
      <c r="AM229" s="476"/>
      <c r="AN229" s="217"/>
      <c r="AO229" s="217"/>
      <c r="AP229" s="217"/>
      <c r="AQ229" s="217"/>
    </row>
    <row r="230" spans="1:43" x14ac:dyDescent="0.2">
      <c r="A230" s="217"/>
      <c r="B230" s="477"/>
      <c r="C230" s="476"/>
      <c r="D230" s="51"/>
      <c r="E230" s="730"/>
      <c r="F230" s="730"/>
      <c r="G230" s="730"/>
      <c r="H230" s="730"/>
      <c r="I230" s="730"/>
      <c r="J230" s="730"/>
      <c r="K230" s="730"/>
      <c r="L230" s="730"/>
      <c r="M230" s="730"/>
      <c r="N230" s="730"/>
      <c r="O230" s="730"/>
      <c r="P230" s="730"/>
      <c r="Q230" s="730"/>
      <c r="R230" s="730"/>
      <c r="S230" s="730"/>
      <c r="T230" s="730"/>
      <c r="U230" s="94"/>
      <c r="V230" s="51"/>
      <c r="W230" s="217" t="s">
        <v>718</v>
      </c>
      <c r="X230" s="217"/>
      <c r="Y230" s="217"/>
      <c r="Z230" s="217"/>
      <c r="AA230" s="47"/>
      <c r="AB230" s="47"/>
      <c r="AC230" s="47" t="s">
        <v>9</v>
      </c>
      <c r="AD230" s="97"/>
      <c r="AE230" s="47"/>
      <c r="AF230" s="47"/>
      <c r="AG230" s="47"/>
      <c r="AH230" s="47"/>
      <c r="AI230" s="97"/>
      <c r="AJ230" s="47"/>
      <c r="AK230" s="47"/>
      <c r="AL230" s="75" t="s">
        <v>95</v>
      </c>
      <c r="AM230" s="476"/>
      <c r="AN230" s="217"/>
      <c r="AO230" s="217"/>
      <c r="AP230" s="217"/>
      <c r="AQ230" s="217"/>
    </row>
    <row r="231" spans="1:43" x14ac:dyDescent="0.2">
      <c r="A231" s="217"/>
      <c r="B231" s="477"/>
      <c r="C231" s="476"/>
      <c r="D231" s="51"/>
      <c r="E231" s="730"/>
      <c r="F231" s="730"/>
      <c r="G231" s="730"/>
      <c r="H231" s="730"/>
      <c r="I231" s="730"/>
      <c r="J231" s="730"/>
      <c r="K231" s="730"/>
      <c r="L231" s="730"/>
      <c r="M231" s="730"/>
      <c r="N231" s="730"/>
      <c r="O231" s="730"/>
      <c r="P231" s="730"/>
      <c r="Q231" s="730"/>
      <c r="R231" s="730"/>
      <c r="S231" s="730"/>
      <c r="T231" s="730"/>
      <c r="U231" s="94"/>
      <c r="V231" s="51"/>
      <c r="W231" s="217" t="s">
        <v>291</v>
      </c>
      <c r="X231" s="217"/>
      <c r="Y231" s="47"/>
      <c r="Z231" s="47"/>
      <c r="AA231" s="47" t="s">
        <v>9</v>
      </c>
      <c r="AB231" s="47"/>
      <c r="AC231" s="47"/>
      <c r="AD231" s="47"/>
      <c r="AE231" s="47"/>
      <c r="AF231" s="47"/>
      <c r="AG231" s="47"/>
      <c r="AH231" s="47"/>
      <c r="AI231" s="47"/>
      <c r="AJ231" s="47"/>
      <c r="AK231" s="47"/>
      <c r="AL231" s="75" t="s">
        <v>97</v>
      </c>
      <c r="AM231" s="476"/>
      <c r="AN231" s="217"/>
      <c r="AO231" s="217"/>
      <c r="AP231" s="217"/>
      <c r="AQ231" s="217"/>
    </row>
    <row r="232" spans="1:43" x14ac:dyDescent="0.2">
      <c r="A232" s="217"/>
      <c r="B232" s="477"/>
      <c r="C232" s="476"/>
      <c r="D232" s="51"/>
      <c r="E232" s="730"/>
      <c r="F232" s="730"/>
      <c r="G232" s="730"/>
      <c r="H232" s="730"/>
      <c r="I232" s="730"/>
      <c r="J232" s="730"/>
      <c r="K232" s="730"/>
      <c r="L232" s="730"/>
      <c r="M232" s="730"/>
      <c r="N232" s="730"/>
      <c r="O232" s="730"/>
      <c r="P232" s="730"/>
      <c r="Q232" s="730"/>
      <c r="R232" s="730"/>
      <c r="S232" s="730"/>
      <c r="T232" s="730"/>
      <c r="U232" s="94"/>
      <c r="V232" s="51"/>
      <c r="W232" s="217"/>
      <c r="X232" s="217"/>
      <c r="Y232" s="217"/>
      <c r="Z232" s="217"/>
      <c r="AA232" s="217"/>
      <c r="AB232" s="217"/>
      <c r="AC232" s="217"/>
      <c r="AD232" s="217"/>
      <c r="AE232" s="47"/>
      <c r="AF232" s="47"/>
      <c r="AG232" s="47"/>
      <c r="AH232" s="47"/>
      <c r="AI232" s="47"/>
      <c r="AJ232" s="47"/>
      <c r="AK232" s="47"/>
      <c r="AL232" s="75"/>
      <c r="AM232" s="476"/>
      <c r="AN232" s="217"/>
      <c r="AO232" s="217"/>
      <c r="AP232">
        <v>625</v>
      </c>
      <c r="AQ232" s="217"/>
    </row>
    <row r="233" spans="1:43" x14ac:dyDescent="0.2">
      <c r="A233" s="217"/>
      <c r="B233" s="477"/>
      <c r="C233" s="476"/>
      <c r="D233" s="51"/>
      <c r="E233" s="730"/>
      <c r="F233" s="730"/>
      <c r="G233" s="730"/>
      <c r="H233" s="730"/>
      <c r="I233" s="730"/>
      <c r="J233" s="730"/>
      <c r="K233" s="730"/>
      <c r="L233" s="730"/>
      <c r="M233" s="730"/>
      <c r="N233" s="730"/>
      <c r="O233" s="730"/>
      <c r="P233" s="730"/>
      <c r="Q233" s="730"/>
      <c r="R233" s="730"/>
      <c r="S233" s="730"/>
      <c r="T233" s="730"/>
      <c r="U233" s="94"/>
      <c r="V233" s="51"/>
      <c r="W233" s="217" t="s">
        <v>106</v>
      </c>
      <c r="X233" s="217"/>
      <c r="Y233" s="217"/>
      <c r="Z233" s="77"/>
      <c r="AA233" s="77"/>
      <c r="AB233" s="77"/>
      <c r="AC233" s="77"/>
      <c r="AD233" s="77"/>
      <c r="AE233" s="77"/>
      <c r="AF233" s="77"/>
      <c r="AH233" s="217"/>
      <c r="AI233" s="217"/>
      <c r="AJ233" s="217"/>
      <c r="AK233" s="217"/>
      <c r="AL233" s="75" t="s">
        <v>266</v>
      </c>
      <c r="AM233" s="476"/>
      <c r="AN233" s="217"/>
      <c r="AO233" s="217"/>
      <c r="AP233" s="217"/>
      <c r="AQ233" s="217"/>
    </row>
    <row r="234" spans="1:43" x14ac:dyDescent="0.2">
      <c r="A234" s="217"/>
      <c r="B234" s="477"/>
      <c r="C234" s="476"/>
      <c r="D234" s="51"/>
      <c r="E234" s="730"/>
      <c r="F234" s="730"/>
      <c r="G234" s="730"/>
      <c r="H234" s="730"/>
      <c r="I234" s="730"/>
      <c r="J234" s="730"/>
      <c r="K234" s="730"/>
      <c r="L234" s="730"/>
      <c r="M234" s="730"/>
      <c r="N234" s="730"/>
      <c r="O234" s="730"/>
      <c r="P234" s="730"/>
      <c r="Q234" s="730"/>
      <c r="R234" s="730"/>
      <c r="S234" s="730"/>
      <c r="T234" s="730"/>
      <c r="U234" s="94"/>
      <c r="V234" s="51"/>
      <c r="W234" s="217"/>
      <c r="X234" s="217"/>
      <c r="Y234" s="217"/>
      <c r="Z234" s="300" t="s">
        <v>107</v>
      </c>
      <c r="AA234" s="300"/>
      <c r="AB234" s="300"/>
      <c r="AC234" s="300"/>
      <c r="AD234" s="300"/>
      <c r="AE234" s="300"/>
      <c r="AF234" s="300"/>
      <c r="AG234" s="300"/>
      <c r="AH234" s="300"/>
      <c r="AI234" s="300"/>
      <c r="AJ234" s="300"/>
      <c r="AK234" s="300"/>
      <c r="AL234" s="74"/>
      <c r="AM234" s="476"/>
      <c r="AN234" s="217"/>
      <c r="AO234" s="217"/>
      <c r="AP234" s="217"/>
      <c r="AQ234" s="217"/>
    </row>
    <row r="235" spans="1:43" x14ac:dyDescent="0.2">
      <c r="A235" s="217"/>
      <c r="B235" s="477"/>
      <c r="C235" s="476"/>
      <c r="D235" s="51"/>
      <c r="E235" s="730"/>
      <c r="F235" s="730"/>
      <c r="G235" s="730"/>
      <c r="H235" s="730"/>
      <c r="I235" s="730"/>
      <c r="J235" s="730"/>
      <c r="K235" s="730"/>
      <c r="L235" s="730"/>
      <c r="M235" s="730"/>
      <c r="N235" s="730"/>
      <c r="O235" s="730"/>
      <c r="P235" s="730"/>
      <c r="Q235" s="730"/>
      <c r="R235" s="730"/>
      <c r="S235" s="730"/>
      <c r="T235" s="730"/>
      <c r="U235" s="94"/>
      <c r="V235" s="51"/>
      <c r="W235" s="217" t="s">
        <v>259</v>
      </c>
      <c r="X235" s="217"/>
      <c r="Y235" s="217"/>
      <c r="Z235" s="217"/>
      <c r="AA235" s="217"/>
      <c r="AB235" s="47" t="s">
        <v>9</v>
      </c>
      <c r="AC235" s="47"/>
      <c r="AD235" s="47"/>
      <c r="AE235" s="47"/>
      <c r="AF235" s="47"/>
      <c r="AG235" s="47"/>
      <c r="AH235" s="47"/>
      <c r="AI235" s="97"/>
      <c r="AJ235" s="47"/>
      <c r="AK235" s="47"/>
      <c r="AL235" s="75" t="s">
        <v>212</v>
      </c>
      <c r="AM235" s="476"/>
      <c r="AN235" s="217"/>
      <c r="AO235" s="217"/>
      <c r="AP235" s="217"/>
      <c r="AQ235" s="217"/>
    </row>
    <row r="236" spans="1:43" ht="6" customHeight="1" thickBot="1" x14ac:dyDescent="0.25">
      <c r="A236" s="217"/>
      <c r="B236" s="477"/>
      <c r="C236" s="476"/>
      <c r="D236" s="51"/>
      <c r="E236" s="217"/>
      <c r="F236" s="217"/>
      <c r="G236" s="217"/>
      <c r="H236" s="217"/>
      <c r="I236" s="217"/>
      <c r="J236" s="217"/>
      <c r="K236" s="217"/>
      <c r="L236" s="217"/>
      <c r="M236" s="217"/>
      <c r="N236" s="217"/>
      <c r="O236" s="217"/>
      <c r="P236" s="217"/>
      <c r="Q236" s="217"/>
      <c r="R236" s="217"/>
      <c r="S236" s="217"/>
      <c r="T236" s="217"/>
      <c r="U236" s="476"/>
      <c r="V236" s="51"/>
      <c r="W236" s="217"/>
      <c r="X236" s="217"/>
      <c r="Y236" s="217"/>
      <c r="Z236" s="217"/>
      <c r="AA236" s="217"/>
      <c r="AB236" s="217"/>
      <c r="AC236" s="217"/>
      <c r="AD236" s="217"/>
      <c r="AE236" s="217"/>
      <c r="AF236" s="217"/>
      <c r="AG236" s="217"/>
      <c r="AH236" s="217"/>
      <c r="AI236" s="217"/>
      <c r="AJ236" s="217"/>
      <c r="AK236" s="217"/>
      <c r="AL236" s="74"/>
      <c r="AM236" s="476"/>
      <c r="AN236" s="217"/>
      <c r="AO236" s="217"/>
      <c r="AP236" s="217"/>
      <c r="AQ236" s="217"/>
    </row>
    <row r="237" spans="1:43" ht="6" customHeight="1" x14ac:dyDescent="0.2">
      <c r="A237" s="82"/>
      <c r="B237" s="83"/>
      <c r="C237" s="84"/>
      <c r="D237" s="85"/>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86"/>
      <c r="AM237" s="84"/>
      <c r="AN237" s="1"/>
      <c r="AO237" s="1"/>
      <c r="AP237" s="1"/>
      <c r="AQ237" s="87"/>
    </row>
    <row r="238" spans="1:43" ht="11.25" customHeight="1" x14ac:dyDescent="0.2">
      <c r="A238" s="88"/>
      <c r="B238" s="133">
        <v>624</v>
      </c>
      <c r="C238" s="476"/>
      <c r="D238" s="51"/>
      <c r="E238" s="704" t="s">
        <v>719</v>
      </c>
      <c r="F238" s="704"/>
      <c r="G238" s="704"/>
      <c r="H238" s="704"/>
      <c r="I238" s="704"/>
      <c r="J238" s="704"/>
      <c r="K238" s="704"/>
      <c r="L238" s="704"/>
      <c r="M238" s="704"/>
      <c r="N238" s="704"/>
      <c r="O238" s="704"/>
      <c r="P238" s="704"/>
      <c r="Q238" s="482"/>
      <c r="R238" s="74" t="s">
        <v>117</v>
      </c>
      <c r="S238" s="482"/>
      <c r="T238" s="482"/>
      <c r="U238" s="217"/>
      <c r="V238" s="217"/>
      <c r="X238" s="217"/>
      <c r="Z238" s="74"/>
      <c r="AA238" s="74"/>
      <c r="AB238" s="74"/>
      <c r="AC238" s="74" t="s">
        <v>720</v>
      </c>
      <c r="AD238" s="74"/>
      <c r="AE238" s="217"/>
      <c r="AF238" s="217"/>
      <c r="AG238" s="217"/>
      <c r="AI238" s="217"/>
      <c r="AK238" s="217"/>
      <c r="AL238" s="74"/>
      <c r="AM238" s="476"/>
      <c r="AN238" s="217"/>
      <c r="AO238" s="217"/>
      <c r="AQ238" s="89"/>
    </row>
    <row r="239" spans="1:43" x14ac:dyDescent="0.2">
      <c r="A239" s="88"/>
      <c r="B239" s="477"/>
      <c r="C239" s="476"/>
      <c r="D239" s="51"/>
      <c r="E239" s="482"/>
      <c r="F239" s="482"/>
      <c r="G239" s="482"/>
      <c r="H239" s="482"/>
      <c r="I239" s="482"/>
      <c r="J239" s="482"/>
      <c r="K239" s="482"/>
      <c r="L239" s="482"/>
      <c r="M239" s="482"/>
      <c r="N239" s="482"/>
      <c r="O239" s="482"/>
      <c r="Q239" s="482"/>
      <c r="R239" s="482"/>
      <c r="S239" s="482"/>
      <c r="T239" s="482"/>
      <c r="U239" s="217"/>
      <c r="V239" s="217"/>
      <c r="W239" s="217"/>
      <c r="X239" s="217"/>
      <c r="Y239" s="217"/>
      <c r="Z239" s="217"/>
      <c r="AA239" s="217"/>
      <c r="AB239" s="217"/>
      <c r="AC239" s="74" t="s">
        <v>259</v>
      </c>
      <c r="AD239" s="217"/>
      <c r="AE239" s="217"/>
      <c r="AF239" s="217"/>
      <c r="AG239" s="217"/>
      <c r="AH239" s="217"/>
      <c r="AI239" s="217"/>
      <c r="AJ239" s="217"/>
      <c r="AK239" s="217"/>
      <c r="AL239" s="74"/>
      <c r="AM239" s="476"/>
      <c r="AN239" s="217"/>
      <c r="AO239" s="217"/>
      <c r="AP239" s="217">
        <v>634</v>
      </c>
      <c r="AQ239" s="89"/>
    </row>
    <row r="240" spans="1:43" ht="6" customHeight="1" thickBot="1" x14ac:dyDescent="0.25">
      <c r="A240" s="90"/>
      <c r="B240" s="319"/>
      <c r="C240" s="72"/>
      <c r="D240" s="73"/>
      <c r="E240" s="71"/>
      <c r="F240" s="71"/>
      <c r="G240" s="71"/>
      <c r="H240" s="71"/>
      <c r="I240" s="71"/>
      <c r="J240" s="71"/>
      <c r="K240" s="71"/>
      <c r="L240" s="71"/>
      <c r="M240" s="71"/>
      <c r="N240" s="71"/>
      <c r="O240" s="71"/>
      <c r="P240" s="71"/>
      <c r="Q240" s="71"/>
      <c r="R240" s="71"/>
      <c r="S240" s="71"/>
      <c r="T240" s="71"/>
      <c r="U240" s="71"/>
      <c r="V240" s="71"/>
      <c r="W240" s="71"/>
      <c r="X240" s="71"/>
      <c r="Y240" s="71"/>
      <c r="Z240" s="71"/>
      <c r="AA240" s="71"/>
      <c r="AB240" s="71"/>
      <c r="AC240" s="71"/>
      <c r="AD240" s="71"/>
      <c r="AE240" s="71"/>
      <c r="AF240" s="71"/>
      <c r="AG240" s="71"/>
      <c r="AH240" s="71"/>
      <c r="AI240" s="71"/>
      <c r="AJ240" s="71"/>
      <c r="AK240" s="71"/>
      <c r="AL240" s="91"/>
      <c r="AM240" s="72"/>
      <c r="AN240" s="71"/>
      <c r="AO240" s="71"/>
      <c r="AP240" s="71"/>
      <c r="AQ240" s="92"/>
    </row>
    <row r="241" spans="1:43" ht="6" customHeight="1" x14ac:dyDescent="0.2">
      <c r="A241" s="1"/>
      <c r="B241" s="83"/>
      <c r="C241" s="84"/>
      <c r="D241" s="85"/>
      <c r="E241" s="1"/>
      <c r="F241" s="1"/>
      <c r="G241" s="1"/>
      <c r="H241" s="1"/>
      <c r="I241" s="1"/>
      <c r="J241" s="1"/>
      <c r="K241" s="1"/>
      <c r="L241" s="1"/>
      <c r="M241" s="1"/>
      <c r="N241" s="1"/>
      <c r="O241" s="1"/>
      <c r="P241" s="1"/>
      <c r="Q241" s="1"/>
      <c r="R241" s="1"/>
      <c r="S241" s="1"/>
      <c r="T241" s="1"/>
      <c r="U241" s="84"/>
      <c r="V241" s="85"/>
      <c r="W241" s="1"/>
      <c r="X241" s="1"/>
      <c r="Y241" s="1"/>
      <c r="Z241" s="1"/>
      <c r="AA241" s="1"/>
      <c r="AB241" s="1"/>
      <c r="AC241" s="1"/>
      <c r="AD241" s="1"/>
      <c r="AE241" s="1"/>
      <c r="AF241" s="1"/>
      <c r="AG241" s="1"/>
      <c r="AH241" s="1"/>
      <c r="AI241" s="1"/>
      <c r="AJ241" s="1"/>
      <c r="AK241" s="1"/>
      <c r="AL241" s="86"/>
      <c r="AM241" s="84"/>
      <c r="AN241" s="1"/>
      <c r="AO241" s="1"/>
      <c r="AP241" s="1"/>
      <c r="AQ241" s="1"/>
    </row>
    <row r="242" spans="1:43" ht="11.25" customHeight="1" x14ac:dyDescent="0.2">
      <c r="A242" s="217"/>
      <c r="B242" s="133">
        <v>625</v>
      </c>
      <c r="C242" s="476"/>
      <c r="D242" s="51"/>
      <c r="E242" s="730" t="str">
        <f ca="1">VLOOKUP(INDIRECT(ADDRESS(ROW(),COLUMN()-3)),Language_Translations,MATCH(Language_Selected,Language_Options,0),FALSE)</f>
        <v>Avez-vous recherché des conseils ou un traitement pour la maladie ?</v>
      </c>
      <c r="F242" s="730"/>
      <c r="G242" s="730"/>
      <c r="H242" s="730"/>
      <c r="I242" s="730"/>
      <c r="J242" s="730"/>
      <c r="K242" s="730"/>
      <c r="L242" s="730"/>
      <c r="M242" s="730"/>
      <c r="N242" s="730"/>
      <c r="O242" s="730"/>
      <c r="P242" s="730"/>
      <c r="Q242" s="730"/>
      <c r="R242" s="730"/>
      <c r="S242" s="730"/>
      <c r="T242" s="730"/>
      <c r="U242" s="94"/>
      <c r="V242" s="51"/>
      <c r="W242" s="217" t="s">
        <v>117</v>
      </c>
      <c r="X242" s="217"/>
      <c r="Y242" s="47" t="s">
        <v>9</v>
      </c>
      <c r="Z242" s="47"/>
      <c r="AA242" s="47"/>
      <c r="AB242" s="47"/>
      <c r="AC242" s="47"/>
      <c r="AD242" s="47"/>
      <c r="AE242" s="47"/>
      <c r="AF242" s="47"/>
      <c r="AG242" s="47"/>
      <c r="AH242" s="47"/>
      <c r="AI242" s="47"/>
      <c r="AJ242" s="47"/>
      <c r="AK242" s="47"/>
      <c r="AL242" s="75" t="s">
        <v>93</v>
      </c>
      <c r="AM242" s="476"/>
      <c r="AN242" s="217"/>
      <c r="AO242" s="217"/>
      <c r="AP242" s="217"/>
      <c r="AQ242" s="217"/>
    </row>
    <row r="243" spans="1:43" x14ac:dyDescent="0.2">
      <c r="A243" s="217"/>
      <c r="B243" s="477"/>
      <c r="C243" s="476"/>
      <c r="D243" s="51"/>
      <c r="E243" s="730"/>
      <c r="F243" s="730"/>
      <c r="G243" s="730"/>
      <c r="H243" s="730"/>
      <c r="I243" s="730"/>
      <c r="J243" s="730"/>
      <c r="K243" s="730"/>
      <c r="L243" s="730"/>
      <c r="M243" s="730"/>
      <c r="N243" s="730"/>
      <c r="O243" s="730"/>
      <c r="P243" s="730"/>
      <c r="Q243" s="730"/>
      <c r="R243" s="730"/>
      <c r="S243" s="730"/>
      <c r="T243" s="730"/>
      <c r="U243" s="94"/>
      <c r="V243" s="51"/>
      <c r="W243" s="217" t="s">
        <v>670</v>
      </c>
      <c r="X243" s="217"/>
      <c r="Y243" s="47" t="s">
        <v>9</v>
      </c>
      <c r="Z243" s="47"/>
      <c r="AA243" s="47"/>
      <c r="AB243" s="47"/>
      <c r="AC243" s="47"/>
      <c r="AD243" s="47"/>
      <c r="AE243" s="47"/>
      <c r="AF243" s="47"/>
      <c r="AG243" s="47"/>
      <c r="AH243" s="47"/>
      <c r="AI243" s="47"/>
      <c r="AJ243" s="47"/>
      <c r="AK243" s="47"/>
      <c r="AL243" s="75" t="s">
        <v>95</v>
      </c>
      <c r="AM243" s="476"/>
      <c r="AN243" s="217"/>
      <c r="AO243" s="217"/>
      <c r="AP243" s="217">
        <v>630</v>
      </c>
      <c r="AQ243" s="217"/>
    </row>
    <row r="244" spans="1:43" ht="6" customHeight="1" x14ac:dyDescent="0.2">
      <c r="A244" s="77"/>
      <c r="B244" s="76"/>
      <c r="C244" s="48"/>
      <c r="D244" s="26"/>
      <c r="E244" s="77"/>
      <c r="F244" s="77"/>
      <c r="G244" s="77"/>
      <c r="H244" s="77"/>
      <c r="I244" s="77"/>
      <c r="J244" s="77"/>
      <c r="K244" s="77"/>
      <c r="L244" s="77"/>
      <c r="M244" s="77"/>
      <c r="N244" s="77"/>
      <c r="O244" s="77"/>
      <c r="P244" s="77"/>
      <c r="Q244" s="77"/>
      <c r="R244" s="77"/>
      <c r="S244" s="77"/>
      <c r="T244" s="77"/>
      <c r="U244" s="48"/>
      <c r="V244" s="26"/>
      <c r="W244" s="77"/>
      <c r="X244" s="77"/>
      <c r="Y244" s="77"/>
      <c r="Z244" s="77"/>
      <c r="AA244" s="77"/>
      <c r="AB244" s="77"/>
      <c r="AC244" s="77"/>
      <c r="AD244" s="77"/>
      <c r="AE244" s="77"/>
      <c r="AF244" s="77"/>
      <c r="AG244" s="77"/>
      <c r="AH244" s="77"/>
      <c r="AI244" s="77"/>
      <c r="AJ244" s="77"/>
      <c r="AK244" s="77"/>
      <c r="AL244" s="78"/>
      <c r="AM244" s="48"/>
      <c r="AN244" s="77"/>
      <c r="AO244" s="77"/>
      <c r="AP244" s="77"/>
      <c r="AQ244" s="77"/>
    </row>
    <row r="245" spans="1:43" ht="6" customHeight="1" x14ac:dyDescent="0.2">
      <c r="A245" s="16"/>
      <c r="B245" s="475"/>
      <c r="C245" s="46"/>
      <c r="D245" s="27"/>
      <c r="E245" s="16"/>
      <c r="F245" s="16"/>
      <c r="G245" s="16"/>
      <c r="H245" s="16"/>
      <c r="I245" s="16"/>
      <c r="J245" s="16"/>
      <c r="K245" s="16"/>
      <c r="L245" s="16"/>
      <c r="M245" s="16"/>
      <c r="N245" s="16"/>
      <c r="O245" s="16"/>
      <c r="P245" s="16"/>
      <c r="Q245" s="16"/>
      <c r="R245" s="16"/>
      <c r="S245" s="16"/>
      <c r="T245" s="16"/>
      <c r="U245" s="46"/>
      <c r="V245" s="27"/>
      <c r="W245" s="16"/>
      <c r="X245" s="16"/>
      <c r="Y245" s="16"/>
      <c r="Z245" s="16"/>
      <c r="AA245" s="16"/>
      <c r="AB245" s="16"/>
      <c r="AC245" s="16"/>
      <c r="AD245" s="16"/>
      <c r="AE245" s="16"/>
      <c r="AF245" s="16"/>
      <c r="AG245" s="16"/>
      <c r="AH245" s="16"/>
      <c r="AI245" s="16"/>
      <c r="AJ245" s="16"/>
      <c r="AK245" s="16"/>
      <c r="AL245" s="24"/>
      <c r="AM245" s="46"/>
      <c r="AN245" s="16"/>
      <c r="AO245" s="16"/>
      <c r="AP245" s="16"/>
      <c r="AQ245" s="16"/>
    </row>
    <row r="246" spans="1:43" ht="11.25" customHeight="1" x14ac:dyDescent="0.2">
      <c r="A246" s="217"/>
      <c r="B246" s="133">
        <v>626</v>
      </c>
      <c r="C246" s="476"/>
      <c r="D246" s="51"/>
      <c r="E246" s="730" t="str">
        <f ca="1">VLOOKUP(INDIRECT(ADDRESS(ROW(),COLUMN()-3)),Language_Translations,MATCH(Language_Selected,Language_Options,0),FALSE)</f>
        <v>Où êtes-vous allé pour rechercher des conseils ou un traitement ?
Quelque part d'autre ?</v>
      </c>
      <c r="F246" s="730"/>
      <c r="G246" s="730"/>
      <c r="H246" s="730"/>
      <c r="I246" s="730"/>
      <c r="J246" s="730"/>
      <c r="K246" s="730"/>
      <c r="L246" s="730"/>
      <c r="M246" s="730"/>
      <c r="N246" s="730"/>
      <c r="O246" s="730"/>
      <c r="P246" s="730"/>
      <c r="Q246" s="730"/>
      <c r="R246" s="730"/>
      <c r="S246" s="730"/>
      <c r="T246" s="730"/>
      <c r="U246" s="94"/>
      <c r="V246" s="51"/>
      <c r="W246" s="96" t="s">
        <v>331</v>
      </c>
      <c r="X246" s="217"/>
      <c r="Y246" s="217"/>
      <c r="Z246" s="217"/>
      <c r="AA246" s="217"/>
      <c r="AB246" s="217"/>
      <c r="AC246" s="217"/>
      <c r="AD246" s="217"/>
      <c r="AE246" s="217"/>
      <c r="AF246" s="217"/>
      <c r="AG246" s="477"/>
      <c r="AL246" s="477"/>
      <c r="AM246" s="476"/>
      <c r="AN246" s="217"/>
      <c r="AO246" s="217"/>
      <c r="AP246" s="217"/>
      <c r="AQ246" s="217"/>
    </row>
    <row r="247" spans="1:43" ht="11.25" customHeight="1" x14ac:dyDescent="0.2">
      <c r="A247" s="217"/>
      <c r="B247" s="81" t="s">
        <v>299</v>
      </c>
      <c r="C247" s="476"/>
      <c r="D247" s="51"/>
      <c r="E247" s="730"/>
      <c r="F247" s="730"/>
      <c r="G247" s="730"/>
      <c r="H247" s="730"/>
      <c r="I247" s="730"/>
      <c r="J247" s="730"/>
      <c r="K247" s="730"/>
      <c r="L247" s="730"/>
      <c r="M247" s="730"/>
      <c r="N247" s="730"/>
      <c r="O247" s="730"/>
      <c r="P247" s="730"/>
      <c r="Q247" s="730"/>
      <c r="R247" s="730"/>
      <c r="S247" s="730"/>
      <c r="T247" s="730"/>
      <c r="U247" s="94"/>
      <c r="V247" s="51"/>
      <c r="W247" s="217"/>
      <c r="X247" s="217" t="s">
        <v>333</v>
      </c>
      <c r="Y247" s="217"/>
      <c r="Z247" s="217"/>
      <c r="AA247" s="217"/>
      <c r="AB247" s="217"/>
      <c r="AC247" s="217"/>
      <c r="AD247" s="217"/>
      <c r="AE247" s="217"/>
      <c r="AG247" s="47"/>
      <c r="AH247" s="47"/>
      <c r="AI247" s="47" t="s">
        <v>9</v>
      </c>
      <c r="AJ247" s="47"/>
      <c r="AK247" s="47"/>
      <c r="AL247" s="477" t="s">
        <v>239</v>
      </c>
      <c r="AM247" s="476"/>
      <c r="AN247" s="217"/>
      <c r="AO247" s="217"/>
      <c r="AP247" s="217"/>
      <c r="AQ247" s="217"/>
    </row>
    <row r="248" spans="1:43" ht="11.25" customHeight="1" x14ac:dyDescent="0.2">
      <c r="A248" s="217"/>
      <c r="B248" s="477"/>
      <c r="C248" s="476"/>
      <c r="D248" s="51"/>
      <c r="E248" s="730"/>
      <c r="F248" s="730"/>
      <c r="G248" s="730"/>
      <c r="H248" s="730"/>
      <c r="I248" s="730"/>
      <c r="J248" s="730"/>
      <c r="K248" s="730"/>
      <c r="L248" s="730"/>
      <c r="M248" s="730"/>
      <c r="N248" s="730"/>
      <c r="O248" s="730"/>
      <c r="P248" s="730"/>
      <c r="Q248" s="730"/>
      <c r="R248" s="730"/>
      <c r="S248" s="730"/>
      <c r="T248" s="730"/>
      <c r="U248" s="476"/>
      <c r="V248" s="51"/>
      <c r="W248" s="217"/>
      <c r="X248" s="217" t="s">
        <v>334</v>
      </c>
      <c r="Y248" s="217"/>
      <c r="Z248" s="217"/>
      <c r="AA248" s="217"/>
      <c r="AB248" s="217"/>
      <c r="AC248" s="217"/>
      <c r="AD248" s="217"/>
      <c r="AE248" s="217"/>
      <c r="AF248" s="217"/>
      <c r="AG248" s="477"/>
      <c r="AI248" s="47"/>
      <c r="AJ248" s="47"/>
      <c r="AK248" s="47"/>
      <c r="AL248" s="477" t="s">
        <v>241</v>
      </c>
      <c r="AM248" s="476"/>
      <c r="AN248" s="217"/>
      <c r="AO248" s="217"/>
      <c r="AP248" s="217"/>
      <c r="AQ248" s="217"/>
    </row>
    <row r="249" spans="1:43" ht="11.25" customHeight="1" x14ac:dyDescent="0.2">
      <c r="A249" s="217"/>
      <c r="B249" s="477"/>
      <c r="C249" s="476"/>
      <c r="D249" s="51"/>
      <c r="E249" s="730"/>
      <c r="F249" s="730"/>
      <c r="G249" s="730"/>
      <c r="H249" s="730"/>
      <c r="I249" s="730"/>
      <c r="J249" s="730"/>
      <c r="K249" s="730"/>
      <c r="L249" s="730"/>
      <c r="M249" s="730"/>
      <c r="N249" s="730"/>
      <c r="O249" s="730"/>
      <c r="P249" s="730"/>
      <c r="Q249" s="730"/>
      <c r="R249" s="730"/>
      <c r="S249" s="730"/>
      <c r="T249" s="730"/>
      <c r="U249" s="94"/>
      <c r="V249" s="51"/>
      <c r="W249" s="217"/>
      <c r="X249" s="217" t="s">
        <v>474</v>
      </c>
      <c r="Y249" s="217"/>
      <c r="Z249" s="217"/>
      <c r="AA249" s="217"/>
      <c r="AB249" s="217"/>
      <c r="AC249" s="217"/>
      <c r="AD249" s="217"/>
      <c r="AE249" s="217"/>
      <c r="AF249" s="217"/>
      <c r="AH249" s="47"/>
      <c r="AI249" s="47"/>
      <c r="AJ249" s="47"/>
      <c r="AK249" s="47"/>
      <c r="AL249" s="477" t="s">
        <v>209</v>
      </c>
      <c r="AM249" s="476"/>
      <c r="AN249" s="217"/>
      <c r="AO249" s="217"/>
      <c r="AP249" s="217"/>
      <c r="AQ249" s="217"/>
    </row>
    <row r="250" spans="1:43" ht="11.25" customHeight="1" x14ac:dyDescent="0.2">
      <c r="A250" s="217"/>
      <c r="B250" s="477"/>
      <c r="C250" s="476"/>
      <c r="D250" s="51"/>
      <c r="F250" s="482"/>
      <c r="G250" s="482"/>
      <c r="H250" s="482"/>
      <c r="I250" s="482"/>
      <c r="J250" s="482"/>
      <c r="K250" s="482"/>
      <c r="L250" s="482"/>
      <c r="M250" s="482"/>
      <c r="N250" s="482"/>
      <c r="O250" s="482"/>
      <c r="P250" s="482"/>
      <c r="Q250" s="482"/>
      <c r="R250" s="482"/>
      <c r="S250" s="482"/>
      <c r="T250" s="482"/>
      <c r="U250" s="476"/>
      <c r="V250" s="51"/>
      <c r="W250" s="217"/>
      <c r="X250" s="217" t="s">
        <v>337</v>
      </c>
      <c r="Y250" s="217"/>
      <c r="Z250" s="217"/>
      <c r="AA250" s="217"/>
      <c r="AB250" s="47"/>
      <c r="AC250" s="47"/>
      <c r="AD250" s="47" t="s">
        <v>9</v>
      </c>
      <c r="AE250" s="47"/>
      <c r="AF250" s="47"/>
      <c r="AG250" s="47"/>
      <c r="AH250" s="47"/>
      <c r="AI250" s="47"/>
      <c r="AJ250" s="47"/>
      <c r="AK250" s="47"/>
      <c r="AL250" s="477" t="s">
        <v>244</v>
      </c>
      <c r="AM250" s="476"/>
      <c r="AN250" s="217"/>
      <c r="AO250" s="217"/>
      <c r="AP250" s="217"/>
      <c r="AQ250" s="217"/>
    </row>
    <row r="251" spans="1:43" ht="11.25" customHeight="1" x14ac:dyDescent="0.2">
      <c r="A251" s="217"/>
      <c r="B251" s="477"/>
      <c r="C251" s="476"/>
      <c r="D251" s="51"/>
      <c r="E251" s="723" t="s">
        <v>473</v>
      </c>
      <c r="F251" s="723"/>
      <c r="G251" s="723"/>
      <c r="H251" s="723"/>
      <c r="I251" s="723"/>
      <c r="J251" s="723"/>
      <c r="K251" s="723"/>
      <c r="L251" s="723"/>
      <c r="M251" s="723"/>
      <c r="N251" s="723"/>
      <c r="O251" s="723"/>
      <c r="P251" s="723"/>
      <c r="Q251" s="723"/>
      <c r="R251" s="723"/>
      <c r="S251" s="723"/>
      <c r="T251" s="723"/>
      <c r="U251" s="476"/>
      <c r="V251" s="51"/>
      <c r="W251" s="217"/>
      <c r="X251" s="217" t="s">
        <v>402</v>
      </c>
      <c r="Y251" s="217"/>
      <c r="Z251" s="217"/>
      <c r="AA251" s="217"/>
      <c r="AB251" s="47"/>
      <c r="AC251" s="297"/>
      <c r="AD251" s="47"/>
      <c r="AE251" s="47"/>
      <c r="AF251" s="47"/>
      <c r="AL251" s="299"/>
      <c r="AM251" s="476"/>
      <c r="AN251" s="217"/>
      <c r="AO251" s="217"/>
      <c r="AP251" s="217"/>
      <c r="AQ251" s="217"/>
    </row>
    <row r="252" spans="1:43" ht="11.25" customHeight="1" x14ac:dyDescent="0.2">
      <c r="A252" s="217"/>
      <c r="B252" s="477"/>
      <c r="C252" s="476"/>
      <c r="D252" s="51"/>
      <c r="E252" s="217"/>
      <c r="F252" s="482"/>
      <c r="G252" s="482"/>
      <c r="H252" s="482"/>
      <c r="I252" s="482"/>
      <c r="J252" s="482"/>
      <c r="K252" s="482"/>
      <c r="L252" s="482"/>
      <c r="M252" s="482"/>
      <c r="N252" s="482"/>
      <c r="O252" s="482"/>
      <c r="P252" s="482"/>
      <c r="Q252" s="482"/>
      <c r="R252" s="482"/>
      <c r="S252" s="482"/>
      <c r="T252" s="482"/>
      <c r="U252" s="476"/>
      <c r="V252" s="51"/>
      <c r="W252" s="217"/>
      <c r="X252" s="217"/>
      <c r="Y252" s="217" t="s">
        <v>403</v>
      </c>
      <c r="Z252" s="217"/>
      <c r="AA252" s="217"/>
      <c r="AB252" s="47"/>
      <c r="AC252" s="297"/>
      <c r="AD252" s="47"/>
      <c r="AE252" s="47"/>
      <c r="AF252" s="47" t="s">
        <v>9</v>
      </c>
      <c r="AG252" s="47"/>
      <c r="AH252" s="47"/>
      <c r="AI252" s="47"/>
      <c r="AJ252" s="47"/>
      <c r="AK252" s="47"/>
      <c r="AL252" s="477" t="s">
        <v>246</v>
      </c>
      <c r="AM252" s="476"/>
      <c r="AN252" s="217"/>
      <c r="AO252" s="217"/>
      <c r="AP252" s="217"/>
      <c r="AQ252" s="217"/>
    </row>
    <row r="253" spans="1:43" ht="11.25" customHeight="1" x14ac:dyDescent="0.2">
      <c r="A253" s="217"/>
      <c r="B253" s="477"/>
      <c r="C253" s="476"/>
      <c r="D253" s="51"/>
      <c r="E253" s="217"/>
      <c r="F253" s="217"/>
      <c r="G253" s="217"/>
      <c r="H253" s="217"/>
      <c r="I253" s="217"/>
      <c r="J253" s="217"/>
      <c r="K253" s="217"/>
      <c r="L253" s="217"/>
      <c r="M253" s="217"/>
      <c r="N253" s="217"/>
      <c r="O253" s="217"/>
      <c r="P253" s="217"/>
      <c r="Q253" s="217"/>
      <c r="R253" s="217"/>
      <c r="S253" s="217"/>
      <c r="T253" s="217"/>
      <c r="U253" s="476"/>
      <c r="V253" s="51"/>
      <c r="W253" s="217"/>
      <c r="X253" s="217" t="s">
        <v>338</v>
      </c>
      <c r="Y253" s="217"/>
      <c r="Z253" s="217"/>
      <c r="AA253" s="217"/>
      <c r="AB253" s="47"/>
      <c r="AC253" s="297"/>
      <c r="AD253" s="47"/>
      <c r="AE253" s="47"/>
      <c r="AF253" s="47"/>
      <c r="AG253" s="47"/>
      <c r="AH253" s="47"/>
      <c r="AI253" s="47"/>
      <c r="AJ253" s="47"/>
      <c r="AK253" s="47"/>
      <c r="AL253"/>
      <c r="AM253" s="476"/>
      <c r="AN253" s="217"/>
      <c r="AO253" s="217"/>
      <c r="AP253" s="217"/>
      <c r="AQ253" s="217"/>
    </row>
    <row r="254" spans="1:43" ht="11.25" customHeight="1" x14ac:dyDescent="0.2">
      <c r="A254" s="217"/>
      <c r="B254" s="477"/>
      <c r="C254" s="476"/>
      <c r="D254" s="51"/>
      <c r="E254" s="704" t="s">
        <v>685</v>
      </c>
      <c r="F254" s="704"/>
      <c r="G254" s="704"/>
      <c r="H254" s="704"/>
      <c r="I254" s="704"/>
      <c r="J254" s="704"/>
      <c r="K254" s="704"/>
      <c r="L254" s="704"/>
      <c r="M254" s="704"/>
      <c r="N254" s="704"/>
      <c r="O254" s="704"/>
      <c r="P254" s="704"/>
      <c r="Q254" s="704"/>
      <c r="R254" s="704"/>
      <c r="S254" s="704"/>
      <c r="T254" s="704"/>
      <c r="U254" s="476"/>
      <c r="V254" s="51"/>
      <c r="W254" s="217"/>
      <c r="Y254" s="217" t="s">
        <v>339</v>
      </c>
      <c r="Z254" s="217"/>
      <c r="AA254" s="217"/>
      <c r="AB254" s="77"/>
      <c r="AC254" s="77"/>
      <c r="AD254" s="77"/>
      <c r="AE254" s="77"/>
      <c r="AF254" s="77"/>
      <c r="AG254" s="77"/>
      <c r="AH254" s="77"/>
      <c r="AI254" s="79"/>
      <c r="AJ254" s="79"/>
      <c r="AK254" s="79"/>
      <c r="AL254" s="477" t="s">
        <v>248</v>
      </c>
      <c r="AM254" s="476"/>
      <c r="AN254" s="217"/>
      <c r="AO254" s="217"/>
      <c r="AP254" s="217"/>
      <c r="AQ254" s="217"/>
    </row>
    <row r="255" spans="1:43" ht="11.25" customHeight="1" x14ac:dyDescent="0.2">
      <c r="A255" s="217"/>
      <c r="B255" s="477"/>
      <c r="C255" s="476"/>
      <c r="D255" s="51"/>
      <c r="E255" s="704"/>
      <c r="F255" s="704"/>
      <c r="G255" s="704"/>
      <c r="H255" s="704"/>
      <c r="I255" s="704"/>
      <c r="J255" s="704"/>
      <c r="K255" s="704"/>
      <c r="L255" s="704"/>
      <c r="M255" s="704"/>
      <c r="N255" s="704"/>
      <c r="O255" s="704"/>
      <c r="P255" s="704"/>
      <c r="Q255" s="704"/>
      <c r="R255" s="704"/>
      <c r="S255" s="704"/>
      <c r="T255" s="704"/>
      <c r="U255" s="476"/>
      <c r="V255" s="51"/>
      <c r="W255" s="217"/>
      <c r="X255" s="217"/>
      <c r="Y255" s="217"/>
      <c r="Z255" s="217"/>
      <c r="AA255" s="217"/>
      <c r="AB255" s="300" t="s">
        <v>107</v>
      </c>
      <c r="AC255" s="300"/>
      <c r="AD255" s="300"/>
      <c r="AE255" s="300"/>
      <c r="AF255" s="300"/>
      <c r="AG255" s="300"/>
      <c r="AH255" s="300"/>
      <c r="AI255" s="303"/>
      <c r="AJ255" s="303"/>
      <c r="AK255" s="303"/>
      <c r="AL255" s="477"/>
      <c r="AM255" s="476"/>
      <c r="AN255" s="217"/>
      <c r="AO255" s="217"/>
      <c r="AP255" s="217"/>
      <c r="AQ255" s="217"/>
    </row>
    <row r="256" spans="1:43" ht="11.25" customHeight="1" x14ac:dyDescent="0.2">
      <c r="A256" s="217"/>
      <c r="B256" s="477"/>
      <c r="C256" s="476"/>
      <c r="D256" s="51"/>
      <c r="E256" s="704"/>
      <c r="F256" s="704"/>
      <c r="G256" s="704"/>
      <c r="H256" s="704"/>
      <c r="I256" s="704"/>
      <c r="J256" s="704"/>
      <c r="K256" s="704"/>
      <c r="L256" s="704"/>
      <c r="M256" s="704"/>
      <c r="N256" s="704"/>
      <c r="O256" s="704"/>
      <c r="P256" s="704"/>
      <c r="Q256" s="704"/>
      <c r="R256" s="704"/>
      <c r="S256" s="704"/>
      <c r="T256" s="704"/>
      <c r="U256" s="476"/>
      <c r="V256" s="51"/>
      <c r="W256" s="217"/>
      <c r="X256" s="217"/>
      <c r="Y256" s="217"/>
      <c r="Z256" s="217"/>
      <c r="AA256" s="217"/>
      <c r="AB256" s="302"/>
      <c r="AC256" s="302"/>
      <c r="AD256" s="302"/>
      <c r="AE256" s="302"/>
      <c r="AF256" s="302"/>
      <c r="AG256" s="302"/>
      <c r="AH256" s="302"/>
      <c r="AI256" s="303"/>
      <c r="AJ256" s="303"/>
      <c r="AK256" s="303"/>
      <c r="AL256" s="477"/>
      <c r="AM256" s="476"/>
      <c r="AN256" s="217"/>
      <c r="AO256" s="217"/>
      <c r="AP256" s="217"/>
      <c r="AQ256" s="217"/>
    </row>
    <row r="257" spans="1:43" ht="11.25" customHeight="1" x14ac:dyDescent="0.2">
      <c r="A257" s="217"/>
      <c r="B257" s="477"/>
      <c r="C257" s="476"/>
      <c r="D257" s="51"/>
      <c r="E257" s="704"/>
      <c r="F257" s="704"/>
      <c r="G257" s="704"/>
      <c r="H257" s="704"/>
      <c r="I257" s="704"/>
      <c r="J257" s="704"/>
      <c r="K257" s="704"/>
      <c r="L257" s="704"/>
      <c r="M257" s="704"/>
      <c r="N257" s="704"/>
      <c r="O257" s="704"/>
      <c r="P257" s="704"/>
      <c r="Q257" s="704"/>
      <c r="R257" s="704"/>
      <c r="S257" s="704"/>
      <c r="T257" s="704"/>
      <c r="U257" s="476"/>
      <c r="V257" s="51"/>
      <c r="W257" s="96" t="s">
        <v>341</v>
      </c>
      <c r="X257" s="217"/>
      <c r="Y257" s="217"/>
      <c r="Z257" s="217"/>
      <c r="AA257" s="217"/>
      <c r="AB257" s="217"/>
      <c r="AC257" s="217"/>
      <c r="AD257" s="217"/>
      <c r="AE257" s="217"/>
      <c r="AF257" s="217"/>
      <c r="AL257" s="477"/>
      <c r="AM257" s="476"/>
      <c r="AN257" s="217"/>
      <c r="AO257" s="217"/>
      <c r="AP257" s="217"/>
      <c r="AQ257" s="217"/>
    </row>
    <row r="258" spans="1:43" ht="11.25" customHeight="1" x14ac:dyDescent="0.2">
      <c r="A258" s="217"/>
      <c r="B258" s="477"/>
      <c r="C258" s="476"/>
      <c r="D258" s="51"/>
      <c r="E258" s="482"/>
      <c r="F258" s="482"/>
      <c r="G258" s="482"/>
      <c r="H258" s="482"/>
      <c r="I258" s="482"/>
      <c r="J258" s="482"/>
      <c r="K258" s="482"/>
      <c r="L258" s="482"/>
      <c r="M258" s="482"/>
      <c r="N258" s="482"/>
      <c r="O258" s="482"/>
      <c r="P258" s="482"/>
      <c r="Q258" s="482"/>
      <c r="R258" s="482"/>
      <c r="S258" s="482"/>
      <c r="T258" s="482"/>
      <c r="U258" s="476"/>
      <c r="V258" s="51"/>
      <c r="W258" s="217"/>
      <c r="X258" s="217" t="s">
        <v>342</v>
      </c>
      <c r="Y258" s="217"/>
      <c r="Z258" s="217"/>
      <c r="AA258" s="217"/>
      <c r="AB258" s="217"/>
      <c r="AC258" s="47"/>
      <c r="AD258" s="47" t="s">
        <v>9</v>
      </c>
      <c r="AE258" s="47"/>
      <c r="AF258" s="47"/>
      <c r="AG258" s="47"/>
      <c r="AH258" s="47"/>
      <c r="AI258" s="47"/>
      <c r="AJ258" s="47"/>
      <c r="AK258" s="47"/>
      <c r="AL258" s="477" t="s">
        <v>250</v>
      </c>
      <c r="AM258" s="476"/>
      <c r="AN258" s="217"/>
      <c r="AO258" s="217"/>
      <c r="AP258" s="217"/>
      <c r="AQ258" s="217"/>
    </row>
    <row r="259" spans="1:43" ht="11.25" customHeight="1" x14ac:dyDescent="0.2">
      <c r="A259" s="217"/>
      <c r="B259" s="477"/>
      <c r="C259" s="476"/>
      <c r="D259" s="51"/>
      <c r="U259" s="476"/>
      <c r="V259" s="51"/>
      <c r="W259" s="217"/>
      <c r="X259" s="299" t="s">
        <v>344</v>
      </c>
      <c r="Y259" s="299"/>
      <c r="Z259" s="299"/>
      <c r="AA259" s="299"/>
      <c r="AB259" s="299"/>
      <c r="AD259" s="47" t="s">
        <v>9</v>
      </c>
      <c r="AE259" s="47"/>
      <c r="AF259" s="47"/>
      <c r="AG259" s="47"/>
      <c r="AH259" s="47"/>
      <c r="AI259" s="47"/>
      <c r="AJ259" s="47"/>
      <c r="AK259" s="47"/>
      <c r="AL259" s="477" t="s">
        <v>252</v>
      </c>
      <c r="AM259" s="476"/>
      <c r="AN259" s="217"/>
      <c r="AO259" s="217"/>
      <c r="AP259" s="217"/>
      <c r="AQ259" s="217"/>
    </row>
    <row r="260" spans="1:43" ht="11.25" customHeight="1" x14ac:dyDescent="0.2">
      <c r="A260" s="217"/>
      <c r="B260" s="477"/>
      <c r="C260" s="476"/>
      <c r="D260" s="51"/>
      <c r="E260" s="2"/>
      <c r="F260" s="2"/>
      <c r="G260" s="2"/>
      <c r="H260" s="2"/>
      <c r="I260" s="2"/>
      <c r="J260" s="2"/>
      <c r="K260" s="2"/>
      <c r="L260" s="2"/>
      <c r="M260" s="2"/>
      <c r="N260" s="2"/>
      <c r="O260" s="2"/>
      <c r="P260" s="2"/>
      <c r="Q260" s="2"/>
      <c r="R260" s="2"/>
      <c r="S260" s="2"/>
      <c r="T260" s="2"/>
      <c r="U260" s="476"/>
      <c r="V260" s="51"/>
      <c r="W260" s="217"/>
      <c r="X260" s="217" t="s">
        <v>406</v>
      </c>
      <c r="Y260" s="217"/>
      <c r="Z260" s="217"/>
      <c r="AA260" s="217"/>
      <c r="AB260" s="217"/>
      <c r="AC260" s="47" t="s">
        <v>9</v>
      </c>
      <c r="AD260" s="47"/>
      <c r="AE260" s="47"/>
      <c r="AF260" s="47"/>
      <c r="AG260" s="47"/>
      <c r="AH260" s="47"/>
      <c r="AI260" s="47"/>
      <c r="AJ260" s="47"/>
      <c r="AK260" s="47"/>
      <c r="AL260" s="477" t="s">
        <v>309</v>
      </c>
      <c r="AM260" s="476"/>
      <c r="AN260" s="217"/>
      <c r="AO260" s="217"/>
      <c r="AP260" s="217"/>
      <c r="AQ260" s="217"/>
    </row>
    <row r="261" spans="1:43" ht="11.25" customHeight="1" x14ac:dyDescent="0.2">
      <c r="A261" s="217"/>
      <c r="B261" s="477"/>
      <c r="C261" s="476"/>
      <c r="D261" s="51"/>
      <c r="U261" s="476"/>
      <c r="V261" s="51"/>
      <c r="W261" s="217"/>
      <c r="X261" s="217" t="s">
        <v>407</v>
      </c>
      <c r="Y261" s="217"/>
      <c r="Z261" s="217"/>
      <c r="AA261" s="217"/>
      <c r="AB261" s="217"/>
      <c r="AC261" s="217"/>
      <c r="AD261" s="47" t="s">
        <v>9</v>
      </c>
      <c r="AE261" s="297"/>
      <c r="AF261" s="297"/>
      <c r="AG261" s="297"/>
      <c r="AH261" s="297"/>
      <c r="AI261" s="297"/>
      <c r="AJ261" s="297"/>
      <c r="AK261" s="297"/>
      <c r="AL261" s="477" t="s">
        <v>311</v>
      </c>
      <c r="AM261" s="476"/>
      <c r="AN261" s="217"/>
      <c r="AO261" s="217"/>
      <c r="AP261" s="217"/>
      <c r="AQ261" s="217"/>
    </row>
    <row r="262" spans="1:43" ht="11.25" customHeight="1" x14ac:dyDescent="0.2">
      <c r="A262" s="217"/>
      <c r="B262" s="477"/>
      <c r="C262" s="476"/>
      <c r="D262" s="51"/>
      <c r="E262" s="217"/>
      <c r="F262" s="217"/>
      <c r="G262" s="217"/>
      <c r="H262" s="217"/>
      <c r="I262" s="217"/>
      <c r="J262" s="217"/>
      <c r="K262" s="217"/>
      <c r="L262" s="217"/>
      <c r="M262" s="217"/>
      <c r="N262" s="217"/>
      <c r="O262" s="217"/>
      <c r="P262" s="217"/>
      <c r="Q262" s="217"/>
      <c r="R262" s="217"/>
      <c r="S262" s="217"/>
      <c r="T262" s="217"/>
      <c r="U262" s="476"/>
      <c r="V262" s="51"/>
      <c r="W262" s="217"/>
      <c r="X262" s="217" t="s">
        <v>337</v>
      </c>
      <c r="Y262" s="217"/>
      <c r="Z262" s="217"/>
      <c r="AA262" s="217"/>
      <c r="AB262" s="217"/>
      <c r="AC262" s="47"/>
      <c r="AD262" s="47" t="s">
        <v>9</v>
      </c>
      <c r="AE262" s="297"/>
      <c r="AF262" s="297"/>
      <c r="AG262" s="297"/>
      <c r="AH262" s="297"/>
      <c r="AI262" s="297"/>
      <c r="AJ262" s="297"/>
      <c r="AK262" s="297"/>
      <c r="AL262" s="477" t="s">
        <v>313</v>
      </c>
      <c r="AM262" s="476"/>
      <c r="AN262" s="217"/>
      <c r="AO262" s="217"/>
      <c r="AP262" s="217"/>
      <c r="AQ262" s="217"/>
    </row>
    <row r="263" spans="1:43" ht="11.25" customHeight="1" x14ac:dyDescent="0.2">
      <c r="A263" s="217"/>
      <c r="B263" s="477"/>
      <c r="C263" s="476"/>
      <c r="D263" s="51"/>
      <c r="E263" s="217"/>
      <c r="F263" s="217"/>
      <c r="G263" s="217"/>
      <c r="H263" s="217"/>
      <c r="I263" s="217"/>
      <c r="J263" s="217"/>
      <c r="K263" s="217"/>
      <c r="L263" s="217"/>
      <c r="M263" s="217"/>
      <c r="N263" s="217"/>
      <c r="O263" s="217"/>
      <c r="P263" s="217"/>
      <c r="Q263" s="217"/>
      <c r="R263" s="217"/>
      <c r="S263" s="217"/>
      <c r="T263" s="217"/>
      <c r="U263" s="476"/>
      <c r="V263" s="51"/>
      <c r="W263" s="217"/>
      <c r="X263" s="217" t="s">
        <v>402</v>
      </c>
      <c r="Y263" s="217"/>
      <c r="Z263" s="217"/>
      <c r="AA263" s="217"/>
      <c r="AB263" s="217"/>
      <c r="AC263" s="47"/>
      <c r="AD263" s="47"/>
      <c r="AE263" s="297"/>
      <c r="AF263" s="47"/>
      <c r="AL263" s="299"/>
      <c r="AM263" s="476"/>
      <c r="AN263" s="217"/>
      <c r="AO263" s="217"/>
      <c r="AP263" s="217"/>
      <c r="AQ263" s="217"/>
    </row>
    <row r="264" spans="1:43" ht="11.25" customHeight="1" x14ac:dyDescent="0.2">
      <c r="A264" s="217"/>
      <c r="B264" s="477"/>
      <c r="C264" s="476"/>
      <c r="D264" s="51"/>
      <c r="E264" s="217"/>
      <c r="F264" s="217"/>
      <c r="G264" s="217"/>
      <c r="H264" s="217"/>
      <c r="I264" s="217"/>
      <c r="J264" s="217"/>
      <c r="K264" s="217"/>
      <c r="L264" s="217"/>
      <c r="M264" s="217"/>
      <c r="N264" s="217"/>
      <c r="O264" s="217"/>
      <c r="P264" s="217"/>
      <c r="Q264" s="217"/>
      <c r="R264" s="217"/>
      <c r="S264" s="217"/>
      <c r="T264" s="217"/>
      <c r="U264" s="476"/>
      <c r="V264" s="51"/>
      <c r="W264" s="217"/>
      <c r="X264" s="217"/>
      <c r="Y264" s="217" t="s">
        <v>403</v>
      </c>
      <c r="Z264" s="289"/>
      <c r="AA264" s="289"/>
      <c r="AB264" s="289"/>
      <c r="AC264" s="289"/>
      <c r="AD264" s="47"/>
      <c r="AE264" s="47"/>
      <c r="AF264" s="47" t="s">
        <v>9</v>
      </c>
      <c r="AG264" s="47"/>
      <c r="AH264" s="47"/>
      <c r="AI264" s="47"/>
      <c r="AJ264" s="47"/>
      <c r="AK264" s="47"/>
      <c r="AL264" s="477" t="s">
        <v>315</v>
      </c>
      <c r="AM264" s="476"/>
      <c r="AN264" s="217"/>
      <c r="AO264" s="217"/>
      <c r="AP264" s="217"/>
      <c r="AQ264" s="217"/>
    </row>
    <row r="265" spans="1:43" ht="11.25" customHeight="1" x14ac:dyDescent="0.2">
      <c r="A265" s="217"/>
      <c r="B265" s="477"/>
      <c r="C265" s="476"/>
      <c r="D265" s="51"/>
      <c r="U265" s="476"/>
      <c r="V265" s="51"/>
      <c r="W265" s="217"/>
      <c r="X265" s="217" t="s">
        <v>349</v>
      </c>
      <c r="Y265" s="217"/>
      <c r="Z265" s="217"/>
      <c r="AA265" s="217"/>
      <c r="AB265" s="217"/>
      <c r="AC265" s="217"/>
      <c r="AD265" s="217"/>
      <c r="AE265" s="217"/>
      <c r="AF265" s="217"/>
      <c r="AL265" s="477"/>
      <c r="AM265" s="476"/>
      <c r="AN265" s="217"/>
      <c r="AO265" s="217"/>
      <c r="AP265" s="217"/>
      <c r="AQ265" s="217"/>
    </row>
    <row r="266" spans="1:43" ht="11.25" customHeight="1" x14ac:dyDescent="0.2">
      <c r="A266" s="217"/>
      <c r="B266" s="477"/>
      <c r="C266" s="476"/>
      <c r="D266" s="51"/>
      <c r="U266" s="476"/>
      <c r="V266" s="51"/>
      <c r="W266" s="47"/>
      <c r="X266" s="217"/>
      <c r="Y266" s="217" t="s">
        <v>350</v>
      </c>
      <c r="Z266" s="217"/>
      <c r="AA266" s="217"/>
      <c r="AB266" s="77"/>
      <c r="AC266" s="77"/>
      <c r="AD266" s="77"/>
      <c r="AE266" s="77"/>
      <c r="AF266" s="77"/>
      <c r="AG266" s="77"/>
      <c r="AH266" s="77"/>
      <c r="AI266" s="79"/>
      <c r="AJ266" s="79"/>
      <c r="AK266" s="79"/>
      <c r="AL266" s="477" t="s">
        <v>317</v>
      </c>
      <c r="AM266" s="476"/>
      <c r="AN266" s="217"/>
      <c r="AO266" s="217"/>
      <c r="AP266" s="217"/>
      <c r="AQ266" s="217"/>
    </row>
    <row r="267" spans="1:43" ht="11.25" customHeight="1" x14ac:dyDescent="0.2">
      <c r="A267" s="217"/>
      <c r="B267" s="477"/>
      <c r="C267" s="476"/>
      <c r="D267" s="51"/>
      <c r="U267" s="476"/>
      <c r="V267" s="51"/>
      <c r="W267" s="47"/>
      <c r="X267" s="217"/>
      <c r="Y267" s="217"/>
      <c r="Z267" s="217"/>
      <c r="AA267" s="217"/>
      <c r="AB267" s="300" t="s">
        <v>107</v>
      </c>
      <c r="AC267" s="300"/>
      <c r="AD267" s="300"/>
      <c r="AE267" s="300"/>
      <c r="AF267" s="300"/>
      <c r="AG267" s="300"/>
      <c r="AH267" s="300"/>
      <c r="AI267" s="303"/>
      <c r="AJ267" s="303"/>
      <c r="AK267" s="303"/>
      <c r="AL267" s="477"/>
      <c r="AM267" s="476"/>
      <c r="AN267" s="217"/>
      <c r="AO267" s="217"/>
      <c r="AP267" s="217"/>
      <c r="AQ267" s="217"/>
    </row>
    <row r="268" spans="1:43" ht="11.25" customHeight="1" x14ac:dyDescent="0.2">
      <c r="A268" s="217"/>
      <c r="B268" s="477"/>
      <c r="C268" s="476"/>
      <c r="D268" s="51"/>
      <c r="U268" s="476"/>
      <c r="V268" s="51"/>
      <c r="W268" s="299"/>
      <c r="X268" s="299"/>
      <c r="Y268" s="299"/>
      <c r="Z268" s="299"/>
      <c r="AA268" s="299"/>
      <c r="AB268" s="299"/>
      <c r="AC268" s="299"/>
      <c r="AD268" s="299"/>
      <c r="AE268" s="299"/>
      <c r="AF268" s="299"/>
      <c r="AG268" s="299"/>
      <c r="AH268" s="299"/>
      <c r="AI268" s="299"/>
      <c r="AJ268" s="299"/>
      <c r="AK268" s="299"/>
      <c r="AL268" s="477"/>
      <c r="AM268" s="476"/>
      <c r="AN268" s="217"/>
      <c r="AO268" s="217"/>
      <c r="AP268" s="217"/>
      <c r="AQ268" s="217"/>
    </row>
    <row r="269" spans="1:43" ht="11.25" customHeight="1" x14ac:dyDescent="0.2">
      <c r="A269" s="217"/>
      <c r="B269" s="477"/>
      <c r="C269" s="476"/>
      <c r="D269" s="51"/>
      <c r="E269" s="217"/>
      <c r="F269" s="217"/>
      <c r="G269" s="217"/>
      <c r="H269" s="217"/>
      <c r="I269" s="217"/>
      <c r="J269" s="217"/>
      <c r="K269" s="217"/>
      <c r="L269" s="217"/>
      <c r="M269" s="217"/>
      <c r="N269" s="217"/>
      <c r="O269" s="217"/>
      <c r="P269" s="217"/>
      <c r="Q269" s="217"/>
      <c r="R269" s="217"/>
      <c r="S269" s="217"/>
      <c r="T269" s="217"/>
      <c r="U269" s="476"/>
      <c r="V269" s="51"/>
      <c r="W269" s="96" t="s">
        <v>476</v>
      </c>
      <c r="X269" s="217"/>
      <c r="Y269" s="217"/>
      <c r="Z269" s="217"/>
      <c r="AA269" s="217"/>
      <c r="AB269" s="217"/>
      <c r="AC269" s="217"/>
      <c r="AD269" s="217"/>
      <c r="AE269" s="217"/>
      <c r="AF269" s="217"/>
      <c r="AL269" s="74"/>
      <c r="AM269" s="476"/>
      <c r="AN269" s="217"/>
      <c r="AO269" s="217"/>
      <c r="AP269" s="217"/>
      <c r="AQ269" s="217"/>
    </row>
    <row r="270" spans="1:43" ht="11.25" customHeight="1" x14ac:dyDescent="0.2">
      <c r="A270" s="217"/>
      <c r="B270" s="477"/>
      <c r="C270" s="476"/>
      <c r="D270" s="51"/>
      <c r="E270" s="217"/>
      <c r="F270" s="217"/>
      <c r="G270" s="217"/>
      <c r="H270" s="217"/>
      <c r="I270" s="217"/>
      <c r="J270" s="217"/>
      <c r="K270" s="217"/>
      <c r="L270" s="217"/>
      <c r="M270" s="217"/>
      <c r="N270" s="217"/>
      <c r="O270" s="217"/>
      <c r="P270" s="217"/>
      <c r="Q270" s="217"/>
      <c r="R270" s="217"/>
      <c r="S270" s="217"/>
      <c r="T270" s="217"/>
      <c r="U270" s="476"/>
      <c r="V270" s="51"/>
      <c r="W270" s="217"/>
      <c r="X270" s="217" t="s">
        <v>353</v>
      </c>
      <c r="Y270" s="217"/>
      <c r="Z270" s="217"/>
      <c r="AA270" s="217"/>
      <c r="AB270" s="217"/>
      <c r="AC270" s="47" t="s">
        <v>9</v>
      </c>
      <c r="AD270" s="47"/>
      <c r="AE270" s="47"/>
      <c r="AF270" s="47"/>
      <c r="AG270" s="47"/>
      <c r="AH270" s="47"/>
      <c r="AI270" s="47"/>
      <c r="AJ270" s="47"/>
      <c r="AK270" s="47"/>
      <c r="AL270" s="477" t="s">
        <v>500</v>
      </c>
      <c r="AM270" s="476"/>
      <c r="AN270" s="217"/>
      <c r="AO270" s="217"/>
      <c r="AP270" s="217"/>
      <c r="AQ270" s="217"/>
    </row>
    <row r="271" spans="1:43" ht="11.25" customHeight="1" x14ac:dyDescent="0.2">
      <c r="A271" s="217"/>
      <c r="B271" s="477"/>
      <c r="C271" s="476"/>
      <c r="D271" s="51"/>
      <c r="E271" s="217"/>
      <c r="F271" s="217"/>
      <c r="G271" s="217"/>
      <c r="H271" s="217"/>
      <c r="I271" s="217"/>
      <c r="J271" s="217"/>
      <c r="K271" s="217"/>
      <c r="L271" s="217"/>
      <c r="M271" s="217"/>
      <c r="N271" s="217"/>
      <c r="O271" s="217"/>
      <c r="P271" s="217"/>
      <c r="Q271" s="217"/>
      <c r="R271" s="217"/>
      <c r="S271" s="217"/>
      <c r="T271" s="217"/>
      <c r="U271" s="476"/>
      <c r="V271" s="51"/>
      <c r="W271" s="217"/>
      <c r="X271" s="217" t="s">
        <v>355</v>
      </c>
      <c r="Y271" s="217"/>
      <c r="Z271" s="217"/>
      <c r="AA271" s="217"/>
      <c r="AB271" s="47"/>
      <c r="AC271" s="47" t="s">
        <v>9</v>
      </c>
      <c r="AD271" s="47"/>
      <c r="AE271" s="47"/>
      <c r="AF271" s="47"/>
      <c r="AG271" s="47"/>
      <c r="AH271" s="47"/>
      <c r="AI271" s="47"/>
      <c r="AJ271" s="47"/>
      <c r="AK271" s="47"/>
      <c r="AL271" s="477" t="s">
        <v>501</v>
      </c>
      <c r="AM271" s="476"/>
      <c r="AN271" s="217"/>
      <c r="AO271" s="217"/>
      <c r="AP271" s="217"/>
      <c r="AQ271" s="217"/>
    </row>
    <row r="272" spans="1:43" ht="11.25" customHeight="1" x14ac:dyDescent="0.2">
      <c r="A272" s="217"/>
      <c r="B272" s="477"/>
      <c r="C272" s="476"/>
      <c r="D272" s="51"/>
      <c r="E272" s="217"/>
      <c r="F272" s="217"/>
      <c r="G272" s="217"/>
      <c r="H272" s="217"/>
      <c r="I272" s="217"/>
      <c r="J272" s="217"/>
      <c r="K272" s="217"/>
      <c r="L272" s="217"/>
      <c r="M272" s="217"/>
      <c r="N272" s="217"/>
      <c r="O272" s="217"/>
      <c r="P272" s="217"/>
      <c r="Q272" s="217"/>
      <c r="R272" s="217"/>
      <c r="S272" s="217"/>
      <c r="T272" s="217"/>
      <c r="U272" s="476"/>
      <c r="V272" s="51"/>
      <c r="W272" s="217"/>
      <c r="X272" s="217" t="s">
        <v>349</v>
      </c>
      <c r="Y272" s="217"/>
      <c r="Z272" s="217"/>
      <c r="AA272" s="217"/>
      <c r="AB272" s="217"/>
      <c r="AC272" s="217"/>
      <c r="AD272" s="217"/>
      <c r="AE272" s="217"/>
      <c r="AF272" s="217"/>
      <c r="AL272" s="477"/>
      <c r="AM272" s="476"/>
      <c r="AN272" s="217"/>
      <c r="AO272" s="217"/>
      <c r="AP272" s="217"/>
      <c r="AQ272" s="217"/>
    </row>
    <row r="273" spans="1:43" ht="11.25" customHeight="1" x14ac:dyDescent="0.2">
      <c r="A273" s="217"/>
      <c r="B273" s="477"/>
      <c r="C273" s="476"/>
      <c r="D273" s="51"/>
      <c r="E273" s="217"/>
      <c r="F273" s="217"/>
      <c r="G273" s="217"/>
      <c r="H273" s="217"/>
      <c r="I273" s="217"/>
      <c r="J273" s="217"/>
      <c r="K273" s="217"/>
      <c r="L273" s="217"/>
      <c r="M273" s="217"/>
      <c r="N273" s="217"/>
      <c r="O273" s="217"/>
      <c r="P273" s="217"/>
      <c r="Q273" s="217"/>
      <c r="R273" s="217"/>
      <c r="S273" s="217"/>
      <c r="T273" s="217"/>
      <c r="U273" s="476"/>
      <c r="V273" s="51"/>
      <c r="W273" s="217"/>
      <c r="X273" s="217"/>
      <c r="Y273" s="217" t="s">
        <v>357</v>
      </c>
      <c r="Z273" s="217"/>
      <c r="AA273" s="217"/>
      <c r="AB273" s="77"/>
      <c r="AC273" s="77"/>
      <c r="AD273" s="77"/>
      <c r="AE273" s="77"/>
      <c r="AF273" s="77"/>
      <c r="AG273" s="77"/>
      <c r="AH273" s="77"/>
      <c r="AI273" s="79"/>
      <c r="AJ273" s="79"/>
      <c r="AK273" s="79"/>
      <c r="AL273" s="477" t="s">
        <v>502</v>
      </c>
      <c r="AM273" s="476"/>
      <c r="AN273" s="217"/>
      <c r="AO273" s="217"/>
      <c r="AP273" s="217"/>
      <c r="AQ273" s="217"/>
    </row>
    <row r="274" spans="1:43" ht="11.25" customHeight="1" x14ac:dyDescent="0.2">
      <c r="A274" s="217"/>
      <c r="B274" s="477"/>
      <c r="C274" s="476"/>
      <c r="D274" s="51"/>
      <c r="E274" s="217"/>
      <c r="F274" s="217"/>
      <c r="G274" s="217"/>
      <c r="H274" s="217"/>
      <c r="I274" s="217"/>
      <c r="J274" s="217"/>
      <c r="K274" s="217"/>
      <c r="L274" s="217"/>
      <c r="M274" s="217"/>
      <c r="N274" s="217"/>
      <c r="O274" s="217"/>
      <c r="P274" s="217"/>
      <c r="Q274" s="217"/>
      <c r="R274" s="217"/>
      <c r="S274" s="217"/>
      <c r="T274" s="217"/>
      <c r="U274" s="476"/>
      <c r="V274" s="51"/>
      <c r="W274" s="217"/>
      <c r="X274" s="217"/>
      <c r="Y274" s="217"/>
      <c r="Z274" s="217"/>
      <c r="AA274" s="217"/>
      <c r="AB274" s="300" t="s">
        <v>107</v>
      </c>
      <c r="AC274" s="300"/>
      <c r="AD274" s="300"/>
      <c r="AE274" s="300"/>
      <c r="AF274" s="300"/>
      <c r="AG274" s="300"/>
      <c r="AH274" s="300"/>
      <c r="AI274" s="303"/>
      <c r="AJ274" s="303"/>
      <c r="AK274" s="303"/>
      <c r="AL274" s="477"/>
      <c r="AM274" s="476"/>
      <c r="AN274" s="217"/>
      <c r="AO274" s="217"/>
      <c r="AP274" s="217"/>
      <c r="AQ274" s="217"/>
    </row>
    <row r="275" spans="1:43" ht="11.25" customHeight="1" x14ac:dyDescent="0.2">
      <c r="A275" s="217"/>
      <c r="B275" s="477"/>
      <c r="C275" s="476"/>
      <c r="D275" s="51"/>
      <c r="E275" s="217"/>
      <c r="F275" s="217"/>
      <c r="G275" s="217"/>
      <c r="H275" s="217"/>
      <c r="I275" s="217"/>
      <c r="J275" s="217"/>
      <c r="K275" s="217"/>
      <c r="L275" s="217"/>
      <c r="M275" s="217"/>
      <c r="N275" s="217"/>
      <c r="O275" s="217"/>
      <c r="P275" s="217"/>
      <c r="Q275" s="217"/>
      <c r="R275" s="217"/>
      <c r="S275" s="217"/>
      <c r="T275" s="217"/>
      <c r="U275" s="476"/>
      <c r="V275" s="51"/>
      <c r="W275" s="217"/>
      <c r="X275" s="217"/>
      <c r="Y275" s="217"/>
      <c r="Z275" s="217"/>
      <c r="AA275" s="217"/>
      <c r="AB275" s="217"/>
      <c r="AC275" s="217"/>
      <c r="AD275" s="217"/>
      <c r="AE275" s="477"/>
      <c r="AF275" s="477"/>
      <c r="AG275" s="477"/>
      <c r="AH275" s="477"/>
      <c r="AI275" s="477"/>
      <c r="AJ275" s="477"/>
      <c r="AK275" s="477"/>
      <c r="AL275" s="74"/>
      <c r="AM275" s="476"/>
      <c r="AN275" s="217"/>
      <c r="AO275" s="217"/>
      <c r="AP275" s="217"/>
      <c r="AQ275" s="217"/>
    </row>
    <row r="276" spans="1:43" ht="11.25" customHeight="1" x14ac:dyDescent="0.2">
      <c r="A276" s="217"/>
      <c r="B276" s="477"/>
      <c r="C276" s="476"/>
      <c r="D276" s="51"/>
      <c r="E276" s="217"/>
      <c r="F276" s="217"/>
      <c r="G276" s="217"/>
      <c r="H276" s="217"/>
      <c r="I276" s="217"/>
      <c r="J276" s="217"/>
      <c r="K276" s="217"/>
      <c r="L276" s="217"/>
      <c r="M276" s="217"/>
      <c r="N276" s="217"/>
      <c r="O276" s="217"/>
      <c r="P276" s="217"/>
      <c r="Q276" s="217"/>
      <c r="R276" s="217"/>
      <c r="S276" s="217"/>
      <c r="T276" s="217"/>
      <c r="U276" s="476"/>
      <c r="V276" s="51"/>
      <c r="W276" s="96" t="s">
        <v>411</v>
      </c>
      <c r="X276" s="217"/>
      <c r="Y276" s="217"/>
      <c r="Z276" s="217"/>
      <c r="AA276" s="217"/>
      <c r="AB276" s="217"/>
      <c r="AC276" s="217"/>
      <c r="AD276" s="217"/>
      <c r="AE276" s="217"/>
      <c r="AF276" s="217"/>
      <c r="AG276" s="217"/>
      <c r="AH276" s="217"/>
      <c r="AI276" s="217"/>
      <c r="AJ276" s="217"/>
      <c r="AK276" s="217"/>
      <c r="AL276" s="477"/>
      <c r="AM276" s="476"/>
      <c r="AN276" s="217"/>
      <c r="AO276" s="217"/>
      <c r="AP276" s="217"/>
      <c r="AQ276" s="217"/>
    </row>
    <row r="277" spans="1:43" ht="11.25" customHeight="1" x14ac:dyDescent="0.2">
      <c r="A277" s="217"/>
      <c r="B277" s="477"/>
      <c r="C277" s="476"/>
      <c r="D277" s="51"/>
      <c r="E277" s="217"/>
      <c r="F277" s="217"/>
      <c r="G277" s="217"/>
      <c r="H277" s="217"/>
      <c r="I277" s="217"/>
      <c r="J277" s="217"/>
      <c r="K277" s="217"/>
      <c r="L277" s="217"/>
      <c r="M277" s="217"/>
      <c r="N277" s="217"/>
      <c r="O277" s="217"/>
      <c r="P277" s="217"/>
      <c r="Q277" s="217"/>
      <c r="R277" s="217"/>
      <c r="S277" s="217"/>
      <c r="T277" s="217"/>
      <c r="U277" s="476"/>
      <c r="V277" s="51"/>
      <c r="W277" s="217"/>
      <c r="X277" s="217" t="s">
        <v>412</v>
      </c>
      <c r="Y277" s="217"/>
      <c r="Z277" s="47"/>
      <c r="AA277" s="297"/>
      <c r="AB277" s="47" t="s">
        <v>9</v>
      </c>
      <c r="AC277" s="47"/>
      <c r="AD277" s="47"/>
      <c r="AE277" s="47"/>
      <c r="AF277" s="47"/>
      <c r="AG277" s="297"/>
      <c r="AH277" s="47"/>
      <c r="AI277" s="47"/>
      <c r="AJ277" s="47"/>
      <c r="AK277" s="47"/>
      <c r="AL277" s="477" t="s">
        <v>504</v>
      </c>
      <c r="AM277" s="476"/>
      <c r="AN277" s="217"/>
      <c r="AO277" s="217"/>
      <c r="AP277" s="217"/>
      <c r="AQ277" s="217"/>
    </row>
    <row r="278" spans="1:43" ht="11.25" customHeight="1" x14ac:dyDescent="0.2">
      <c r="A278" s="217"/>
      <c r="B278" s="477"/>
      <c r="C278" s="476"/>
      <c r="D278" s="51"/>
      <c r="E278" s="217"/>
      <c r="F278" s="217"/>
      <c r="G278" s="217"/>
      <c r="H278" s="217"/>
      <c r="I278" s="217"/>
      <c r="J278" s="217"/>
      <c r="K278" s="217"/>
      <c r="L278" s="217"/>
      <c r="M278" s="217"/>
      <c r="N278" s="217"/>
      <c r="O278" s="217"/>
      <c r="P278" s="217"/>
      <c r="Q278" s="217"/>
      <c r="R278" s="217"/>
      <c r="S278" s="217"/>
      <c r="T278" s="217"/>
      <c r="U278" s="476"/>
      <c r="V278" s="51"/>
      <c r="W278" s="217"/>
      <c r="X278" s="217" t="s">
        <v>686</v>
      </c>
      <c r="Y278" s="217"/>
      <c r="Z278" s="217"/>
      <c r="AA278" s="217"/>
      <c r="AB278" s="217"/>
      <c r="AC278" s="217"/>
      <c r="AD278" s="217"/>
      <c r="AE278" s="217"/>
      <c r="AF278" s="217"/>
      <c r="AG278" s="47" t="s">
        <v>9</v>
      </c>
      <c r="AH278" s="47"/>
      <c r="AI278" s="47"/>
      <c r="AJ278" s="47"/>
      <c r="AK278" s="47"/>
      <c r="AL278" s="477" t="s">
        <v>506</v>
      </c>
      <c r="AM278" s="476"/>
      <c r="AN278" s="217"/>
      <c r="AO278" s="217"/>
      <c r="AP278" s="217"/>
      <c r="AQ278" s="217"/>
    </row>
    <row r="279" spans="1:43" ht="11.25" customHeight="1" x14ac:dyDescent="0.2">
      <c r="A279" s="217"/>
      <c r="B279" s="477"/>
      <c r="C279" s="476"/>
      <c r="D279" s="51"/>
      <c r="E279" s="217"/>
      <c r="F279" s="217"/>
      <c r="G279" s="217"/>
      <c r="H279" s="217"/>
      <c r="I279" s="217"/>
      <c r="J279" s="217"/>
      <c r="K279" s="217"/>
      <c r="L279" s="217"/>
      <c r="M279" s="217"/>
      <c r="N279" s="217"/>
      <c r="O279" s="217"/>
      <c r="P279" s="217"/>
      <c r="Q279" s="217"/>
      <c r="R279" s="217"/>
      <c r="S279" s="217"/>
      <c r="T279" s="217"/>
      <c r="U279" s="476"/>
      <c r="V279" s="51"/>
      <c r="W279" s="217"/>
      <c r="X279" s="217" t="s">
        <v>505</v>
      </c>
      <c r="Y279" s="217"/>
      <c r="Z279" s="217"/>
      <c r="AA279" s="47" t="s">
        <v>9</v>
      </c>
      <c r="AB279" s="297"/>
      <c r="AC279" s="47"/>
      <c r="AD279" s="47"/>
      <c r="AE279" s="47"/>
      <c r="AF279" s="47"/>
      <c r="AG279" s="47"/>
      <c r="AH279" s="47"/>
      <c r="AI279" s="297"/>
      <c r="AJ279" s="47"/>
      <c r="AK279" s="47"/>
      <c r="AL279" s="477" t="s">
        <v>508</v>
      </c>
      <c r="AM279" s="476"/>
      <c r="AN279" s="217"/>
      <c r="AO279" s="217"/>
      <c r="AP279" s="217"/>
      <c r="AQ279" s="217"/>
    </row>
    <row r="280" spans="1:43" ht="11.25" customHeight="1" x14ac:dyDescent="0.2">
      <c r="A280" s="217"/>
      <c r="B280" s="477"/>
      <c r="C280" s="476"/>
      <c r="D280" s="51"/>
      <c r="E280" s="217"/>
      <c r="F280" s="217"/>
      <c r="G280" s="217"/>
      <c r="H280" s="217"/>
      <c r="I280" s="217"/>
      <c r="J280" s="217"/>
      <c r="K280" s="217"/>
      <c r="L280" s="217"/>
      <c r="M280" s="217"/>
      <c r="N280" s="217"/>
      <c r="O280" s="217"/>
      <c r="P280" s="217"/>
      <c r="Q280" s="217"/>
      <c r="R280" s="217"/>
      <c r="S280" s="217"/>
      <c r="T280" s="217"/>
      <c r="U280" s="476"/>
      <c r="V280" s="51"/>
      <c r="W280" s="217"/>
      <c r="X280" s="217" t="s">
        <v>687</v>
      </c>
      <c r="Y280" s="217"/>
      <c r="Z280" s="217"/>
      <c r="AA280" s="217"/>
      <c r="AB280" s="217"/>
      <c r="AC280" s="217"/>
      <c r="AD280" s="217"/>
      <c r="AE280" s="217"/>
      <c r="AG280" s="47"/>
      <c r="AH280" s="47"/>
      <c r="AI280" s="47"/>
      <c r="AJ280" s="47"/>
      <c r="AK280" s="47"/>
      <c r="AL280" s="477" t="s">
        <v>688</v>
      </c>
      <c r="AM280" s="476"/>
      <c r="AN280" s="217"/>
      <c r="AO280" s="217"/>
      <c r="AP280" s="217"/>
      <c r="AQ280" s="217"/>
    </row>
    <row r="281" spans="1:43" ht="11.25" customHeight="1" x14ac:dyDescent="0.2">
      <c r="A281" s="217"/>
      <c r="B281" s="477"/>
      <c r="C281" s="476"/>
      <c r="D281" s="51"/>
      <c r="E281" s="217"/>
      <c r="F281" s="217"/>
      <c r="G281" s="217"/>
      <c r="H281" s="217"/>
      <c r="I281" s="217"/>
      <c r="J281" s="217"/>
      <c r="K281" s="217"/>
      <c r="L281" s="217"/>
      <c r="M281" s="217"/>
      <c r="N281" s="217"/>
      <c r="O281" s="217"/>
      <c r="P281" s="217"/>
      <c r="Q281" s="217"/>
      <c r="R281" s="217"/>
      <c r="S281" s="217"/>
      <c r="T281" s="217"/>
      <c r="U281" s="476"/>
      <c r="V281" s="51"/>
      <c r="W281" s="217"/>
      <c r="X281" s="217"/>
      <c r="Y281" s="217"/>
      <c r="Z281" s="217"/>
      <c r="AA281" s="217"/>
      <c r="AB281" s="217"/>
      <c r="AC281" s="217"/>
      <c r="AD281" s="217"/>
      <c r="AE281" s="217"/>
      <c r="AF281" s="47"/>
      <c r="AG281" s="297"/>
      <c r="AH281" s="47"/>
      <c r="AI281" s="47"/>
      <c r="AJ281" s="47"/>
      <c r="AK281" s="47"/>
      <c r="AL281" s="477"/>
      <c r="AM281" s="476"/>
      <c r="AN281" s="217"/>
      <c r="AO281" s="217"/>
      <c r="AP281" s="217"/>
      <c r="AQ281" s="217"/>
    </row>
    <row r="282" spans="1:43" ht="11.25" customHeight="1" x14ac:dyDescent="0.2">
      <c r="A282" s="217"/>
      <c r="B282" s="477"/>
      <c r="C282" s="476"/>
      <c r="D282" s="51"/>
      <c r="E282" s="217"/>
      <c r="F282" s="217"/>
      <c r="G282" s="217"/>
      <c r="H282" s="217"/>
      <c r="I282" s="217"/>
      <c r="J282" s="217"/>
      <c r="K282" s="217"/>
      <c r="L282" s="217"/>
      <c r="M282" s="217"/>
      <c r="N282" s="217"/>
      <c r="O282" s="217"/>
      <c r="P282" s="217"/>
      <c r="Q282" s="217"/>
      <c r="R282" s="217"/>
      <c r="S282" s="217"/>
      <c r="T282" s="217"/>
      <c r="U282" s="476"/>
      <c r="V282" s="51"/>
      <c r="W282" s="217" t="s">
        <v>106</v>
      </c>
      <c r="X282" s="217"/>
      <c r="Y282" s="217"/>
      <c r="Z282" s="77"/>
      <c r="AA282" s="77"/>
      <c r="AB282" s="77"/>
      <c r="AC282" s="77"/>
      <c r="AD282" s="77"/>
      <c r="AE282" s="77"/>
      <c r="AF282" s="77"/>
      <c r="AG282" s="79"/>
      <c r="AH282" s="79"/>
      <c r="AI282" s="76"/>
      <c r="AJ282" s="76"/>
      <c r="AK282" s="76"/>
      <c r="AL282" s="477" t="s">
        <v>253</v>
      </c>
      <c r="AM282" s="476"/>
      <c r="AN282" s="217"/>
      <c r="AO282" s="217"/>
      <c r="AP282" s="217"/>
      <c r="AQ282" s="217"/>
    </row>
    <row r="283" spans="1:43" ht="11.25" customHeight="1" x14ac:dyDescent="0.2">
      <c r="A283" s="217"/>
      <c r="B283" s="477"/>
      <c r="C283" s="476"/>
      <c r="D283" s="51"/>
      <c r="E283" s="217"/>
      <c r="F283" s="217"/>
      <c r="G283" s="217"/>
      <c r="H283" s="217"/>
      <c r="I283" s="217"/>
      <c r="J283" s="217"/>
      <c r="K283" s="217"/>
      <c r="L283" s="217"/>
      <c r="M283" s="217"/>
      <c r="N283" s="217"/>
      <c r="O283" s="217"/>
      <c r="P283" s="217"/>
      <c r="Q283" s="217"/>
      <c r="R283" s="217"/>
      <c r="S283" s="217"/>
      <c r="T283" s="217"/>
      <c r="U283" s="476"/>
      <c r="V283" s="51"/>
      <c r="W283" s="217"/>
      <c r="X283" s="217"/>
      <c r="Y283" s="217"/>
      <c r="Z283" s="300" t="s">
        <v>107</v>
      </c>
      <c r="AA283" s="300"/>
      <c r="AB283" s="300"/>
      <c r="AC283" s="300"/>
      <c r="AD283" s="300"/>
      <c r="AE283" s="300"/>
      <c r="AF283" s="300"/>
      <c r="AG283" s="300"/>
      <c r="AH283" s="300"/>
      <c r="AI283" s="300"/>
      <c r="AJ283" s="300"/>
      <c r="AK283" s="300"/>
      <c r="AL283" s="477"/>
      <c r="AM283" s="476"/>
      <c r="AN283" s="217"/>
      <c r="AO283" s="217"/>
      <c r="AP283" s="217"/>
      <c r="AQ283" s="217"/>
    </row>
    <row r="284" spans="1:43" ht="6" customHeight="1" thickBot="1" x14ac:dyDescent="0.25">
      <c r="A284" s="71"/>
      <c r="B284" s="319"/>
      <c r="C284" s="72"/>
      <c r="D284" s="73"/>
      <c r="E284" s="71"/>
      <c r="F284" s="71"/>
      <c r="G284" s="71"/>
      <c r="H284" s="71"/>
      <c r="I284" s="71"/>
      <c r="J284" s="71"/>
      <c r="K284" s="71"/>
      <c r="L284" s="71"/>
      <c r="M284" s="71"/>
      <c r="N284" s="71"/>
      <c r="O284" s="71"/>
      <c r="P284" s="71"/>
      <c r="Q284" s="71"/>
      <c r="R284" s="71"/>
      <c r="S284" s="71"/>
      <c r="T284" s="71"/>
      <c r="U284" s="72"/>
      <c r="V284" s="73"/>
      <c r="W284" s="71"/>
      <c r="X284" s="71"/>
      <c r="Y284" s="71"/>
      <c r="Z284" s="71"/>
      <c r="AA284" s="71"/>
      <c r="AB284" s="71"/>
      <c r="AC284" s="71"/>
      <c r="AD284" s="71"/>
      <c r="AE284" s="71"/>
      <c r="AF284" s="71"/>
      <c r="AG284" s="71"/>
      <c r="AH284" s="71"/>
      <c r="AI284" s="71"/>
      <c r="AJ284" s="71"/>
      <c r="AK284" s="71"/>
      <c r="AL284" s="91"/>
      <c r="AM284" s="72"/>
      <c r="AN284" s="71"/>
      <c r="AO284" s="71"/>
      <c r="AP284" s="71"/>
      <c r="AQ284" s="71"/>
    </row>
    <row r="285" spans="1:43" ht="6" customHeight="1" x14ac:dyDescent="0.2">
      <c r="A285" s="82"/>
      <c r="B285" s="83"/>
      <c r="C285" s="84"/>
      <c r="D285" s="85"/>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86"/>
      <c r="AM285" s="84"/>
      <c r="AN285" s="1"/>
      <c r="AO285" s="1"/>
      <c r="AP285" s="1"/>
      <c r="AQ285" s="87"/>
    </row>
    <row r="286" spans="1:43" ht="11.25" customHeight="1" x14ac:dyDescent="0.2">
      <c r="A286" s="88"/>
      <c r="B286" s="133">
        <v>627</v>
      </c>
      <c r="C286" s="476"/>
      <c r="D286" s="51"/>
      <c r="E286" s="704" t="s">
        <v>721</v>
      </c>
      <c r="F286" s="704"/>
      <c r="G286" s="704"/>
      <c r="H286" s="704"/>
      <c r="I286" s="704"/>
      <c r="J286" s="704"/>
      <c r="K286" s="704"/>
      <c r="L286" s="482"/>
      <c r="M286" s="482"/>
      <c r="N286" s="482"/>
      <c r="O286" s="482"/>
      <c r="P286" s="482"/>
      <c r="Q286" s="482"/>
      <c r="R286" s="74" t="s">
        <v>690</v>
      </c>
      <c r="S286" s="482"/>
      <c r="T286" s="482"/>
      <c r="U286" s="217"/>
      <c r="V286" s="217"/>
      <c r="X286" s="217"/>
      <c r="Z286" s="74"/>
      <c r="AA286" s="74"/>
      <c r="AB286" s="74"/>
      <c r="AC286" s="74"/>
      <c r="AD286" s="74" t="s">
        <v>691</v>
      </c>
      <c r="AE286" s="217"/>
      <c r="AF286" s="217"/>
      <c r="AG286" s="217"/>
      <c r="AH286" s="217"/>
      <c r="AJ286" s="74"/>
      <c r="AL286" s="74"/>
      <c r="AM286" s="476"/>
      <c r="AN286" s="217"/>
      <c r="AO286" s="217"/>
      <c r="AP286" s="217"/>
      <c r="AQ286" s="89"/>
    </row>
    <row r="287" spans="1:43" x14ac:dyDescent="0.2">
      <c r="A287" s="88"/>
      <c r="B287" s="477"/>
      <c r="C287" s="476"/>
      <c r="D287" s="51"/>
      <c r="E287" s="217"/>
      <c r="F287" s="217"/>
      <c r="G287" s="217"/>
      <c r="H287" s="217"/>
      <c r="I287" s="217"/>
      <c r="J287" s="217"/>
      <c r="K287" s="217"/>
      <c r="L287" s="217"/>
      <c r="M287" s="217"/>
      <c r="N287" s="217"/>
      <c r="O287" s="217"/>
      <c r="P287" s="217"/>
      <c r="Q287" s="217"/>
      <c r="R287" s="74" t="s">
        <v>692</v>
      </c>
      <c r="S287" s="217"/>
      <c r="T287" s="217"/>
      <c r="U287" s="217"/>
      <c r="V287" s="217"/>
      <c r="W287" s="217"/>
      <c r="X287" s="217"/>
      <c r="Z287" s="74"/>
      <c r="AA287" s="74"/>
      <c r="AB287" s="74"/>
      <c r="AC287" s="74"/>
      <c r="AD287" s="74" t="s">
        <v>693</v>
      </c>
      <c r="AE287" s="217"/>
      <c r="AF287" s="217"/>
      <c r="AG287" s="217"/>
      <c r="AH287" s="217"/>
      <c r="AJ287" s="74"/>
      <c r="AL287" s="74"/>
      <c r="AM287" s="476"/>
      <c r="AN287" s="217"/>
      <c r="AO287" s="217"/>
      <c r="AP287" s="217">
        <v>629</v>
      </c>
      <c r="AQ287" s="89"/>
    </row>
    <row r="288" spans="1:43" ht="6" customHeight="1" thickBot="1" x14ac:dyDescent="0.25">
      <c r="A288" s="90"/>
      <c r="B288" s="319"/>
      <c r="C288" s="72"/>
      <c r="D288" s="73"/>
      <c r="E288" s="71"/>
      <c r="F288" s="71"/>
      <c r="G288" s="71"/>
      <c r="H288" s="71"/>
      <c r="I288" s="71"/>
      <c r="J288" s="71"/>
      <c r="K288" s="71"/>
      <c r="L288" s="71"/>
      <c r="M288" s="71"/>
      <c r="N288" s="71"/>
      <c r="O288" s="71"/>
      <c r="P288" s="71"/>
      <c r="Q288" s="71"/>
      <c r="R288" s="71"/>
      <c r="S288" s="71"/>
      <c r="T288" s="71"/>
      <c r="U288" s="71"/>
      <c r="V288" s="71"/>
      <c r="W288" s="71"/>
      <c r="X288" s="71"/>
      <c r="Y288" s="71"/>
      <c r="Z288" s="71"/>
      <c r="AA288" s="71"/>
      <c r="AB288" s="71"/>
      <c r="AC288" s="71"/>
      <c r="AD288" s="71"/>
      <c r="AE288" s="71"/>
      <c r="AF288" s="71"/>
      <c r="AG288" s="71"/>
      <c r="AH288" s="71"/>
      <c r="AI288" s="71"/>
      <c r="AJ288" s="71"/>
      <c r="AK288" s="71"/>
      <c r="AL288" s="91"/>
      <c r="AM288" s="72"/>
      <c r="AN288" s="71"/>
      <c r="AO288" s="71"/>
      <c r="AP288" s="71"/>
      <c r="AQ288" s="92"/>
    </row>
    <row r="289" spans="1:43" ht="6" customHeight="1" x14ac:dyDescent="0.2">
      <c r="A289" s="1"/>
      <c r="B289" s="83"/>
      <c r="C289" s="84"/>
      <c r="D289" s="85"/>
      <c r="E289" s="1"/>
      <c r="F289" s="1"/>
      <c r="G289" s="1"/>
      <c r="H289" s="1"/>
      <c r="I289" s="1"/>
      <c r="J289" s="1"/>
      <c r="K289" s="1"/>
      <c r="L289" s="1"/>
      <c r="M289" s="1"/>
      <c r="N289" s="1"/>
      <c r="O289" s="1"/>
      <c r="P289" s="1"/>
      <c r="Q289" s="1"/>
      <c r="R289" s="1"/>
      <c r="S289" s="1"/>
      <c r="T289" s="1"/>
      <c r="U289" s="84"/>
      <c r="V289" s="85"/>
      <c r="W289" s="1"/>
      <c r="X289" s="1"/>
      <c r="Y289" s="1"/>
      <c r="Z289" s="1"/>
      <c r="AA289" s="1"/>
      <c r="AB289" s="1"/>
      <c r="AC289" s="1"/>
      <c r="AD289" s="1"/>
      <c r="AE289" s="1"/>
      <c r="AF289" s="1"/>
      <c r="AG289" s="1"/>
      <c r="AH289" s="1"/>
      <c r="AI289" s="1"/>
      <c r="AJ289" s="1"/>
      <c r="AK289" s="1"/>
      <c r="AL289" s="86"/>
      <c r="AM289" s="84"/>
      <c r="AN289" s="1"/>
      <c r="AO289" s="1"/>
      <c r="AP289" s="1"/>
      <c r="AQ289" s="1"/>
    </row>
    <row r="290" spans="1:43" ht="11.25" customHeight="1" x14ac:dyDescent="0.2">
      <c r="A290" s="217"/>
      <c r="B290" s="133">
        <v>628</v>
      </c>
      <c r="C290" s="476"/>
      <c r="D290" s="51"/>
      <c r="E290" s="730" t="str">
        <f ca="1">VLOOKUP(INDIRECT(ADDRESS(ROW(),COLUMN()-3)),Language_Translations,MATCH(Language_Selected,Language_Options,0),FALSE)</f>
        <v>Où êtes-vous allé en premier pour rechercher des conseils ou un traitement ?</v>
      </c>
      <c r="F290" s="730"/>
      <c r="G290" s="730"/>
      <c r="H290" s="730"/>
      <c r="I290" s="730"/>
      <c r="J290" s="730"/>
      <c r="K290" s="730"/>
      <c r="L290" s="730"/>
      <c r="M290" s="730"/>
      <c r="N290" s="730"/>
      <c r="O290" s="730"/>
      <c r="P290" s="730"/>
      <c r="Q290" s="730"/>
      <c r="R290" s="730"/>
      <c r="S290" s="730"/>
      <c r="T290" s="730"/>
      <c r="U290" s="94"/>
      <c r="V290" s="51"/>
      <c r="W290" s="217"/>
      <c r="X290" s="217"/>
      <c r="Y290" s="217"/>
      <c r="Z290" s="217"/>
      <c r="AA290" s="217"/>
      <c r="AB290" s="217"/>
      <c r="AC290" s="217"/>
      <c r="AD290" s="217"/>
      <c r="AE290" s="217"/>
      <c r="AF290" s="217"/>
      <c r="AG290" s="217"/>
      <c r="AH290" s="217"/>
      <c r="AI290" s="217"/>
      <c r="AJ290" s="217"/>
      <c r="AK290" s="27"/>
      <c r="AL290" s="21"/>
      <c r="AM290" s="476"/>
      <c r="AN290" s="217"/>
      <c r="AO290" s="217"/>
      <c r="AP290" s="217"/>
      <c r="AQ290" s="217"/>
    </row>
    <row r="291" spans="1:43" x14ac:dyDescent="0.2">
      <c r="A291" s="217"/>
      <c r="B291" s="477"/>
      <c r="C291" s="476"/>
      <c r="D291" s="51"/>
      <c r="E291" s="730"/>
      <c r="F291" s="730"/>
      <c r="G291" s="730"/>
      <c r="H291" s="730"/>
      <c r="I291" s="730"/>
      <c r="J291" s="730"/>
      <c r="K291" s="730"/>
      <c r="L291" s="730"/>
      <c r="M291" s="730"/>
      <c r="N291" s="730"/>
      <c r="O291" s="730"/>
      <c r="P291" s="730"/>
      <c r="Q291" s="730"/>
      <c r="R291" s="730"/>
      <c r="S291" s="730"/>
      <c r="T291" s="730"/>
      <c r="U291" s="94"/>
      <c r="V291" s="51"/>
      <c r="W291" s="217" t="s">
        <v>694</v>
      </c>
      <c r="X291" s="217"/>
      <c r="Y291" s="217"/>
      <c r="Z291" s="217"/>
      <c r="AA291" s="217"/>
      <c r="AB291" s="47"/>
      <c r="AC291" s="47"/>
      <c r="AD291" s="47" t="s">
        <v>9</v>
      </c>
      <c r="AE291" s="47"/>
      <c r="AF291" s="47"/>
      <c r="AG291" s="47"/>
      <c r="AH291" s="47"/>
      <c r="AI291" s="97"/>
      <c r="AJ291" s="47"/>
      <c r="AK291" s="26"/>
      <c r="AL291" s="22"/>
      <c r="AM291" s="476"/>
      <c r="AN291" s="217"/>
      <c r="AO291" s="217"/>
      <c r="AP291" s="217"/>
      <c r="AQ291" s="217"/>
    </row>
    <row r="292" spans="1:43" ht="11.25" customHeight="1" x14ac:dyDescent="0.2">
      <c r="A292" s="217"/>
      <c r="B292" s="477"/>
      <c r="C292" s="476"/>
      <c r="D292" s="51"/>
      <c r="E292" s="704" t="s">
        <v>722</v>
      </c>
      <c r="F292" s="704"/>
      <c r="G292" s="704"/>
      <c r="H292" s="704"/>
      <c r="I292" s="704"/>
      <c r="J292" s="704"/>
      <c r="K292" s="704"/>
      <c r="L292" s="704"/>
      <c r="M292" s="704"/>
      <c r="N292" s="704"/>
      <c r="O292" s="704"/>
      <c r="P292" s="704"/>
      <c r="Q292" s="704"/>
      <c r="R292" s="704"/>
      <c r="S292" s="704"/>
      <c r="T292" s="704"/>
      <c r="U292" s="476"/>
      <c r="V292" s="51"/>
      <c r="AL292"/>
      <c r="AM292" s="476"/>
      <c r="AN292" s="217"/>
      <c r="AO292" s="217"/>
      <c r="AP292" s="217"/>
      <c r="AQ292" s="217"/>
    </row>
    <row r="293" spans="1:43" ht="6" customHeight="1" x14ac:dyDescent="0.2">
      <c r="A293" s="77"/>
      <c r="B293" s="76"/>
      <c r="C293" s="48"/>
      <c r="D293" s="26"/>
      <c r="E293" s="77"/>
      <c r="F293" s="77"/>
      <c r="G293" s="77"/>
      <c r="H293" s="77"/>
      <c r="I293" s="77"/>
      <c r="J293" s="77"/>
      <c r="K293" s="77"/>
      <c r="L293" s="77"/>
      <c r="M293" s="77"/>
      <c r="N293" s="77"/>
      <c r="O293" s="77"/>
      <c r="P293" s="77"/>
      <c r="Q293" s="77"/>
      <c r="R293" s="77"/>
      <c r="S293" s="77"/>
      <c r="T293" s="77"/>
      <c r="U293" s="48"/>
      <c r="V293" s="26"/>
      <c r="W293" s="77"/>
      <c r="X293" s="77"/>
      <c r="Y293" s="77"/>
      <c r="Z293" s="77"/>
      <c r="AA293" s="77"/>
      <c r="AB293" s="77"/>
      <c r="AC293" s="77"/>
      <c r="AD293" s="77"/>
      <c r="AE293" s="77"/>
      <c r="AF293" s="77"/>
      <c r="AG293" s="77"/>
      <c r="AH293" s="77"/>
      <c r="AI293" s="77"/>
      <c r="AJ293" s="77"/>
      <c r="AK293" s="77"/>
      <c r="AL293" s="78"/>
      <c r="AM293" s="48"/>
      <c r="AN293" s="77"/>
      <c r="AO293" s="77"/>
      <c r="AP293" s="77"/>
      <c r="AQ293" s="77"/>
    </row>
    <row r="294" spans="1:43" ht="6" customHeight="1" x14ac:dyDescent="0.2">
      <c r="A294" s="217"/>
      <c r="B294" s="477"/>
      <c r="C294" s="476"/>
      <c r="D294" s="51"/>
      <c r="E294" s="217"/>
      <c r="F294" s="217"/>
      <c r="G294" s="217"/>
      <c r="H294" s="217"/>
      <c r="I294" s="217"/>
      <c r="J294" s="217"/>
      <c r="K294" s="217"/>
      <c r="L294" s="217"/>
      <c r="M294" s="217"/>
      <c r="N294" s="217"/>
      <c r="O294" s="217"/>
      <c r="P294" s="217"/>
      <c r="Q294" s="217"/>
      <c r="R294" s="217"/>
      <c r="S294" s="217"/>
      <c r="T294" s="217"/>
      <c r="U294" s="476"/>
      <c r="V294" s="51"/>
      <c r="W294" s="217"/>
      <c r="X294" s="217"/>
      <c r="Y294" s="217"/>
      <c r="Z294" s="217"/>
      <c r="AA294" s="217"/>
      <c r="AB294" s="217"/>
      <c r="AC294" s="217"/>
      <c r="AD294" s="217"/>
      <c r="AE294" s="217"/>
      <c r="AF294" s="217"/>
      <c r="AG294" s="217"/>
      <c r="AH294" s="217"/>
      <c r="AI294" s="217"/>
      <c r="AJ294" s="217"/>
      <c r="AK294" s="217"/>
      <c r="AL294" s="74"/>
      <c r="AM294" s="476"/>
      <c r="AN294" s="217"/>
      <c r="AO294" s="217"/>
      <c r="AP294" s="217"/>
      <c r="AQ294" s="217"/>
    </row>
    <row r="295" spans="1:43" ht="11.25" customHeight="1" x14ac:dyDescent="0.2">
      <c r="A295" s="217"/>
      <c r="B295" s="133">
        <v>629</v>
      </c>
      <c r="C295" s="476"/>
      <c r="D295" s="51"/>
      <c r="E295" s="730" t="str">
        <f ca="1">VLOOKUP(INDIRECT(ADDRESS(ROW(),COLUMN()-3)),Language_Translations,MATCH(Language_Selected,Language_Options,0),FALSE)</f>
        <v>Combien de jours après le début de la maladie, avez-vous recherché des conseils ou un traitement pour (NOM) ?</v>
      </c>
      <c r="F295" s="730"/>
      <c r="G295" s="730"/>
      <c r="H295" s="730"/>
      <c r="I295" s="730"/>
      <c r="J295" s="730"/>
      <c r="K295" s="730"/>
      <c r="L295" s="730"/>
      <c r="M295" s="730"/>
      <c r="N295" s="730"/>
      <c r="O295" s="730"/>
      <c r="P295" s="730"/>
      <c r="Q295" s="730"/>
      <c r="R295" s="730"/>
      <c r="S295" s="730"/>
      <c r="T295" s="730"/>
      <c r="U295" s="476"/>
      <c r="V295" s="51"/>
      <c r="AL295"/>
      <c r="AM295" s="476"/>
      <c r="AN295" s="217"/>
      <c r="AO295" s="217"/>
      <c r="AP295" s="217"/>
      <c r="AQ295" s="217"/>
    </row>
    <row r="296" spans="1:43" x14ac:dyDescent="0.2">
      <c r="A296" s="217"/>
      <c r="B296" s="477"/>
      <c r="C296" s="476"/>
      <c r="D296" s="51"/>
      <c r="E296" s="730"/>
      <c r="F296" s="730"/>
      <c r="G296" s="730"/>
      <c r="H296" s="730"/>
      <c r="I296" s="730"/>
      <c r="J296" s="730"/>
      <c r="K296" s="730"/>
      <c r="L296" s="730"/>
      <c r="M296" s="730"/>
      <c r="N296" s="730"/>
      <c r="O296" s="730"/>
      <c r="P296" s="730"/>
      <c r="Q296" s="730"/>
      <c r="R296" s="730"/>
      <c r="S296" s="730"/>
      <c r="T296" s="730"/>
      <c r="U296" s="476"/>
      <c r="V296" s="51"/>
      <c r="W296" s="217"/>
      <c r="X296" s="217"/>
      <c r="Y296" s="217"/>
      <c r="Z296" s="217"/>
      <c r="AA296" s="217"/>
      <c r="AB296" s="217"/>
      <c r="AC296" s="217"/>
      <c r="AD296" s="217"/>
      <c r="AE296" s="217"/>
      <c r="AF296" s="217"/>
      <c r="AG296" s="217"/>
      <c r="AH296" s="217"/>
      <c r="AI296" s="27"/>
      <c r="AJ296" s="16"/>
      <c r="AK296" s="27"/>
      <c r="AL296" s="21"/>
      <c r="AM296" s="476"/>
      <c r="AN296" s="217"/>
      <c r="AO296" s="217"/>
      <c r="AP296" s="217"/>
      <c r="AQ296" s="217"/>
    </row>
    <row r="297" spans="1:43" x14ac:dyDescent="0.2">
      <c r="A297" s="217"/>
      <c r="B297" s="477"/>
      <c r="C297" s="476"/>
      <c r="D297" s="51"/>
      <c r="E297" s="730"/>
      <c r="F297" s="730"/>
      <c r="G297" s="730"/>
      <c r="H297" s="730"/>
      <c r="I297" s="730"/>
      <c r="J297" s="730"/>
      <c r="K297" s="730"/>
      <c r="L297" s="730"/>
      <c r="M297" s="730"/>
      <c r="N297" s="730"/>
      <c r="O297" s="730"/>
      <c r="P297" s="730"/>
      <c r="Q297" s="730"/>
      <c r="R297" s="730"/>
      <c r="S297" s="730"/>
      <c r="T297" s="730"/>
      <c r="U297" s="476"/>
      <c r="V297" s="51"/>
      <c r="W297" s="217" t="s">
        <v>509</v>
      </c>
      <c r="X297" s="217"/>
      <c r="Y297" s="217"/>
      <c r="Z297" s="47" t="s">
        <v>9</v>
      </c>
      <c r="AA297" s="97"/>
      <c r="AB297" s="47"/>
      <c r="AC297" s="47"/>
      <c r="AD297" s="47"/>
      <c r="AE297" s="47"/>
      <c r="AF297" s="97"/>
      <c r="AG297" s="47"/>
      <c r="AH297" s="419"/>
      <c r="AI297" s="26"/>
      <c r="AJ297" s="77"/>
      <c r="AK297" s="26"/>
      <c r="AL297" s="22"/>
      <c r="AM297" s="476"/>
      <c r="AN297" s="217"/>
      <c r="AO297" s="217"/>
      <c r="AP297" s="217"/>
      <c r="AQ297" s="217"/>
    </row>
    <row r="298" spans="1:43" x14ac:dyDescent="0.2">
      <c r="A298" s="217"/>
      <c r="B298" s="477"/>
      <c r="C298" s="476"/>
      <c r="D298" s="51"/>
      <c r="E298" s="723" t="s">
        <v>723</v>
      </c>
      <c r="F298" s="723"/>
      <c r="G298" s="723"/>
      <c r="H298" s="723"/>
      <c r="I298" s="723"/>
      <c r="J298" s="723"/>
      <c r="K298" s="723"/>
      <c r="L298" s="723"/>
      <c r="M298" s="723"/>
      <c r="N298" s="723"/>
      <c r="O298" s="723"/>
      <c r="P298" s="723"/>
      <c r="Q298" s="482"/>
      <c r="R298" s="482"/>
      <c r="S298" s="482"/>
      <c r="T298" s="482"/>
      <c r="U298" s="476"/>
      <c r="V298" s="51"/>
      <c r="W298" s="217"/>
      <c r="X298" s="217"/>
      <c r="Y298" s="217"/>
      <c r="Z298" s="217"/>
      <c r="AA298" s="217"/>
      <c r="AB298" s="217"/>
      <c r="AC298" s="217"/>
      <c r="AD298" s="217"/>
      <c r="AE298" s="47"/>
      <c r="AF298" s="97"/>
      <c r="AG298" s="47"/>
      <c r="AH298" s="419"/>
      <c r="AI298" s="217"/>
      <c r="AJ298" s="217"/>
      <c r="AK298" s="217"/>
      <c r="AL298" s="74"/>
      <c r="AM298" s="476"/>
      <c r="AN298" s="217"/>
      <c r="AO298" s="217"/>
      <c r="AP298" s="217"/>
      <c r="AQ298" s="217"/>
    </row>
    <row r="299" spans="1:43" ht="6" customHeight="1" x14ac:dyDescent="0.2">
      <c r="A299" s="217"/>
      <c r="B299" s="477"/>
      <c r="C299" s="476"/>
      <c r="D299" s="51"/>
      <c r="E299" s="217"/>
      <c r="F299" s="217"/>
      <c r="G299" s="217"/>
      <c r="H299" s="217"/>
      <c r="I299" s="217"/>
      <c r="J299" s="217"/>
      <c r="K299" s="217"/>
      <c r="L299" s="217"/>
      <c r="M299" s="217"/>
      <c r="N299" s="217"/>
      <c r="O299" s="217"/>
      <c r="P299" s="217"/>
      <c r="Q299" s="217"/>
      <c r="R299" s="217"/>
      <c r="S299" s="217"/>
      <c r="T299" s="217"/>
      <c r="U299" s="476"/>
      <c r="V299" s="51"/>
      <c r="W299" s="217"/>
      <c r="X299" s="217"/>
      <c r="Y299" s="217"/>
      <c r="Z299" s="217"/>
      <c r="AA299" s="217"/>
      <c r="AB299" s="217"/>
      <c r="AC299" s="217"/>
      <c r="AD299" s="217"/>
      <c r="AE299" s="47"/>
      <c r="AF299" s="97"/>
      <c r="AG299" s="47"/>
      <c r="AH299" s="318"/>
      <c r="AI299" s="217"/>
      <c r="AJ299" s="217"/>
      <c r="AK299" s="217"/>
      <c r="AL299" s="74"/>
      <c r="AM299" s="476"/>
      <c r="AN299" s="217"/>
      <c r="AO299" s="217"/>
      <c r="AP299" s="217"/>
      <c r="AQ299" s="217"/>
    </row>
    <row r="300" spans="1:43" ht="6" customHeight="1" x14ac:dyDescent="0.2">
      <c r="A300" s="16"/>
      <c r="B300" s="475"/>
      <c r="C300" s="46"/>
      <c r="D300" s="27"/>
      <c r="E300" s="16"/>
      <c r="F300" s="16"/>
      <c r="G300" s="16"/>
      <c r="H300" s="16"/>
      <c r="I300" s="16"/>
      <c r="J300" s="16"/>
      <c r="K300" s="16"/>
      <c r="L300" s="16"/>
      <c r="M300" s="16"/>
      <c r="N300" s="16"/>
      <c r="O300" s="16"/>
      <c r="P300" s="16"/>
      <c r="Q300" s="16"/>
      <c r="R300" s="16"/>
      <c r="S300" s="16"/>
      <c r="T300" s="16"/>
      <c r="U300" s="46"/>
      <c r="V300" s="27"/>
      <c r="W300" s="16"/>
      <c r="X300" s="16"/>
      <c r="Y300" s="16"/>
      <c r="Z300" s="16"/>
      <c r="AA300" s="16"/>
      <c r="AB300" s="16"/>
      <c r="AC300" s="16"/>
      <c r="AD300" s="16"/>
      <c r="AE300" s="16"/>
      <c r="AF300" s="16"/>
      <c r="AG300" s="16"/>
      <c r="AH300" s="16"/>
      <c r="AI300" s="16"/>
      <c r="AJ300" s="16"/>
      <c r="AK300" s="16"/>
      <c r="AL300" s="24"/>
      <c r="AM300" s="46"/>
      <c r="AN300" s="16"/>
      <c r="AO300" s="16"/>
      <c r="AP300" s="16"/>
      <c r="AQ300" s="16"/>
    </row>
    <row r="301" spans="1:43" ht="11.25" customHeight="1" x14ac:dyDescent="0.2">
      <c r="A301" s="217"/>
      <c r="B301" s="133">
        <v>630</v>
      </c>
      <c r="C301" s="476"/>
      <c r="D301" s="51"/>
      <c r="E301" s="730" t="str">
        <f ca="1">VLOOKUP(INDIRECT(ADDRESS(ROW(),COLUMN()-3)),Language_Translations,MATCH(Language_Selected,Language_Options,0),FALSE)</f>
        <v xml:space="preserve">À n'importe quel moment pendant la maladie, est-ce que (NOM) a pris des médicaments pour la maladie ? </v>
      </c>
      <c r="F301" s="730"/>
      <c r="G301" s="730"/>
      <c r="H301" s="730"/>
      <c r="I301" s="730"/>
      <c r="J301" s="730"/>
      <c r="K301" s="730"/>
      <c r="L301" s="730"/>
      <c r="M301" s="730"/>
      <c r="N301" s="730"/>
      <c r="O301" s="730"/>
      <c r="P301" s="730"/>
      <c r="Q301" s="730"/>
      <c r="R301" s="730"/>
      <c r="S301" s="730"/>
      <c r="T301" s="730"/>
      <c r="U301" s="94"/>
      <c r="V301" s="51"/>
      <c r="W301" s="217" t="s">
        <v>117</v>
      </c>
      <c r="X301" s="217"/>
      <c r="Y301" s="47" t="s">
        <v>9</v>
      </c>
      <c r="Z301" s="47"/>
      <c r="AA301" s="47"/>
      <c r="AB301" s="47"/>
      <c r="AC301" s="47"/>
      <c r="AD301" s="47"/>
      <c r="AE301" s="47"/>
      <c r="AF301" s="47"/>
      <c r="AG301" s="47"/>
      <c r="AH301" s="47"/>
      <c r="AI301" s="47"/>
      <c r="AJ301" s="47"/>
      <c r="AK301" s="47"/>
      <c r="AL301" s="75" t="s">
        <v>93</v>
      </c>
      <c r="AM301" s="476"/>
      <c r="AN301" s="217"/>
      <c r="AO301" s="217"/>
      <c r="AP301" s="217"/>
      <c r="AQ301" s="217"/>
    </row>
    <row r="302" spans="1:43" x14ac:dyDescent="0.2">
      <c r="A302" s="217"/>
      <c r="B302" s="477"/>
      <c r="C302" s="476"/>
      <c r="D302" s="51"/>
      <c r="E302" s="730"/>
      <c r="F302" s="730"/>
      <c r="G302" s="730"/>
      <c r="H302" s="730"/>
      <c r="I302" s="730"/>
      <c r="J302" s="730"/>
      <c r="K302" s="730"/>
      <c r="L302" s="730"/>
      <c r="M302" s="730"/>
      <c r="N302" s="730"/>
      <c r="O302" s="730"/>
      <c r="P302" s="730"/>
      <c r="Q302" s="730"/>
      <c r="R302" s="730"/>
      <c r="S302" s="730"/>
      <c r="T302" s="730"/>
      <c r="U302" s="94"/>
      <c r="V302" s="51"/>
      <c r="W302" s="217" t="s">
        <v>670</v>
      </c>
      <c r="X302" s="217"/>
      <c r="Y302" s="47" t="s">
        <v>9</v>
      </c>
      <c r="Z302" s="47"/>
      <c r="AA302" s="47"/>
      <c r="AB302" s="47"/>
      <c r="AC302" s="47"/>
      <c r="AD302" s="47"/>
      <c r="AE302" s="47"/>
      <c r="AF302" s="47"/>
      <c r="AG302" s="47"/>
      <c r="AH302" s="47"/>
      <c r="AI302" s="47"/>
      <c r="AJ302" s="47"/>
      <c r="AK302" s="47"/>
      <c r="AL302" s="75" t="s">
        <v>95</v>
      </c>
      <c r="AM302" s="476"/>
      <c r="AN302" s="217"/>
      <c r="AO302" s="217"/>
      <c r="AP302" s="743">
        <v>634</v>
      </c>
      <c r="AQ302" s="217"/>
    </row>
    <row r="303" spans="1:43" x14ac:dyDescent="0.2">
      <c r="A303" s="217"/>
      <c r="B303" s="477"/>
      <c r="C303" s="476"/>
      <c r="D303" s="51"/>
      <c r="E303" s="730"/>
      <c r="F303" s="730"/>
      <c r="G303" s="730"/>
      <c r="H303" s="730"/>
      <c r="I303" s="730"/>
      <c r="J303" s="730"/>
      <c r="K303" s="730"/>
      <c r="L303" s="730"/>
      <c r="M303" s="730"/>
      <c r="N303" s="730"/>
      <c r="O303" s="730"/>
      <c r="P303" s="730"/>
      <c r="Q303" s="730"/>
      <c r="R303" s="730"/>
      <c r="S303" s="730"/>
      <c r="T303" s="730"/>
      <c r="U303" s="94"/>
      <c r="V303" s="51"/>
      <c r="W303" s="217" t="s">
        <v>259</v>
      </c>
      <c r="X303" s="217"/>
      <c r="Y303" s="217"/>
      <c r="Z303" s="217"/>
      <c r="AA303" s="217"/>
      <c r="AB303" s="47" t="s">
        <v>9</v>
      </c>
      <c r="AC303" s="47"/>
      <c r="AD303" s="47"/>
      <c r="AE303" s="47"/>
      <c r="AF303" s="47"/>
      <c r="AG303" s="47"/>
      <c r="AH303" s="47"/>
      <c r="AI303" s="47"/>
      <c r="AJ303" s="47"/>
      <c r="AK303" s="47"/>
      <c r="AL303" s="75" t="s">
        <v>212</v>
      </c>
      <c r="AM303" s="476"/>
      <c r="AN303" s="217"/>
      <c r="AO303" s="217"/>
      <c r="AP303" s="743"/>
      <c r="AQ303" s="217"/>
    </row>
    <row r="304" spans="1:43" ht="6" customHeight="1" x14ac:dyDescent="0.2">
      <c r="A304" s="77"/>
      <c r="B304" s="76"/>
      <c r="C304" s="48"/>
      <c r="D304" s="26"/>
      <c r="E304" s="77"/>
      <c r="F304" s="77"/>
      <c r="G304" s="77"/>
      <c r="H304" s="77"/>
      <c r="I304" s="77"/>
      <c r="J304" s="77"/>
      <c r="K304" s="77"/>
      <c r="L304" s="77"/>
      <c r="M304" s="77"/>
      <c r="N304" s="77"/>
      <c r="O304" s="77"/>
      <c r="P304" s="77"/>
      <c r="Q304" s="77"/>
      <c r="R304" s="77"/>
      <c r="S304" s="77"/>
      <c r="T304" s="77"/>
      <c r="U304" s="48"/>
      <c r="V304" s="26"/>
      <c r="W304" s="77"/>
      <c r="X304" s="77"/>
      <c r="Y304" s="77"/>
      <c r="Z304" s="77"/>
      <c r="AA304" s="77"/>
      <c r="AB304" s="77"/>
      <c r="AC304" s="77"/>
      <c r="AD304" s="77"/>
      <c r="AE304" s="77"/>
      <c r="AF304" s="77"/>
      <c r="AG304" s="77"/>
      <c r="AH304" s="77"/>
      <c r="AI304" s="77"/>
      <c r="AJ304" s="77"/>
      <c r="AK304" s="77"/>
      <c r="AL304" s="78"/>
      <c r="AM304" s="48"/>
      <c r="AN304" s="77"/>
      <c r="AO304" s="77"/>
      <c r="AP304" s="77"/>
      <c r="AQ304" s="77"/>
    </row>
    <row r="305" spans="1:43" ht="6" customHeight="1" x14ac:dyDescent="0.2">
      <c r="A305" s="16"/>
      <c r="B305" s="475"/>
      <c r="C305" s="46"/>
      <c r="D305" s="27"/>
      <c r="E305" s="16"/>
      <c r="F305" s="16"/>
      <c r="G305" s="16"/>
      <c r="H305" s="16"/>
      <c r="I305" s="16"/>
      <c r="J305" s="16"/>
      <c r="K305" s="16"/>
      <c r="L305" s="16"/>
      <c r="M305" s="16"/>
      <c r="N305" s="16"/>
      <c r="O305" s="16"/>
      <c r="P305" s="16"/>
      <c r="Q305" s="16"/>
      <c r="R305" s="16"/>
      <c r="S305" s="16"/>
      <c r="T305" s="16"/>
      <c r="U305" s="46"/>
      <c r="V305" s="27"/>
      <c r="W305" s="16"/>
      <c r="X305" s="16"/>
      <c r="Y305" s="16"/>
      <c r="Z305" s="16"/>
      <c r="AA305" s="16"/>
      <c r="AB305" s="16"/>
      <c r="AC305" s="16"/>
      <c r="AD305" s="16"/>
      <c r="AE305" s="16"/>
      <c r="AF305" s="16"/>
      <c r="AG305" s="16"/>
      <c r="AH305" s="16"/>
      <c r="AI305" s="16"/>
      <c r="AJ305" s="16"/>
      <c r="AK305" s="16"/>
      <c r="AL305" s="475"/>
      <c r="AM305" s="46"/>
      <c r="AN305" s="16"/>
      <c r="AO305" s="16"/>
      <c r="AP305" s="16"/>
      <c r="AQ305" s="16"/>
    </row>
    <row r="306" spans="1:43" ht="11.25" customHeight="1" x14ac:dyDescent="0.2">
      <c r="A306" s="217"/>
      <c r="B306" s="133">
        <v>631</v>
      </c>
      <c r="C306" s="476"/>
      <c r="D306" s="51"/>
      <c r="E306" s="730" t="str">
        <f ca="1">VLOOKUP(INDIRECT(ADDRESS(ROW(),COLUMN()-3)),Language_Translations,MATCH(Language_Selected,Language_Options,0),FALSE)</f>
        <v>Quel médicament (NOM) a-t-il pris ?
Pas d'autre médicament ?</v>
      </c>
      <c r="F306" s="730"/>
      <c r="G306" s="730"/>
      <c r="H306" s="730"/>
      <c r="I306" s="730"/>
      <c r="J306" s="730"/>
      <c r="K306" s="730"/>
      <c r="L306" s="730"/>
      <c r="M306" s="730"/>
      <c r="N306" s="730"/>
      <c r="O306" s="730"/>
      <c r="P306" s="730"/>
      <c r="Q306" s="730"/>
      <c r="R306" s="730"/>
      <c r="S306" s="730"/>
      <c r="T306" s="730"/>
      <c r="U306" s="94"/>
      <c r="V306" s="51"/>
      <c r="W306" s="96" t="s">
        <v>724</v>
      </c>
      <c r="X306" s="217"/>
      <c r="Y306" s="217"/>
      <c r="Z306" s="217"/>
      <c r="AA306" s="217"/>
      <c r="AB306" s="217"/>
      <c r="AC306" s="217"/>
      <c r="AD306" s="217"/>
      <c r="AE306" s="217"/>
      <c r="AF306" s="217"/>
      <c r="AG306" s="217"/>
      <c r="AH306" s="217"/>
      <c r="AI306" s="217"/>
      <c r="AJ306" s="217"/>
      <c r="AK306" s="217"/>
      <c r="AL306" s="477"/>
      <c r="AM306" s="476"/>
      <c r="AN306" s="217"/>
      <c r="AO306" s="217"/>
      <c r="AP306" s="217"/>
      <c r="AQ306" s="217"/>
    </row>
    <row r="307" spans="1:43" ht="11.25" customHeight="1" x14ac:dyDescent="0.2">
      <c r="A307" s="217"/>
      <c r="B307" s="81" t="s">
        <v>363</v>
      </c>
      <c r="C307" s="476"/>
      <c r="D307" s="51"/>
      <c r="E307" s="730"/>
      <c r="F307" s="730"/>
      <c r="G307" s="730"/>
      <c r="H307" s="730"/>
      <c r="I307" s="730"/>
      <c r="J307" s="730"/>
      <c r="K307" s="730"/>
      <c r="L307" s="730"/>
      <c r="M307" s="730"/>
      <c r="N307" s="730"/>
      <c r="O307" s="730"/>
      <c r="P307" s="730"/>
      <c r="Q307" s="730"/>
      <c r="R307" s="730"/>
      <c r="S307" s="730"/>
      <c r="T307" s="730"/>
      <c r="U307" s="94"/>
      <c r="V307" s="51"/>
      <c r="W307" s="96"/>
      <c r="X307" s="217" t="s">
        <v>725</v>
      </c>
      <c r="Y307" s="217"/>
      <c r="Z307" s="217"/>
      <c r="AA307" s="217"/>
      <c r="AB307" s="217"/>
      <c r="AC307" s="217"/>
      <c r="AD307" s="217"/>
      <c r="AE307" s="217"/>
      <c r="AF307" s="217"/>
      <c r="AG307" s="217"/>
      <c r="AH307" s="217"/>
      <c r="AI307" s="217"/>
      <c r="AJ307" s="217"/>
      <c r="AK307" s="217"/>
      <c r="AL307" s="477"/>
      <c r="AM307" s="476"/>
      <c r="AN307" s="217"/>
      <c r="AO307" s="217"/>
      <c r="AP307" s="217"/>
      <c r="AQ307" s="217"/>
    </row>
    <row r="308" spans="1:43" ht="11.25" customHeight="1" x14ac:dyDescent="0.2">
      <c r="A308" s="217"/>
      <c r="B308" s="81"/>
      <c r="C308" s="476"/>
      <c r="D308" s="51"/>
      <c r="E308" s="730"/>
      <c r="F308" s="730"/>
      <c r="G308" s="730"/>
      <c r="H308" s="730"/>
      <c r="I308" s="730"/>
      <c r="J308" s="730"/>
      <c r="K308" s="730"/>
      <c r="L308" s="730"/>
      <c r="M308" s="730"/>
      <c r="N308" s="730"/>
      <c r="O308" s="730"/>
      <c r="P308" s="730"/>
      <c r="Q308" s="730"/>
      <c r="R308" s="730"/>
      <c r="S308" s="730"/>
      <c r="T308" s="730"/>
      <c r="U308" s="94"/>
      <c r="V308" s="51"/>
      <c r="W308" s="96"/>
      <c r="X308" s="217"/>
      <c r="Y308" s="217" t="s">
        <v>726</v>
      </c>
      <c r="Z308" s="217"/>
      <c r="AA308" s="217"/>
      <c r="AB308" s="217"/>
      <c r="AC308" s="217"/>
      <c r="AD308" s="217"/>
      <c r="AE308" s="47"/>
      <c r="AF308" s="47"/>
      <c r="AG308" s="47"/>
      <c r="AH308" s="47"/>
      <c r="AI308" s="47"/>
      <c r="AJ308" s="47" t="s">
        <v>9</v>
      </c>
      <c r="AK308" s="47"/>
      <c r="AL308" s="477" t="s">
        <v>239</v>
      </c>
      <c r="AM308" s="476"/>
      <c r="AN308" s="217"/>
      <c r="AO308" s="217"/>
      <c r="AP308" s="217"/>
      <c r="AQ308" s="217"/>
    </row>
    <row r="309" spans="1:43" ht="11.25" customHeight="1" x14ac:dyDescent="0.2">
      <c r="A309" s="217"/>
      <c r="B309" s="81"/>
      <c r="C309" s="476"/>
      <c r="D309" s="51"/>
      <c r="E309" s="533"/>
      <c r="F309" s="533"/>
      <c r="G309" s="533"/>
      <c r="H309" s="533"/>
      <c r="I309" s="533"/>
      <c r="J309" s="533"/>
      <c r="K309" s="533"/>
      <c r="L309" s="533"/>
      <c r="M309" s="533"/>
      <c r="N309" s="533"/>
      <c r="O309" s="533"/>
      <c r="P309" s="533"/>
      <c r="Q309" s="533"/>
      <c r="R309" s="533"/>
      <c r="S309" s="533"/>
      <c r="T309" s="533"/>
      <c r="U309" s="94"/>
      <c r="V309" s="51"/>
      <c r="W309" s="96"/>
      <c r="X309" s="217" t="s">
        <v>727</v>
      </c>
      <c r="Y309" s="217"/>
      <c r="Z309" s="217"/>
      <c r="AA309" s="217"/>
      <c r="AB309" s="217"/>
      <c r="AC309" s="47" t="s">
        <v>9</v>
      </c>
      <c r="AD309" s="47"/>
      <c r="AE309" s="47"/>
      <c r="AF309" s="47"/>
      <c r="AG309" s="47"/>
      <c r="AH309" s="47"/>
      <c r="AI309" s="47"/>
      <c r="AJ309" s="97"/>
      <c r="AK309" s="47"/>
      <c r="AL309" s="477" t="s">
        <v>241</v>
      </c>
      <c r="AM309" s="476"/>
      <c r="AN309" s="217"/>
      <c r="AO309" s="217"/>
      <c r="AP309" s="217"/>
      <c r="AQ309" s="217"/>
    </row>
    <row r="310" spans="1:43" x14ac:dyDescent="0.2">
      <c r="A310" s="217"/>
      <c r="C310" s="476"/>
      <c r="D310" s="51"/>
      <c r="U310" s="94"/>
      <c r="V310" s="51"/>
      <c r="W310" s="217"/>
      <c r="X310" s="217" t="s">
        <v>728</v>
      </c>
      <c r="Y310" s="217"/>
      <c r="Z310" s="217"/>
      <c r="AA310" s="217"/>
      <c r="AB310" s="217"/>
      <c r="AC310" s="47" t="s">
        <v>9</v>
      </c>
      <c r="AD310" s="47"/>
      <c r="AE310" s="47"/>
      <c r="AF310" s="47"/>
      <c r="AG310" s="47"/>
      <c r="AH310" s="47"/>
      <c r="AI310" s="47"/>
      <c r="AJ310" s="97"/>
      <c r="AK310" s="47"/>
      <c r="AL310" s="477" t="s">
        <v>209</v>
      </c>
      <c r="AM310" s="476"/>
      <c r="AN310" s="217"/>
      <c r="AO310" s="217"/>
      <c r="AP310" s="217"/>
      <c r="AQ310" s="217"/>
    </row>
    <row r="311" spans="1:43" ht="11.25" customHeight="1" x14ac:dyDescent="0.2">
      <c r="A311" s="217"/>
      <c r="B311" s="477"/>
      <c r="C311" s="476"/>
      <c r="D311" s="51"/>
      <c r="E311" s="704" t="s">
        <v>729</v>
      </c>
      <c r="F311" s="704"/>
      <c r="G311" s="704"/>
      <c r="H311" s="704"/>
      <c r="I311" s="704"/>
      <c r="J311" s="704"/>
      <c r="K311" s="704"/>
      <c r="L311" s="704"/>
      <c r="M311" s="704"/>
      <c r="N311" s="704"/>
      <c r="O311" s="704"/>
      <c r="P311" s="704"/>
      <c r="Q311" s="704"/>
      <c r="R311" s="704"/>
      <c r="S311" s="704"/>
      <c r="T311" s="704"/>
      <c r="U311" s="476"/>
      <c r="V311" s="51"/>
      <c r="W311" s="217"/>
      <c r="X311" s="217" t="s">
        <v>730</v>
      </c>
      <c r="Y311" s="217"/>
      <c r="Z311" s="217"/>
      <c r="AA311" s="217"/>
      <c r="AB311" s="217"/>
      <c r="AC311" s="47" t="s">
        <v>9</v>
      </c>
      <c r="AD311" s="47"/>
      <c r="AE311" s="47"/>
      <c r="AF311" s="47"/>
      <c r="AG311" s="47"/>
      <c r="AH311" s="47"/>
      <c r="AI311" s="47"/>
      <c r="AJ311" s="97"/>
      <c r="AK311" s="47"/>
      <c r="AL311" s="477" t="s">
        <v>244</v>
      </c>
      <c r="AM311" s="476"/>
      <c r="AN311" s="217"/>
      <c r="AO311" s="217"/>
      <c r="AP311" s="217"/>
      <c r="AQ311" s="217"/>
    </row>
    <row r="312" spans="1:43" ht="11.25" customHeight="1" x14ac:dyDescent="0.2">
      <c r="A312" s="217"/>
      <c r="B312" s="477"/>
      <c r="C312" s="476"/>
      <c r="D312" s="51"/>
      <c r="E312" s="704"/>
      <c r="F312" s="704"/>
      <c r="G312" s="704"/>
      <c r="H312" s="704"/>
      <c r="I312" s="704"/>
      <c r="J312" s="704"/>
      <c r="K312" s="704"/>
      <c r="L312" s="704"/>
      <c r="M312" s="704"/>
      <c r="N312" s="704"/>
      <c r="O312" s="704"/>
      <c r="P312" s="704"/>
      <c r="Q312" s="704"/>
      <c r="R312" s="704"/>
      <c r="S312" s="704"/>
      <c r="T312" s="704"/>
      <c r="U312" s="94"/>
      <c r="V312" s="51"/>
      <c r="W312" s="217"/>
      <c r="X312" s="217" t="s">
        <v>731</v>
      </c>
      <c r="Y312" s="217"/>
      <c r="Z312" s="217"/>
      <c r="AA312" s="217"/>
      <c r="AB312" s="217"/>
      <c r="AC312" s="217"/>
      <c r="AD312" s="217"/>
      <c r="AE312" s="217"/>
      <c r="AG312" s="217"/>
      <c r="AI312" s="217"/>
      <c r="AJ312" s="217"/>
      <c r="AK312" s="217"/>
      <c r="AL312" s="112"/>
      <c r="AM312" s="476"/>
      <c r="AN312" s="217"/>
      <c r="AO312" s="217"/>
      <c r="AP312" s="217"/>
      <c r="AQ312" s="217"/>
    </row>
    <row r="313" spans="1:43" x14ac:dyDescent="0.2">
      <c r="A313" s="217"/>
      <c r="B313" s="477"/>
      <c r="C313" s="476"/>
      <c r="D313" s="51"/>
      <c r="E313" s="704"/>
      <c r="F313" s="704"/>
      <c r="G313" s="704"/>
      <c r="H313" s="704"/>
      <c r="I313" s="704"/>
      <c r="J313" s="704"/>
      <c r="K313" s="704"/>
      <c r="L313" s="704"/>
      <c r="M313" s="704"/>
      <c r="N313" s="704"/>
      <c r="O313" s="704"/>
      <c r="P313" s="704"/>
      <c r="Q313" s="704"/>
      <c r="R313" s="704"/>
      <c r="S313" s="704"/>
      <c r="T313" s="704"/>
      <c r="U313" s="476"/>
      <c r="V313" s="51"/>
      <c r="W313" s="217"/>
      <c r="X313" s="217"/>
      <c r="Y313" s="217" t="s">
        <v>732</v>
      </c>
      <c r="Z313" s="217"/>
      <c r="AA313" s="47"/>
      <c r="AB313" s="47"/>
      <c r="AC313" s="47"/>
      <c r="AD313" s="47" t="s">
        <v>9</v>
      </c>
      <c r="AE313" s="47"/>
      <c r="AF313" s="47"/>
      <c r="AG313" s="47"/>
      <c r="AH313" s="97"/>
      <c r="AI313" s="47"/>
      <c r="AJ313" s="47"/>
      <c r="AK313" s="47"/>
      <c r="AL313" s="477" t="s">
        <v>246</v>
      </c>
      <c r="AM313" s="476"/>
      <c r="AN313" s="217"/>
      <c r="AP313" s="217"/>
      <c r="AQ313" s="217"/>
    </row>
    <row r="314" spans="1:43" x14ac:dyDescent="0.2">
      <c r="A314" s="217"/>
      <c r="B314" s="477"/>
      <c r="C314" s="476"/>
      <c r="D314" s="51"/>
      <c r="E314" s="704"/>
      <c r="F314" s="704"/>
      <c r="G314" s="704"/>
      <c r="H314" s="704"/>
      <c r="I314" s="704"/>
      <c r="J314" s="704"/>
      <c r="K314" s="704"/>
      <c r="L314" s="704"/>
      <c r="M314" s="704"/>
      <c r="N314" s="704"/>
      <c r="O314" s="704"/>
      <c r="P314" s="704"/>
      <c r="Q314" s="704"/>
      <c r="R314" s="704"/>
      <c r="S314" s="704"/>
      <c r="T314" s="704"/>
      <c r="U314" s="476"/>
      <c r="V314" s="51"/>
      <c r="W314" s="217"/>
      <c r="X314" s="217"/>
      <c r="Y314" s="217" t="s">
        <v>733</v>
      </c>
      <c r="Z314" s="217"/>
      <c r="AA314" s="217"/>
      <c r="AB314" s="217"/>
      <c r="AC314" s="217"/>
      <c r="AD314" s="47" t="s">
        <v>9</v>
      </c>
      <c r="AE314" s="47"/>
      <c r="AF314" s="97"/>
      <c r="AG314" s="47"/>
      <c r="AH314" s="47"/>
      <c r="AI314" s="47"/>
      <c r="AJ314" s="47"/>
      <c r="AK314" s="47"/>
      <c r="AL314" s="477" t="s">
        <v>248</v>
      </c>
      <c r="AM314" s="476"/>
      <c r="AN314" s="217"/>
      <c r="AO314" s="217"/>
      <c r="AP314" s="217"/>
      <c r="AQ314" s="217"/>
    </row>
    <row r="315" spans="1:43" x14ac:dyDescent="0.2">
      <c r="A315" s="217"/>
      <c r="B315" s="477"/>
      <c r="C315" s="476"/>
      <c r="D315" s="51"/>
      <c r="E315" s="704"/>
      <c r="F315" s="704"/>
      <c r="G315" s="704"/>
      <c r="H315" s="704"/>
      <c r="I315" s="704"/>
      <c r="J315" s="704"/>
      <c r="K315" s="704"/>
      <c r="L315" s="704"/>
      <c r="M315" s="704"/>
      <c r="N315" s="704"/>
      <c r="O315" s="704"/>
      <c r="P315" s="704"/>
      <c r="Q315" s="704"/>
      <c r="R315" s="704"/>
      <c r="S315" s="704"/>
      <c r="T315" s="704"/>
      <c r="U315" s="476"/>
      <c r="V315" s="51"/>
      <c r="W315" s="217"/>
      <c r="X315" s="217" t="s">
        <v>734</v>
      </c>
      <c r="Y315" s="217"/>
      <c r="Z315" s="217"/>
      <c r="AA315" s="217"/>
      <c r="AB315" s="217"/>
      <c r="AC315" s="217"/>
      <c r="AD315" s="217"/>
      <c r="AE315" s="217"/>
      <c r="AF315" s="47"/>
      <c r="AG315" s="47"/>
      <c r="AH315" s="97"/>
      <c r="AI315" s="47"/>
      <c r="AJ315" s="47"/>
      <c r="AK315" s="47"/>
      <c r="AL315" s="112"/>
      <c r="AM315" s="476"/>
      <c r="AN315" s="217"/>
      <c r="AO315" s="217"/>
      <c r="AP315" s="217"/>
      <c r="AQ315" s="217"/>
    </row>
    <row r="316" spans="1:43" x14ac:dyDescent="0.2">
      <c r="A316" s="217"/>
      <c r="B316" s="477"/>
      <c r="C316" s="476"/>
      <c r="D316" s="51"/>
      <c r="E316" s="217"/>
      <c r="F316" s="217"/>
      <c r="G316" s="217"/>
      <c r="H316" s="217"/>
      <c r="I316" s="217"/>
      <c r="J316" s="217"/>
      <c r="K316" s="217"/>
      <c r="L316" s="217"/>
      <c r="M316" s="217"/>
      <c r="N316" s="217"/>
      <c r="O316" s="217"/>
      <c r="P316" s="217"/>
      <c r="Q316" s="217"/>
      <c r="R316" s="217"/>
      <c r="S316" s="217"/>
      <c r="T316" s="217"/>
      <c r="U316" s="476"/>
      <c r="V316" s="51"/>
      <c r="W316" s="217"/>
      <c r="X316" s="217"/>
      <c r="Y316" s="217" t="s">
        <v>735</v>
      </c>
      <c r="Z316" s="217"/>
      <c r="AA316" s="217"/>
      <c r="AB316" s="47"/>
      <c r="AC316" s="47"/>
      <c r="AD316" s="97" t="s">
        <v>9</v>
      </c>
      <c r="AE316" s="47"/>
      <c r="AF316" s="47"/>
      <c r="AG316" s="47"/>
      <c r="AH316" s="97"/>
      <c r="AI316" s="47"/>
      <c r="AJ316" s="47"/>
      <c r="AK316" s="47"/>
      <c r="AL316" s="477" t="s">
        <v>250</v>
      </c>
      <c r="AM316" s="476"/>
      <c r="AN316" s="217"/>
      <c r="AO316" s="217"/>
      <c r="AP316" s="217"/>
      <c r="AQ316" s="217"/>
    </row>
    <row r="317" spans="1:43" x14ac:dyDescent="0.2">
      <c r="A317" s="217"/>
      <c r="B317" s="477"/>
      <c r="C317" s="476"/>
      <c r="D317" s="51"/>
      <c r="E317" s="217"/>
      <c r="F317" s="217"/>
      <c r="G317" s="217"/>
      <c r="H317" s="217"/>
      <c r="I317" s="217"/>
      <c r="J317" s="217"/>
      <c r="K317" s="217"/>
      <c r="L317" s="217"/>
      <c r="M317" s="217"/>
      <c r="N317" s="217"/>
      <c r="O317" s="217"/>
      <c r="P317" s="217"/>
      <c r="Q317" s="217"/>
      <c r="R317" s="217"/>
      <c r="S317" s="217"/>
      <c r="T317" s="217"/>
      <c r="U317" s="476"/>
      <c r="V317" s="51"/>
      <c r="W317" s="217"/>
      <c r="X317" s="217"/>
      <c r="Y317" s="217" t="s">
        <v>733</v>
      </c>
      <c r="Z317" s="217"/>
      <c r="AA317" s="217"/>
      <c r="AB317" s="217"/>
      <c r="AC317" s="217"/>
      <c r="AD317" s="47" t="s">
        <v>9</v>
      </c>
      <c r="AE317" s="47"/>
      <c r="AF317" s="97"/>
      <c r="AG317" s="47"/>
      <c r="AH317" s="47"/>
      <c r="AI317" s="47"/>
      <c r="AJ317" s="47"/>
      <c r="AK317" s="47"/>
      <c r="AL317" s="477" t="s">
        <v>252</v>
      </c>
      <c r="AM317" s="476"/>
      <c r="AN317" s="217"/>
      <c r="AO317" s="217"/>
      <c r="AP317" s="217"/>
      <c r="AQ317" s="217"/>
    </row>
    <row r="318" spans="1:43" x14ac:dyDescent="0.2">
      <c r="A318" s="217"/>
      <c r="B318" s="477"/>
      <c r="C318" s="476"/>
      <c r="D318" s="51"/>
      <c r="E318" s="217"/>
      <c r="F318" s="217"/>
      <c r="G318" s="217"/>
      <c r="H318" s="217"/>
      <c r="I318" s="217"/>
      <c r="J318" s="217"/>
      <c r="K318" s="217"/>
      <c r="L318" s="217"/>
      <c r="M318" s="217"/>
      <c r="N318" s="217"/>
      <c r="O318" s="217"/>
      <c r="P318" s="217"/>
      <c r="Q318" s="217"/>
      <c r="R318" s="217"/>
      <c r="S318" s="217"/>
      <c r="T318" s="217"/>
      <c r="U318" s="476"/>
      <c r="V318" s="51"/>
      <c r="W318" s="217"/>
      <c r="X318" s="217"/>
      <c r="Y318" s="217"/>
      <c r="Z318" s="217"/>
      <c r="AA318" s="217"/>
      <c r="AB318" s="217"/>
      <c r="AC318" s="217"/>
      <c r="AD318" s="217"/>
      <c r="AE318" s="217"/>
      <c r="AF318" s="217"/>
      <c r="AG318" s="217"/>
      <c r="AH318" s="217"/>
      <c r="AI318" s="217"/>
      <c r="AJ318" s="217"/>
      <c r="AK318" s="217"/>
      <c r="AL318" s="112"/>
      <c r="AM318" s="476"/>
      <c r="AN318" s="217"/>
      <c r="AO318" s="217"/>
      <c r="AP318" s="217"/>
      <c r="AQ318" s="217"/>
    </row>
    <row r="319" spans="1:43" x14ac:dyDescent="0.2">
      <c r="A319" s="217"/>
      <c r="B319" s="477"/>
      <c r="C319" s="476"/>
      <c r="D319" s="51"/>
      <c r="E319" s="217"/>
      <c r="F319" s="217"/>
      <c r="G319" s="217"/>
      <c r="H319" s="217"/>
      <c r="I319" s="217"/>
      <c r="J319" s="217"/>
      <c r="K319" s="217"/>
      <c r="L319" s="217"/>
      <c r="M319" s="217"/>
      <c r="N319" s="217"/>
      <c r="O319" s="217"/>
      <c r="P319" s="217"/>
      <c r="Q319" s="217"/>
      <c r="R319" s="217"/>
      <c r="S319" s="217"/>
      <c r="T319" s="217"/>
      <c r="U319" s="476"/>
      <c r="V319" s="51"/>
      <c r="W319" s="217"/>
      <c r="X319" s="217" t="s">
        <v>106</v>
      </c>
      <c r="Y319" s="217"/>
      <c r="Z319" s="217"/>
      <c r="AA319" s="217"/>
      <c r="AB319" s="217"/>
      <c r="AC319" s="217"/>
      <c r="AD319" s="217"/>
      <c r="AE319" s="217"/>
      <c r="AF319" s="217"/>
      <c r="AG319" s="217"/>
      <c r="AH319" s="217"/>
      <c r="AI319" s="217"/>
      <c r="AJ319" s="217"/>
      <c r="AK319" s="217"/>
      <c r="AL319" s="477"/>
      <c r="AM319" s="476"/>
      <c r="AN319" s="217"/>
      <c r="AO319" s="217"/>
      <c r="AP319" s="217"/>
      <c r="AQ319" s="217"/>
    </row>
    <row r="320" spans="1:43" x14ac:dyDescent="0.2">
      <c r="A320" s="217"/>
      <c r="B320" s="477"/>
      <c r="C320" s="476"/>
      <c r="D320" s="51"/>
      <c r="E320" s="217"/>
      <c r="F320" s="217"/>
      <c r="G320" s="217"/>
      <c r="H320" s="217"/>
      <c r="I320" s="217"/>
      <c r="J320" s="217"/>
      <c r="K320" s="217"/>
      <c r="L320" s="217"/>
      <c r="M320" s="217"/>
      <c r="N320" s="217"/>
      <c r="O320" s="217"/>
      <c r="P320" s="217"/>
      <c r="Q320" s="217"/>
      <c r="R320" s="217"/>
      <c r="S320" s="217"/>
      <c r="T320" s="217"/>
      <c r="U320" s="476"/>
      <c r="V320" s="51"/>
      <c r="W320" s="217"/>
      <c r="X320" s="217"/>
      <c r="Y320" s="217" t="s">
        <v>736</v>
      </c>
      <c r="Z320" s="217"/>
      <c r="AA320" s="217"/>
      <c r="AB320" s="217"/>
      <c r="AC320" s="217"/>
      <c r="AD320" s="217"/>
      <c r="AE320" s="77"/>
      <c r="AF320" s="77"/>
      <c r="AG320" s="77"/>
      <c r="AH320" s="77"/>
      <c r="AI320" s="77"/>
      <c r="AJ320" s="77"/>
      <c r="AK320" s="77"/>
      <c r="AL320" s="477" t="s">
        <v>309</v>
      </c>
      <c r="AM320" s="476"/>
      <c r="AN320" s="217"/>
      <c r="AO320" s="217"/>
      <c r="AP320" s="217"/>
      <c r="AQ320" s="217"/>
    </row>
    <row r="321" spans="1:43" x14ac:dyDescent="0.2">
      <c r="A321" s="217"/>
      <c r="B321" s="477"/>
      <c r="C321" s="476"/>
      <c r="D321" s="51"/>
      <c r="E321" s="217"/>
      <c r="F321" s="217"/>
      <c r="G321" s="217"/>
      <c r="H321" s="217"/>
      <c r="I321" s="217"/>
      <c r="J321" s="217"/>
      <c r="K321" s="217"/>
      <c r="L321" s="217"/>
      <c r="M321" s="217"/>
      <c r="N321" s="217"/>
      <c r="O321" s="217"/>
      <c r="P321" s="217"/>
      <c r="Q321" s="217"/>
      <c r="R321" s="217"/>
      <c r="S321" s="217"/>
      <c r="T321" s="217"/>
      <c r="U321" s="476"/>
      <c r="V321" s="51"/>
      <c r="W321" s="217"/>
      <c r="X321" s="217"/>
      <c r="Y321" s="217"/>
      <c r="Z321" s="217"/>
      <c r="AA321" s="217"/>
      <c r="AB321" s="217"/>
      <c r="AC321" s="217"/>
      <c r="AD321" s="302"/>
      <c r="AE321" s="300" t="s">
        <v>107</v>
      </c>
      <c r="AF321" s="300"/>
      <c r="AG321" s="300"/>
      <c r="AH321" s="300"/>
      <c r="AI321" s="300"/>
      <c r="AJ321" s="300"/>
      <c r="AK321" s="300"/>
      <c r="AL321" s="112"/>
      <c r="AM321" s="476"/>
      <c r="AN321" s="217"/>
      <c r="AO321" s="217"/>
      <c r="AP321" s="217"/>
      <c r="AQ321" s="217"/>
    </row>
    <row r="322" spans="1:43" x14ac:dyDescent="0.2">
      <c r="A322" s="217"/>
      <c r="B322" s="477"/>
      <c r="C322" s="476"/>
      <c r="D322" s="51"/>
      <c r="E322" s="217"/>
      <c r="F322" s="217"/>
      <c r="G322" s="217"/>
      <c r="H322" s="217"/>
      <c r="I322" s="217"/>
      <c r="J322" s="217"/>
      <c r="K322" s="217"/>
      <c r="L322" s="217"/>
      <c r="M322" s="217"/>
      <c r="N322" s="217"/>
      <c r="O322" s="217"/>
      <c r="P322" s="217"/>
      <c r="Q322" s="217"/>
      <c r="R322" s="217"/>
      <c r="S322" s="217"/>
      <c r="T322" s="217"/>
      <c r="U322" s="476"/>
      <c r="V322" s="51"/>
      <c r="W322" s="217"/>
      <c r="X322" s="217"/>
      <c r="Y322" s="217"/>
      <c r="Z322" s="217"/>
      <c r="AA322" s="217"/>
      <c r="AB322" s="217"/>
      <c r="AC322" s="217"/>
      <c r="AD322" s="217"/>
      <c r="AL322"/>
      <c r="AM322" s="476"/>
      <c r="AN322" s="217"/>
      <c r="AO322" s="217"/>
      <c r="AP322" s="217"/>
      <c r="AQ322" s="217"/>
    </row>
    <row r="323" spans="1:43" ht="10.5" x14ac:dyDescent="0.2">
      <c r="A323" s="217"/>
      <c r="B323" s="477"/>
      <c r="C323" s="476"/>
      <c r="D323" s="51"/>
      <c r="E323" s="217"/>
      <c r="F323" s="217"/>
      <c r="G323" s="217"/>
      <c r="H323" s="217"/>
      <c r="I323" s="217"/>
      <c r="J323" s="217"/>
      <c r="K323" s="217"/>
      <c r="L323" s="217"/>
      <c r="M323" s="217"/>
      <c r="N323" s="217"/>
      <c r="O323" s="217"/>
      <c r="P323" s="217"/>
      <c r="Q323" s="217"/>
      <c r="R323" s="217"/>
      <c r="S323" s="217"/>
      <c r="T323" s="217"/>
      <c r="U323" s="476"/>
      <c r="V323" s="51"/>
      <c r="W323" s="96" t="s">
        <v>737</v>
      </c>
      <c r="X323" s="217"/>
      <c r="Y323" s="217"/>
      <c r="Z323" s="217"/>
      <c r="AA323" s="217"/>
      <c r="AB323" s="217"/>
      <c r="AC323" s="217"/>
      <c r="AD323" s="217"/>
      <c r="AE323" s="217"/>
      <c r="AF323" s="217"/>
      <c r="AG323" s="217"/>
      <c r="AH323" s="217"/>
      <c r="AI323" s="217"/>
      <c r="AJ323" s="217"/>
      <c r="AK323" s="217"/>
      <c r="AL323" s="477"/>
      <c r="AM323" s="476"/>
      <c r="AN323" s="217"/>
      <c r="AO323" s="217"/>
      <c r="AP323" s="217"/>
      <c r="AQ323" s="217"/>
    </row>
    <row r="324" spans="1:43" ht="10.5" x14ac:dyDescent="0.2">
      <c r="A324" s="217"/>
      <c r="B324" s="477"/>
      <c r="C324" s="476"/>
      <c r="D324" s="51"/>
      <c r="E324" s="217"/>
      <c r="F324" s="217"/>
      <c r="G324" s="217"/>
      <c r="H324" s="217"/>
      <c r="I324" s="217"/>
      <c r="J324" s="217"/>
      <c r="K324" s="217"/>
      <c r="L324" s="217"/>
      <c r="M324" s="217"/>
      <c r="N324" s="217"/>
      <c r="O324" s="217"/>
      <c r="P324" s="217"/>
      <c r="Q324" s="217"/>
      <c r="R324" s="217"/>
      <c r="S324" s="217"/>
      <c r="T324" s="217"/>
      <c r="U324" s="476"/>
      <c r="V324" s="51"/>
      <c r="W324" s="96"/>
      <c r="X324" s="217" t="s">
        <v>738</v>
      </c>
      <c r="Y324" s="217"/>
      <c r="Z324" s="217"/>
      <c r="AA324" s="217"/>
      <c r="AB324" s="217"/>
      <c r="AC324" s="47" t="s">
        <v>9</v>
      </c>
      <c r="AD324" s="47"/>
      <c r="AE324" s="97"/>
      <c r="AF324" s="47"/>
      <c r="AG324" s="47"/>
      <c r="AH324" s="47"/>
      <c r="AI324" s="47"/>
      <c r="AJ324" s="97"/>
      <c r="AK324" s="47"/>
      <c r="AL324" s="477" t="s">
        <v>311</v>
      </c>
      <c r="AM324" s="476"/>
      <c r="AN324" s="217"/>
      <c r="AO324" s="217"/>
      <c r="AP324" s="217"/>
      <c r="AQ324" s="217"/>
    </row>
    <row r="325" spans="1:43" ht="10.5" x14ac:dyDescent="0.2">
      <c r="A325" s="217"/>
      <c r="B325" s="477"/>
      <c r="C325" s="476"/>
      <c r="D325" s="51"/>
      <c r="E325" s="217"/>
      <c r="F325" s="217"/>
      <c r="G325" s="217"/>
      <c r="H325" s="217"/>
      <c r="I325" s="217"/>
      <c r="J325" s="217"/>
      <c r="K325" s="217"/>
      <c r="L325" s="217"/>
      <c r="M325" s="217"/>
      <c r="N325" s="217"/>
      <c r="O325" s="217"/>
      <c r="P325" s="217"/>
      <c r="Q325" s="217"/>
      <c r="R325" s="217"/>
      <c r="S325" s="217"/>
      <c r="T325" s="217"/>
      <c r="U325" s="476"/>
      <c r="V325" s="51"/>
      <c r="W325" s="96"/>
      <c r="X325" s="217" t="s">
        <v>739</v>
      </c>
      <c r="Y325" s="217"/>
      <c r="Z325" s="217"/>
      <c r="AA325" s="217"/>
      <c r="AB325" s="217"/>
      <c r="AC325" s="217"/>
      <c r="AD325" s="47" t="s">
        <v>9</v>
      </c>
      <c r="AE325" s="47"/>
      <c r="AF325" s="97"/>
      <c r="AG325" s="47"/>
      <c r="AH325" s="47"/>
      <c r="AI325" s="47"/>
      <c r="AJ325" s="47"/>
      <c r="AK325" s="97"/>
      <c r="AL325" s="477" t="s">
        <v>313</v>
      </c>
      <c r="AM325" s="476"/>
      <c r="AN325" s="217"/>
      <c r="AO325" s="217"/>
      <c r="AP325" s="217"/>
      <c r="AQ325" s="217"/>
    </row>
    <row r="326" spans="1:43" x14ac:dyDescent="0.2">
      <c r="A326" s="217"/>
      <c r="B326" s="477"/>
      <c r="C326" s="476"/>
      <c r="D326" s="51"/>
      <c r="E326" s="217"/>
      <c r="F326" s="217"/>
      <c r="G326" s="217"/>
      <c r="H326" s="217"/>
      <c r="I326" s="217"/>
      <c r="J326" s="217"/>
      <c r="K326" s="217"/>
      <c r="L326" s="217"/>
      <c r="M326" s="217"/>
      <c r="N326" s="217"/>
      <c r="O326" s="217"/>
      <c r="P326" s="217"/>
      <c r="Q326" s="217"/>
      <c r="R326" s="217"/>
      <c r="S326" s="217"/>
      <c r="T326" s="217"/>
      <c r="U326" s="476"/>
      <c r="V326" s="51"/>
      <c r="W326" s="217"/>
      <c r="X326" s="217" t="s">
        <v>740</v>
      </c>
      <c r="Y326" s="217"/>
      <c r="Z326" s="217"/>
      <c r="AA326" s="217"/>
      <c r="AC326" s="47"/>
      <c r="AD326" s="97"/>
      <c r="AE326" s="47"/>
      <c r="AF326" s="47"/>
      <c r="AG326" s="47" t="s">
        <v>9</v>
      </c>
      <c r="AH326" s="47"/>
      <c r="AI326" s="97"/>
      <c r="AJ326" s="97"/>
      <c r="AK326" s="47"/>
      <c r="AL326" s="477" t="s">
        <v>315</v>
      </c>
      <c r="AM326" s="476"/>
      <c r="AN326" s="217"/>
      <c r="AO326" s="217"/>
      <c r="AP326" s="217"/>
      <c r="AQ326" s="217"/>
    </row>
    <row r="327" spans="1:43" x14ac:dyDescent="0.2">
      <c r="A327" s="217"/>
      <c r="B327" s="477"/>
      <c r="C327" s="476"/>
      <c r="D327" s="51"/>
      <c r="E327" s="217"/>
      <c r="F327" s="217"/>
      <c r="G327" s="217"/>
      <c r="H327" s="217"/>
      <c r="I327" s="217"/>
      <c r="J327" s="217"/>
      <c r="K327" s="217"/>
      <c r="L327" s="217"/>
      <c r="M327" s="217"/>
      <c r="N327" s="217"/>
      <c r="O327" s="217"/>
      <c r="P327" s="217"/>
      <c r="Q327" s="217"/>
      <c r="R327" s="217"/>
      <c r="S327" s="217"/>
      <c r="T327" s="217"/>
      <c r="U327" s="476"/>
      <c r="V327" s="51"/>
      <c r="W327" s="217"/>
      <c r="X327" s="217" t="s">
        <v>741</v>
      </c>
      <c r="Y327" s="217"/>
      <c r="Z327" s="217"/>
      <c r="AA327" s="217"/>
      <c r="AB327" s="217"/>
      <c r="AD327" s="47"/>
      <c r="AE327" s="47" t="s">
        <v>9</v>
      </c>
      <c r="AF327" s="47"/>
      <c r="AG327" s="47"/>
      <c r="AH327" s="47"/>
      <c r="AI327" s="47"/>
      <c r="AJ327" s="97"/>
      <c r="AK327" s="47"/>
      <c r="AL327" s="477" t="s">
        <v>317</v>
      </c>
      <c r="AM327" s="476"/>
      <c r="AN327" s="217"/>
      <c r="AO327" s="217"/>
      <c r="AP327" s="217"/>
      <c r="AQ327" s="217"/>
    </row>
    <row r="328" spans="1:43" x14ac:dyDescent="0.2">
      <c r="A328" s="217"/>
      <c r="B328" s="477"/>
      <c r="C328" s="476"/>
      <c r="D328" s="51"/>
      <c r="E328" s="217"/>
      <c r="F328" s="217"/>
      <c r="G328" s="217"/>
      <c r="H328" s="217"/>
      <c r="I328" s="217"/>
      <c r="J328" s="217"/>
      <c r="K328" s="217"/>
      <c r="L328" s="217"/>
      <c r="M328" s="217"/>
      <c r="N328" s="217"/>
      <c r="O328" s="217"/>
      <c r="P328" s="217"/>
      <c r="Q328" s="217"/>
      <c r="R328" s="217"/>
      <c r="S328" s="217"/>
      <c r="T328" s="217"/>
      <c r="U328" s="476"/>
      <c r="V328" s="51"/>
      <c r="W328" s="217"/>
      <c r="X328" s="217"/>
      <c r="Y328" s="217"/>
      <c r="Z328" s="217"/>
      <c r="AA328" s="217"/>
      <c r="AB328" s="217"/>
      <c r="AC328" s="217"/>
      <c r="AD328" s="217"/>
      <c r="AE328" s="217"/>
      <c r="AF328" s="217"/>
      <c r="AG328" s="217"/>
      <c r="AH328" s="217"/>
      <c r="AI328" s="217"/>
      <c r="AJ328" s="217"/>
      <c r="AK328" s="217"/>
      <c r="AL328" s="477"/>
      <c r="AM328" s="476"/>
      <c r="AN328" s="217"/>
      <c r="AO328" s="217"/>
      <c r="AP328" s="217"/>
      <c r="AQ328" s="217"/>
    </row>
    <row r="329" spans="1:43" ht="10.5" x14ac:dyDescent="0.2">
      <c r="A329" s="217"/>
      <c r="B329" s="477"/>
      <c r="C329" s="476"/>
      <c r="D329" s="51"/>
      <c r="E329" s="217"/>
      <c r="F329" s="217"/>
      <c r="G329" s="217"/>
      <c r="H329" s="217"/>
      <c r="I329" s="217"/>
      <c r="J329" s="217"/>
      <c r="K329" s="217"/>
      <c r="L329" s="217"/>
      <c r="M329" s="217"/>
      <c r="N329" s="217"/>
      <c r="O329" s="217"/>
      <c r="P329" s="217"/>
      <c r="Q329" s="217"/>
      <c r="R329" s="217"/>
      <c r="S329" s="217"/>
      <c r="T329" s="217"/>
      <c r="U329" s="476"/>
      <c r="V329" s="51"/>
      <c r="W329" s="96" t="s">
        <v>742</v>
      </c>
      <c r="X329" s="217"/>
      <c r="Y329" s="217"/>
      <c r="Z329" s="217"/>
      <c r="AA329" s="217"/>
      <c r="AB329" s="217"/>
      <c r="AC329" s="217"/>
      <c r="AD329" s="217"/>
      <c r="AE329" s="217"/>
      <c r="AF329" s="217"/>
      <c r="AG329" s="217"/>
      <c r="AH329" s="217"/>
      <c r="AI329" s="217"/>
      <c r="AJ329" s="217"/>
      <c r="AK329" s="217"/>
      <c r="AL329" s="477"/>
      <c r="AM329" s="476"/>
      <c r="AN329" s="217"/>
      <c r="AO329" s="217"/>
      <c r="AP329" s="217"/>
      <c r="AQ329" s="217"/>
    </row>
    <row r="330" spans="1:43" x14ac:dyDescent="0.2">
      <c r="A330" s="217"/>
      <c r="B330" s="477"/>
      <c r="C330" s="476"/>
      <c r="D330" s="51"/>
      <c r="E330" s="217"/>
      <c r="F330" s="217"/>
      <c r="G330" s="217"/>
      <c r="H330" s="217"/>
      <c r="I330" s="217"/>
      <c r="J330" s="217"/>
      <c r="K330" s="217"/>
      <c r="L330" s="217"/>
      <c r="M330" s="217"/>
      <c r="N330" s="217"/>
      <c r="O330" s="217"/>
      <c r="P330" s="217"/>
      <c r="Q330" s="217"/>
      <c r="R330" s="217"/>
      <c r="S330" s="217"/>
      <c r="T330" s="217"/>
      <c r="U330" s="476"/>
      <c r="V330" s="51"/>
      <c r="W330" s="217"/>
      <c r="X330" s="217" t="s">
        <v>743</v>
      </c>
      <c r="Y330" s="217"/>
      <c r="Z330" s="217"/>
      <c r="AA330" s="47"/>
      <c r="AB330" s="47" t="s">
        <v>9</v>
      </c>
      <c r="AC330" s="97"/>
      <c r="AD330" s="47"/>
      <c r="AE330" s="47"/>
      <c r="AF330" s="47"/>
      <c r="AG330" s="47"/>
      <c r="AH330" s="97"/>
      <c r="AI330" s="47"/>
      <c r="AJ330" s="47"/>
      <c r="AK330" s="47"/>
      <c r="AL330" s="477" t="s">
        <v>500</v>
      </c>
      <c r="AM330" s="476"/>
      <c r="AN330" s="217"/>
      <c r="AO330" s="217"/>
      <c r="AP330" s="217"/>
      <c r="AQ330" s="217"/>
    </row>
    <row r="331" spans="1:43" x14ac:dyDescent="0.2">
      <c r="A331" s="217"/>
      <c r="B331" s="477"/>
      <c r="C331" s="476"/>
      <c r="D331" s="51"/>
      <c r="E331" s="217"/>
      <c r="F331" s="217"/>
      <c r="G331" s="217"/>
      <c r="H331" s="217"/>
      <c r="I331" s="217"/>
      <c r="J331" s="217"/>
      <c r="K331" s="217"/>
      <c r="L331" s="217"/>
      <c r="M331" s="217"/>
      <c r="N331" s="217"/>
      <c r="O331" s="217"/>
      <c r="P331" s="217"/>
      <c r="Q331" s="217"/>
      <c r="R331" s="217"/>
      <c r="S331" s="217"/>
      <c r="T331" s="217"/>
      <c r="U331" s="476"/>
      <c r="V331" s="51"/>
      <c r="W331" s="217"/>
      <c r="X331" s="217" t="s">
        <v>744</v>
      </c>
      <c r="Y331" s="217"/>
      <c r="Z331" s="217"/>
      <c r="AA331" s="217"/>
      <c r="AB331" s="217"/>
      <c r="AC331" s="217"/>
      <c r="AD331" s="217"/>
      <c r="AE331" s="217"/>
      <c r="AF331" s="47"/>
      <c r="AG331" s="47"/>
      <c r="AH331" s="97"/>
      <c r="AI331" s="47"/>
      <c r="AJ331" s="47"/>
      <c r="AK331" s="47"/>
      <c r="AL331" s="477"/>
      <c r="AM331" s="476"/>
      <c r="AN331" s="217"/>
      <c r="AO331" s="217"/>
      <c r="AP331" s="217"/>
      <c r="AQ331" s="217"/>
    </row>
    <row r="332" spans="1:43" x14ac:dyDescent="0.2">
      <c r="A332" s="217"/>
      <c r="B332" s="477"/>
      <c r="C332" s="476"/>
      <c r="D332" s="51"/>
      <c r="E332" s="217"/>
      <c r="F332" s="217"/>
      <c r="G332" s="217"/>
      <c r="H332" s="217"/>
      <c r="I332" s="217"/>
      <c r="J332" s="217"/>
      <c r="K332" s="217"/>
      <c r="L332" s="217"/>
      <c r="M332" s="217"/>
      <c r="N332" s="217"/>
      <c r="O332" s="217"/>
      <c r="P332" s="217"/>
      <c r="Q332" s="217"/>
      <c r="R332" s="217"/>
      <c r="S332" s="217"/>
      <c r="T332" s="217"/>
      <c r="U332" s="476"/>
      <c r="V332" s="51"/>
      <c r="W332" s="217"/>
      <c r="Y332" s="217" t="s">
        <v>745</v>
      </c>
      <c r="Z332" s="217"/>
      <c r="AA332" s="217"/>
      <c r="AB332" s="217"/>
      <c r="AC332" s="217"/>
      <c r="AD332" s="217"/>
      <c r="AE332" s="47"/>
      <c r="AF332" s="47" t="s">
        <v>9</v>
      </c>
      <c r="AG332" s="97"/>
      <c r="AH332" s="47"/>
      <c r="AI332" s="47"/>
      <c r="AJ332" s="47"/>
      <c r="AK332" s="47"/>
      <c r="AL332" s="112" t="s">
        <v>501</v>
      </c>
      <c r="AM332" s="476"/>
      <c r="AN332" s="217"/>
      <c r="AO332" s="217"/>
      <c r="AP332" s="217"/>
      <c r="AQ332" s="217"/>
    </row>
    <row r="333" spans="1:43" x14ac:dyDescent="0.2">
      <c r="A333" s="217"/>
      <c r="B333" s="477"/>
      <c r="C333" s="476"/>
      <c r="D333" s="51"/>
      <c r="E333" s="217"/>
      <c r="F333" s="217"/>
      <c r="G333" s="217"/>
      <c r="H333" s="217"/>
      <c r="I333" s="217"/>
      <c r="J333" s="217"/>
      <c r="K333" s="217"/>
      <c r="L333" s="217"/>
      <c r="M333" s="217"/>
      <c r="N333" s="217"/>
      <c r="O333" s="217"/>
      <c r="P333" s="217"/>
      <c r="Q333" s="217"/>
      <c r="R333" s="217"/>
      <c r="S333" s="217"/>
      <c r="T333" s="217"/>
      <c r="U333" s="476"/>
      <c r="V333" s="51"/>
      <c r="W333" s="217"/>
      <c r="X333" s="217" t="s">
        <v>746</v>
      </c>
      <c r="Y333" s="217"/>
      <c r="Z333" s="217"/>
      <c r="AA333" s="217"/>
      <c r="AB333" s="47"/>
      <c r="AC333" s="47" t="s">
        <v>9</v>
      </c>
      <c r="AD333" s="97"/>
      <c r="AE333" s="47"/>
      <c r="AF333" s="47"/>
      <c r="AG333" s="47"/>
      <c r="AH333" s="47"/>
      <c r="AI333" s="47"/>
      <c r="AJ333" s="97"/>
      <c r="AK333" s="47"/>
      <c r="AL333" s="112" t="s">
        <v>502</v>
      </c>
      <c r="AM333" s="476"/>
      <c r="AN333" s="217"/>
      <c r="AO333" s="217"/>
      <c r="AP333" s="217"/>
      <c r="AQ333" s="217"/>
    </row>
    <row r="334" spans="1:43" x14ac:dyDescent="0.2">
      <c r="A334" s="217"/>
      <c r="B334" s="477"/>
      <c r="C334" s="476"/>
      <c r="D334" s="51"/>
      <c r="E334" s="217"/>
      <c r="F334" s="217"/>
      <c r="G334" s="217"/>
      <c r="H334" s="217"/>
      <c r="I334" s="217"/>
      <c r="J334" s="217"/>
      <c r="K334" s="217"/>
      <c r="L334" s="217"/>
      <c r="M334" s="217"/>
      <c r="N334" s="217"/>
      <c r="O334" s="217"/>
      <c r="P334" s="217"/>
      <c r="Q334" s="217"/>
      <c r="R334" s="217"/>
      <c r="S334" s="217"/>
      <c r="T334" s="217"/>
      <c r="U334" s="476"/>
      <c r="V334" s="51"/>
      <c r="W334" s="217"/>
      <c r="X334" s="217"/>
      <c r="Y334" s="217"/>
      <c r="Z334" s="217"/>
      <c r="AA334" s="217"/>
      <c r="AB334" s="217"/>
      <c r="AC334" s="217"/>
      <c r="AD334" s="217"/>
      <c r="AE334" s="217"/>
      <c r="AF334" s="217"/>
      <c r="AG334" s="217"/>
      <c r="AH334" s="217"/>
      <c r="AI334" s="217"/>
      <c r="AJ334" s="217"/>
      <c r="AK334" s="217"/>
      <c r="AL334" s="477"/>
      <c r="AM334" s="476"/>
      <c r="AN334" s="217"/>
      <c r="AO334" s="217"/>
      <c r="AP334" s="217"/>
      <c r="AQ334" s="217"/>
    </row>
    <row r="335" spans="1:43" x14ac:dyDescent="0.2">
      <c r="A335" s="217"/>
      <c r="B335" s="477"/>
      <c r="C335" s="476"/>
      <c r="D335" s="51"/>
      <c r="E335" s="217"/>
      <c r="F335" s="217"/>
      <c r="G335" s="217"/>
      <c r="H335" s="217"/>
      <c r="I335" s="217"/>
      <c r="J335" s="217"/>
      <c r="K335" s="217"/>
      <c r="L335" s="217"/>
      <c r="M335" s="217"/>
      <c r="N335" s="217"/>
      <c r="O335" s="217"/>
      <c r="P335" s="217"/>
      <c r="Q335" s="217"/>
      <c r="R335" s="217"/>
      <c r="S335" s="217"/>
      <c r="T335" s="217"/>
      <c r="U335" s="476"/>
      <c r="V335" s="51"/>
      <c r="W335" s="217" t="s">
        <v>106</v>
      </c>
      <c r="X335" s="217"/>
      <c r="Y335" s="217"/>
      <c r="Z335" s="77"/>
      <c r="AA335" s="77"/>
      <c r="AB335" s="77"/>
      <c r="AC335" s="77"/>
      <c r="AD335" s="77"/>
      <c r="AE335" s="77"/>
      <c r="AF335" s="217"/>
      <c r="AH335" s="217"/>
      <c r="AI335" s="217"/>
      <c r="AJ335" s="217"/>
      <c r="AK335" s="217"/>
      <c r="AL335" s="477" t="s">
        <v>253</v>
      </c>
      <c r="AM335" s="476"/>
      <c r="AN335" s="217"/>
      <c r="AO335" s="217"/>
      <c r="AP335" s="217"/>
      <c r="AQ335" s="217"/>
    </row>
    <row r="336" spans="1:43" x14ac:dyDescent="0.2">
      <c r="A336" s="217"/>
      <c r="B336" s="477"/>
      <c r="C336" s="476"/>
      <c r="D336" s="51"/>
      <c r="E336" s="217"/>
      <c r="F336" s="217"/>
      <c r="G336" s="217"/>
      <c r="H336" s="217"/>
      <c r="I336" s="217"/>
      <c r="J336" s="217"/>
      <c r="K336" s="217"/>
      <c r="L336" s="217"/>
      <c r="M336" s="217"/>
      <c r="N336" s="217"/>
      <c r="O336" s="217"/>
      <c r="P336" s="217"/>
      <c r="Q336" s="217"/>
      <c r="R336" s="217"/>
      <c r="S336" s="217"/>
      <c r="T336" s="217"/>
      <c r="U336" s="476"/>
      <c r="V336" s="51"/>
      <c r="W336" s="217"/>
      <c r="X336" s="217"/>
      <c r="Y336" s="217"/>
      <c r="Z336" s="420" t="s">
        <v>107</v>
      </c>
      <c r="AA336" s="302"/>
      <c r="AB336" s="302"/>
      <c r="AC336" s="302"/>
      <c r="AD336" s="302"/>
      <c r="AE336" s="303"/>
      <c r="AF336" s="300"/>
      <c r="AG336" s="300"/>
      <c r="AH336" s="300"/>
      <c r="AI336" s="300"/>
      <c r="AJ336" s="300"/>
      <c r="AK336" s="300"/>
      <c r="AL336" s="477"/>
      <c r="AM336" s="476"/>
      <c r="AN336" s="217"/>
      <c r="AO336" s="217"/>
      <c r="AP336" s="217"/>
      <c r="AQ336" s="217"/>
    </row>
    <row r="337" spans="1:87" x14ac:dyDescent="0.2">
      <c r="A337" s="217"/>
      <c r="B337" s="477"/>
      <c r="C337" s="476"/>
      <c r="D337" s="51"/>
      <c r="E337" s="217"/>
      <c r="F337" s="217"/>
      <c r="G337" s="217"/>
      <c r="H337" s="217"/>
      <c r="I337" s="217"/>
      <c r="J337" s="217"/>
      <c r="K337" s="217"/>
      <c r="L337" s="217"/>
      <c r="M337" s="217"/>
      <c r="N337" s="217"/>
      <c r="O337" s="217"/>
      <c r="P337" s="217"/>
      <c r="Q337" s="217"/>
      <c r="R337" s="217"/>
      <c r="S337" s="217"/>
      <c r="T337" s="217"/>
      <c r="U337" s="476"/>
      <c r="V337" s="51"/>
      <c r="AL337"/>
      <c r="AM337" s="476"/>
      <c r="AN337" s="217"/>
      <c r="AO337" s="217"/>
      <c r="AP337" s="217"/>
      <c r="AQ337" s="217"/>
    </row>
    <row r="338" spans="1:87" x14ac:dyDescent="0.2">
      <c r="A338" s="217"/>
      <c r="B338" s="477"/>
      <c r="C338" s="476"/>
      <c r="D338" s="51"/>
      <c r="E338" s="217"/>
      <c r="F338" s="217"/>
      <c r="G338" s="217"/>
      <c r="H338" s="217"/>
      <c r="I338" s="217"/>
      <c r="J338" s="217"/>
      <c r="K338" s="217"/>
      <c r="L338" s="217"/>
      <c r="M338" s="217"/>
      <c r="N338" s="217"/>
      <c r="O338" s="217"/>
      <c r="P338" s="217"/>
      <c r="Q338" s="217"/>
      <c r="R338" s="217"/>
      <c r="S338" s="217"/>
      <c r="T338" s="217"/>
      <c r="U338" s="476"/>
      <c r="V338" s="51"/>
      <c r="W338" s="217" t="s">
        <v>259</v>
      </c>
      <c r="X338" s="217"/>
      <c r="Y338" s="217"/>
      <c r="Z338" s="217"/>
      <c r="AA338" s="217"/>
      <c r="AB338" s="47" t="s">
        <v>9</v>
      </c>
      <c r="AC338" s="47"/>
      <c r="AD338" s="47"/>
      <c r="AE338" s="47"/>
      <c r="AF338" s="47"/>
      <c r="AG338" s="47"/>
      <c r="AH338" s="47"/>
      <c r="AI338" s="97"/>
      <c r="AJ338" s="47"/>
      <c r="AK338" s="47"/>
      <c r="AL338" s="477" t="s">
        <v>747</v>
      </c>
      <c r="AM338" s="476"/>
      <c r="AN338" s="217"/>
      <c r="AO338" s="217"/>
      <c r="AP338" s="217"/>
      <c r="AQ338" s="217"/>
    </row>
    <row r="339" spans="1:87" ht="6" customHeight="1" thickBot="1" x14ac:dyDescent="0.25">
      <c r="A339" s="71"/>
      <c r="B339" s="319"/>
      <c r="C339" s="72"/>
      <c r="D339" s="73"/>
      <c r="E339" s="71"/>
      <c r="F339" s="71"/>
      <c r="G339" s="71"/>
      <c r="H339" s="71"/>
      <c r="I339" s="71"/>
      <c r="J339" s="71"/>
      <c r="K339" s="71"/>
      <c r="L339" s="71"/>
      <c r="M339" s="71"/>
      <c r="N339" s="71"/>
      <c r="O339" s="71"/>
      <c r="P339" s="71"/>
      <c r="Q339" s="71"/>
      <c r="R339" s="71"/>
      <c r="S339" s="71"/>
      <c r="T339" s="71"/>
      <c r="U339" s="72"/>
      <c r="V339" s="73"/>
      <c r="W339" s="71"/>
      <c r="X339" s="71"/>
      <c r="Y339" s="71"/>
      <c r="Z339" s="71"/>
      <c r="AA339" s="71"/>
      <c r="AB339" s="71"/>
      <c r="AC339" s="71"/>
      <c r="AD339" s="71"/>
      <c r="AE339" s="71"/>
      <c r="AF339" s="71"/>
      <c r="AG339" s="71"/>
      <c r="AH339" s="71"/>
      <c r="AI339" s="71"/>
      <c r="AJ339" s="71"/>
      <c r="AK339" s="71"/>
      <c r="AL339" s="319"/>
      <c r="AM339" s="72"/>
      <c r="AN339" s="71"/>
      <c r="AO339" s="71"/>
      <c r="AP339" s="71"/>
      <c r="AQ339" s="71"/>
    </row>
    <row r="340" spans="1:87" ht="6" customHeight="1" x14ac:dyDescent="0.2">
      <c r="A340" s="421"/>
      <c r="B340" s="422"/>
      <c r="C340" s="423"/>
      <c r="D340" s="85"/>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86"/>
      <c r="AM340" s="84"/>
      <c r="AN340" s="1"/>
      <c r="AO340" s="1"/>
      <c r="AP340" s="1"/>
      <c r="AQ340" s="87"/>
      <c r="AS340" s="217"/>
      <c r="AT340" s="477"/>
      <c r="AU340" s="217"/>
      <c r="AV340" s="217"/>
      <c r="AW340" s="217"/>
      <c r="AX340" s="217"/>
      <c r="AY340" s="217"/>
      <c r="AZ340" s="217"/>
      <c r="BA340" s="217"/>
      <c r="BB340" s="217"/>
      <c r="BC340" s="217"/>
      <c r="BD340" s="217"/>
      <c r="BE340" s="217"/>
      <c r="BF340" s="217"/>
      <c r="BG340" s="217"/>
      <c r="BH340" s="217"/>
      <c r="BI340" s="217"/>
      <c r="BJ340" s="217"/>
      <c r="BK340" s="217"/>
      <c r="BL340" s="217"/>
      <c r="BM340" s="217"/>
      <c r="BN340" s="217"/>
      <c r="BO340" s="217"/>
      <c r="BP340" s="217"/>
      <c r="BQ340" s="217"/>
      <c r="BR340" s="217"/>
      <c r="BS340" s="217"/>
      <c r="BT340" s="217"/>
      <c r="BU340" s="217"/>
      <c r="BV340" s="217"/>
      <c r="BW340" s="217"/>
      <c r="BX340" s="217"/>
      <c r="BY340" s="217"/>
      <c r="BZ340" s="217"/>
      <c r="CA340" s="217"/>
      <c r="CB340" s="217"/>
      <c r="CC340" s="217"/>
      <c r="CD340" s="74"/>
      <c r="CE340" s="217"/>
      <c r="CF340" s="217"/>
      <c r="CG340" s="217"/>
      <c r="CH340" s="217"/>
      <c r="CI340" s="217"/>
    </row>
    <row r="341" spans="1:87" ht="11.25" customHeight="1" x14ac:dyDescent="0.2">
      <c r="A341" s="424"/>
      <c r="B341" s="425">
        <v>632</v>
      </c>
      <c r="C341" s="426"/>
      <c r="D341" s="51"/>
      <c r="E341" s="4" t="s">
        <v>748</v>
      </c>
      <c r="F341" s="4"/>
      <c r="G341" s="4"/>
      <c r="H341" s="4"/>
      <c r="I341" s="4"/>
      <c r="J341" s="4"/>
      <c r="K341" s="4"/>
      <c r="L341" s="482"/>
      <c r="M341" s="482"/>
      <c r="N341" s="482"/>
      <c r="O341" s="482"/>
      <c r="P341" s="482"/>
      <c r="Q341" s="482"/>
      <c r="R341" s="74"/>
      <c r="S341" s="482"/>
      <c r="T341" s="482"/>
      <c r="U341" s="217"/>
      <c r="V341" s="217"/>
      <c r="X341" s="217"/>
      <c r="Z341" s="74"/>
      <c r="AA341" s="74"/>
      <c r="AB341" s="74"/>
      <c r="AC341" s="74"/>
      <c r="AD341" s="74"/>
      <c r="AE341" s="217"/>
      <c r="AF341" s="217"/>
      <c r="AG341" s="217"/>
      <c r="AH341" s="217"/>
      <c r="AJ341" s="74"/>
      <c r="AL341" s="74"/>
      <c r="AM341" s="476"/>
      <c r="AN341" s="217"/>
      <c r="AO341" s="217"/>
      <c r="AP341" s="217"/>
      <c r="AQ341" s="89"/>
      <c r="AS341" s="217"/>
      <c r="AT341" s="477"/>
      <c r="AU341" s="217"/>
      <c r="AV341" s="217"/>
      <c r="AW341" s="704"/>
      <c r="AX341" s="704"/>
      <c r="AY341" s="704"/>
      <c r="AZ341" s="704"/>
      <c r="BA341" s="704"/>
      <c r="BB341" s="704"/>
      <c r="BC341" s="704"/>
      <c r="BD341" s="482"/>
      <c r="BE341" s="482"/>
      <c r="BF341" s="482"/>
      <c r="BG341" s="482"/>
      <c r="BH341" s="482"/>
      <c r="BI341" s="482"/>
      <c r="BJ341" s="74"/>
      <c r="BK341" s="482"/>
      <c r="BL341" s="482"/>
      <c r="BM341" s="217"/>
      <c r="BN341" s="217"/>
      <c r="BP341" s="217"/>
      <c r="BR341" s="74"/>
      <c r="BS341" s="74"/>
      <c r="BT341" s="74"/>
      <c r="BU341" s="74"/>
      <c r="BV341" s="74"/>
      <c r="BW341" s="217"/>
      <c r="BX341" s="217"/>
      <c r="BY341" s="217"/>
      <c r="BZ341" s="217"/>
      <c r="CB341" s="74"/>
      <c r="CD341" s="74"/>
      <c r="CE341" s="217"/>
      <c r="CF341" s="217"/>
      <c r="CG341" s="217"/>
      <c r="CH341" s="217"/>
      <c r="CI341" s="217"/>
    </row>
    <row r="342" spans="1:87" x14ac:dyDescent="0.2">
      <c r="A342" s="424"/>
      <c r="B342" s="427" t="s">
        <v>511</v>
      </c>
      <c r="C342" s="426"/>
      <c r="D342" s="51"/>
      <c r="F342" s="217"/>
      <c r="G342" s="217"/>
      <c r="H342" s="217"/>
      <c r="I342" s="217"/>
      <c r="J342" s="217"/>
      <c r="K342" s="217"/>
      <c r="L342" s="217"/>
      <c r="M342" s="217"/>
      <c r="N342" s="217"/>
      <c r="O342" s="217"/>
      <c r="P342" s="217"/>
      <c r="Q342" s="217"/>
      <c r="R342" s="74"/>
      <c r="S342" s="217"/>
      <c r="T342" s="217"/>
      <c r="U342" s="217"/>
      <c r="V342" s="217"/>
      <c r="W342" s="217"/>
      <c r="X342" s="217"/>
      <c r="Z342" s="74"/>
      <c r="AA342" s="74"/>
      <c r="AB342" s="74"/>
      <c r="AC342" s="74"/>
      <c r="AD342" s="74"/>
      <c r="AE342" s="217"/>
      <c r="AF342" s="217"/>
      <c r="AG342" s="217"/>
      <c r="AH342" s="217"/>
      <c r="AJ342" s="74"/>
      <c r="AL342" s="74"/>
      <c r="AM342" s="476"/>
      <c r="AN342" s="217"/>
      <c r="AO342" s="217"/>
      <c r="AP342" s="217"/>
      <c r="AQ342" s="89"/>
      <c r="AS342" s="217"/>
      <c r="AT342" s="477"/>
      <c r="AU342" s="217"/>
      <c r="AV342" s="217"/>
      <c r="AW342" s="217"/>
      <c r="AX342" s="217"/>
      <c r="AY342" s="217"/>
      <c r="AZ342" s="217"/>
      <c r="BA342" s="217"/>
      <c r="BB342" s="217"/>
      <c r="BC342" s="217"/>
      <c r="BD342" s="217"/>
      <c r="BE342" s="217"/>
      <c r="BF342" s="217"/>
      <c r="BG342" s="217"/>
      <c r="BH342" s="217"/>
      <c r="BI342" s="217"/>
      <c r="BJ342" s="74"/>
      <c r="BK342" s="217"/>
      <c r="BL342" s="217"/>
      <c r="BM342" s="217"/>
      <c r="BN342" s="217"/>
      <c r="BO342" s="217"/>
      <c r="BP342" s="217"/>
      <c r="BR342" s="74"/>
      <c r="BS342" s="74"/>
      <c r="BT342" s="74"/>
      <c r="BU342" s="74"/>
      <c r="BV342" s="74"/>
      <c r="BW342" s="217"/>
      <c r="BX342" s="217"/>
      <c r="BY342" s="217"/>
      <c r="BZ342" s="217"/>
      <c r="CB342" s="74"/>
      <c r="CD342" s="74"/>
      <c r="CE342" s="217"/>
      <c r="CF342" s="217"/>
      <c r="CG342" s="217"/>
      <c r="CH342" s="217"/>
      <c r="CI342" s="217"/>
    </row>
    <row r="343" spans="1:87" x14ac:dyDescent="0.2">
      <c r="A343" s="424"/>
      <c r="B343" s="425"/>
      <c r="C343" s="426"/>
      <c r="D343" s="51"/>
      <c r="E343" s="417"/>
      <c r="F343" s="217"/>
      <c r="G343" s="217"/>
      <c r="H343" s="217"/>
      <c r="I343" s="217"/>
      <c r="J343" s="217"/>
      <c r="K343" s="217"/>
      <c r="L343" s="217"/>
      <c r="M343" s="217"/>
      <c r="N343" s="217"/>
      <c r="O343" s="217"/>
      <c r="P343" s="217"/>
      <c r="Q343" s="217"/>
      <c r="R343" s="30" t="s">
        <v>749</v>
      </c>
      <c r="S343" s="217"/>
      <c r="T343" s="217"/>
      <c r="U343" s="217"/>
      <c r="V343" s="217"/>
      <c r="W343" s="217"/>
      <c r="X343" s="217"/>
      <c r="Z343" s="74"/>
      <c r="AA343" s="74"/>
      <c r="AB343" s="74"/>
      <c r="AC343" s="74"/>
      <c r="AD343" s="30" t="s">
        <v>749</v>
      </c>
      <c r="AE343" s="217"/>
      <c r="AF343" s="217"/>
      <c r="AG343" s="217"/>
      <c r="AH343" s="217"/>
      <c r="AI343" s="217"/>
      <c r="AJ343" s="74"/>
      <c r="AL343" s="74"/>
      <c r="AM343" s="476"/>
      <c r="AN343" s="217"/>
      <c r="AO343" s="217"/>
      <c r="AP343" s="217"/>
      <c r="AQ343" s="89"/>
      <c r="AS343" s="217"/>
      <c r="AT343" s="477"/>
      <c r="AU343" s="217"/>
      <c r="AV343" s="217"/>
      <c r="AW343" s="417"/>
      <c r="AX343" s="217"/>
      <c r="AY343" s="217"/>
      <c r="AZ343" s="217"/>
      <c r="BA343" s="217"/>
      <c r="BB343" s="217"/>
      <c r="BC343" s="217"/>
      <c r="BD343" s="217"/>
      <c r="BE343" s="217"/>
      <c r="BF343" s="217"/>
      <c r="BG343" s="217"/>
      <c r="BH343" s="217"/>
      <c r="BI343" s="217"/>
      <c r="BJ343" s="74"/>
      <c r="BK343" s="217"/>
      <c r="BL343" s="217"/>
      <c r="BM343" s="217"/>
      <c r="BN343" s="217"/>
      <c r="BO343" s="217"/>
      <c r="BP343" s="217"/>
      <c r="BR343" s="74"/>
      <c r="BS343" s="74"/>
      <c r="BT343" s="74"/>
      <c r="BU343" s="74"/>
      <c r="BV343" s="74"/>
      <c r="BW343" s="217"/>
      <c r="BX343" s="217"/>
      <c r="BY343" s="217"/>
      <c r="BZ343" s="217"/>
      <c r="CA343" s="217"/>
      <c r="CB343" s="74"/>
      <c r="CD343" s="74"/>
      <c r="CE343" s="217"/>
      <c r="CF343" s="217"/>
      <c r="CG343" s="217"/>
      <c r="CH343" s="217"/>
      <c r="CI343" s="217"/>
    </row>
    <row r="344" spans="1:87" x14ac:dyDescent="0.2">
      <c r="A344" s="424"/>
      <c r="B344" s="425"/>
      <c r="C344" s="426"/>
      <c r="D344" s="51"/>
      <c r="E344" s="217"/>
      <c r="F344" s="217"/>
      <c r="G344" s="217"/>
      <c r="H344" s="217"/>
      <c r="I344" s="217"/>
      <c r="J344" s="217"/>
      <c r="K344" s="217"/>
      <c r="L344" s="217"/>
      <c r="M344" s="217"/>
      <c r="N344" s="217"/>
      <c r="O344" s="217"/>
      <c r="P344" s="217"/>
      <c r="Q344" s="217"/>
      <c r="R344" s="74" t="s">
        <v>140</v>
      </c>
      <c r="S344" s="217"/>
      <c r="T344" s="217"/>
      <c r="U344" s="217"/>
      <c r="V344" s="217"/>
      <c r="W344" s="217"/>
      <c r="Z344" s="74"/>
      <c r="AA344" s="74"/>
      <c r="AB344" s="74"/>
      <c r="AC344" s="74"/>
      <c r="AD344" s="25" t="s">
        <v>118</v>
      </c>
      <c r="AE344" s="217"/>
      <c r="AF344" s="217"/>
      <c r="AG344" s="217"/>
      <c r="AH344" s="217"/>
      <c r="AI344" s="217"/>
      <c r="AJ344" s="74"/>
      <c r="AM344" s="476"/>
      <c r="AN344" s="217"/>
      <c r="AO344" s="217"/>
      <c r="AP344" s="217">
        <v>634</v>
      </c>
      <c r="AQ344" s="89"/>
      <c r="AS344" s="217"/>
      <c r="AT344" s="477"/>
      <c r="AU344" s="217"/>
      <c r="AV344" s="217"/>
      <c r="AW344" s="217"/>
      <c r="AX344" s="217"/>
      <c r="AY344" s="217"/>
      <c r="AZ344" s="217"/>
      <c r="BA344" s="217"/>
      <c r="BB344" s="217"/>
      <c r="BC344" s="217"/>
      <c r="BD344" s="217"/>
      <c r="BE344" s="217"/>
      <c r="BF344" s="217"/>
      <c r="BG344" s="217"/>
      <c r="BH344" s="217"/>
      <c r="BI344" s="217"/>
      <c r="BJ344" s="74"/>
      <c r="BK344" s="217"/>
      <c r="BL344" s="217"/>
      <c r="BM344" s="217"/>
      <c r="BN344" s="217"/>
      <c r="BO344" s="217"/>
      <c r="BR344" s="74"/>
      <c r="BS344" s="74"/>
      <c r="BT344" s="74"/>
      <c r="BU344" s="74"/>
      <c r="BV344" s="74"/>
      <c r="BW344" s="217"/>
      <c r="BX344" s="217"/>
      <c r="BY344" s="217"/>
      <c r="BZ344" s="217"/>
      <c r="CA344" s="217"/>
      <c r="CB344" s="74"/>
      <c r="CD344" s="25"/>
      <c r="CE344" s="217"/>
      <c r="CF344" s="217"/>
      <c r="CG344" s="217"/>
      <c r="CH344" s="217"/>
      <c r="CI344" s="217"/>
    </row>
    <row r="345" spans="1:87" x14ac:dyDescent="0.2">
      <c r="A345" s="424"/>
      <c r="B345" s="425"/>
      <c r="C345" s="426"/>
      <c r="D345" s="51"/>
      <c r="E345" s="217"/>
      <c r="F345" s="217"/>
      <c r="G345" s="217"/>
      <c r="H345" s="217"/>
      <c r="I345" s="217"/>
      <c r="J345" s="217"/>
      <c r="K345" s="217"/>
      <c r="L345" s="217"/>
      <c r="M345" s="217"/>
      <c r="N345" s="217"/>
      <c r="O345" s="217"/>
      <c r="P345" s="217"/>
      <c r="Q345" s="217"/>
      <c r="R345" s="74"/>
      <c r="S345" s="217"/>
      <c r="T345" s="217"/>
      <c r="U345" s="217"/>
      <c r="V345" s="217"/>
      <c r="W345" s="217"/>
      <c r="Z345" s="74"/>
      <c r="AA345" s="74"/>
      <c r="AB345" s="74"/>
      <c r="AC345" s="74"/>
      <c r="AD345" s="74" t="s">
        <v>140</v>
      </c>
      <c r="AE345" s="217"/>
      <c r="AF345" s="217"/>
      <c r="AG345" s="217"/>
      <c r="AH345" s="217"/>
      <c r="AI345" s="217"/>
      <c r="AJ345" s="74"/>
      <c r="AM345" s="476"/>
      <c r="AN345" s="217"/>
      <c r="AO345" s="217"/>
      <c r="AP345" s="217"/>
      <c r="AQ345" s="89"/>
      <c r="AS345" s="217"/>
      <c r="AT345" s="477"/>
      <c r="AU345" s="217"/>
      <c r="AV345" s="217"/>
      <c r="AW345" s="217"/>
      <c r="AX345" s="217"/>
      <c r="AY345" s="217"/>
      <c r="AZ345" s="217"/>
      <c r="BA345" s="217"/>
      <c r="BB345" s="217"/>
      <c r="BC345" s="217"/>
      <c r="BD345" s="217"/>
      <c r="BE345" s="217"/>
      <c r="BF345" s="217"/>
      <c r="BG345" s="217"/>
      <c r="BH345" s="217"/>
      <c r="BI345" s="217"/>
      <c r="BJ345" s="74"/>
      <c r="BK345" s="217"/>
      <c r="BL345" s="217"/>
      <c r="BM345" s="217"/>
      <c r="BN345" s="217"/>
      <c r="BO345" s="217"/>
      <c r="BR345" s="74"/>
      <c r="BS345" s="74"/>
      <c r="BT345" s="74"/>
      <c r="BU345" s="74"/>
      <c r="BV345" s="74"/>
      <c r="BW345" s="217"/>
      <c r="BX345" s="217"/>
      <c r="BY345" s="217"/>
      <c r="BZ345" s="217"/>
      <c r="CA345" s="217"/>
      <c r="CB345" s="74"/>
      <c r="CD345" s="25"/>
      <c r="CE345" s="217"/>
      <c r="CF345" s="217"/>
      <c r="CG345" s="217"/>
      <c r="CH345" s="217"/>
      <c r="CI345" s="217"/>
    </row>
    <row r="346" spans="1:87" ht="6" customHeight="1" thickBot="1" x14ac:dyDescent="0.25">
      <c r="A346" s="428"/>
      <c r="B346" s="429"/>
      <c r="C346" s="430"/>
      <c r="D346" s="73"/>
      <c r="E346" s="71"/>
      <c r="F346" s="71"/>
      <c r="G346" s="71"/>
      <c r="H346" s="71"/>
      <c r="I346" s="71"/>
      <c r="J346" s="71"/>
      <c r="K346" s="71"/>
      <c r="L346" s="71"/>
      <c r="M346" s="71"/>
      <c r="N346" s="71"/>
      <c r="O346" s="71"/>
      <c r="P346" s="71"/>
      <c r="Q346" s="71"/>
      <c r="R346" s="71"/>
      <c r="S346" s="71"/>
      <c r="T346" s="71"/>
      <c r="U346" s="71"/>
      <c r="V346" s="71"/>
      <c r="W346" s="71"/>
      <c r="X346" s="71"/>
      <c r="Y346" s="71"/>
      <c r="Z346" s="71"/>
      <c r="AA346" s="71"/>
      <c r="AB346" s="71"/>
      <c r="AC346" s="71"/>
      <c r="AD346" s="71"/>
      <c r="AE346" s="71"/>
      <c r="AF346" s="71"/>
      <c r="AG346" s="71"/>
      <c r="AH346" s="71"/>
      <c r="AI346" s="71"/>
      <c r="AJ346" s="71"/>
      <c r="AK346" s="71"/>
      <c r="AL346" s="91"/>
      <c r="AM346" s="72"/>
      <c r="AN346" s="71"/>
      <c r="AO346" s="71"/>
      <c r="AP346" s="71"/>
      <c r="AQ346" s="92"/>
      <c r="AS346" s="217"/>
      <c r="AT346" s="477"/>
      <c r="AU346" s="217"/>
      <c r="AV346" s="217"/>
      <c r="AW346" s="217"/>
      <c r="AX346" s="217"/>
      <c r="AY346" s="217"/>
      <c r="AZ346" s="217"/>
      <c r="BA346" s="217"/>
      <c r="BB346" s="217"/>
      <c r="BC346" s="217"/>
      <c r="BD346" s="217"/>
      <c r="BE346" s="217"/>
      <c r="BF346" s="217"/>
      <c r="BG346" s="217"/>
      <c r="BH346" s="217"/>
      <c r="BI346" s="217"/>
      <c r="BJ346" s="217"/>
      <c r="BK346" s="217"/>
      <c r="BL346" s="217"/>
      <c r="BM346" s="217"/>
      <c r="BN346" s="217"/>
      <c r="BO346" s="217"/>
      <c r="BP346" s="217"/>
      <c r="BQ346" s="217"/>
      <c r="BR346" s="217"/>
      <c r="BS346" s="217"/>
      <c r="BT346" s="217"/>
      <c r="BU346" s="217"/>
      <c r="BV346" s="217"/>
      <c r="BW346" s="217"/>
      <c r="BX346" s="217"/>
      <c r="BY346" s="217"/>
      <c r="BZ346" s="217"/>
      <c r="CA346" s="217"/>
      <c r="CB346" s="217"/>
      <c r="CC346" s="217"/>
      <c r="CD346" s="74"/>
      <c r="CE346" s="217"/>
      <c r="CF346" s="217"/>
      <c r="CG346" s="217"/>
      <c r="CH346" s="217"/>
      <c r="CI346" s="217"/>
    </row>
    <row r="347" spans="1:87" ht="6" customHeight="1" x14ac:dyDescent="0.2">
      <c r="A347" s="484"/>
      <c r="B347" s="422"/>
      <c r="C347" s="423"/>
      <c r="D347" s="177"/>
      <c r="E347" s="178"/>
      <c r="F347" s="178"/>
      <c r="G347" s="178"/>
      <c r="H347" s="178"/>
      <c r="I347" s="178"/>
      <c r="J347" s="178"/>
      <c r="K347" s="178"/>
      <c r="L347" s="178"/>
      <c r="M347" s="178"/>
      <c r="N347" s="178"/>
      <c r="O347" s="178"/>
      <c r="P347" s="178"/>
      <c r="Q347" s="178"/>
      <c r="R347" s="178"/>
      <c r="S347" s="178"/>
      <c r="T347" s="178"/>
      <c r="U347" s="179"/>
      <c r="V347" s="177"/>
      <c r="W347" s="178"/>
      <c r="X347" s="178"/>
      <c r="Y347" s="178"/>
      <c r="Z347" s="178"/>
      <c r="AA347" s="178"/>
      <c r="AB347" s="178"/>
      <c r="AC347" s="178"/>
      <c r="AD347" s="178"/>
      <c r="AE347" s="178"/>
      <c r="AF347" s="178"/>
      <c r="AG347" s="178"/>
      <c r="AH347" s="178"/>
      <c r="AI347" s="178"/>
      <c r="AJ347" s="178"/>
      <c r="AK347" s="178"/>
      <c r="AL347" s="178"/>
      <c r="AM347" s="179"/>
      <c r="AN347" s="178"/>
      <c r="AO347" s="178"/>
      <c r="AP347" s="178"/>
      <c r="AQ347" s="178"/>
    </row>
    <row r="348" spans="1:87" ht="11.25" customHeight="1" x14ac:dyDescent="0.2">
      <c r="A348" s="485"/>
      <c r="B348" s="425">
        <v>633</v>
      </c>
      <c r="C348" s="426"/>
      <c r="D348" s="180"/>
      <c r="E348" s="730" t="str">
        <f ca="1">VLOOKUP(INDIRECT(ADDRESS(ROW(),COLUMN()-3)),Language_Translations,MATCH(Language_Selected,Language_Options,0),FALSE)</f>
        <v>Combien de temps après le début de la fièvre, (NOM) a-t-il/elle commencé à prendre une combinaison à base d'artémisinine ?</v>
      </c>
      <c r="F348" s="730"/>
      <c r="G348" s="730"/>
      <c r="H348" s="730"/>
      <c r="I348" s="730"/>
      <c r="J348" s="730"/>
      <c r="K348" s="730"/>
      <c r="L348" s="730"/>
      <c r="M348" s="730"/>
      <c r="N348" s="730"/>
      <c r="O348" s="730"/>
      <c r="P348" s="730"/>
      <c r="Q348" s="730"/>
      <c r="R348" s="730"/>
      <c r="S348" s="730"/>
      <c r="T348" s="730"/>
      <c r="U348" s="185"/>
      <c r="V348" s="180"/>
      <c r="W348" s="237" t="s">
        <v>750</v>
      </c>
      <c r="X348" s="237"/>
      <c r="Y348" s="237"/>
      <c r="Z348" s="237"/>
      <c r="AA348" s="186"/>
      <c r="AB348" s="186" t="s">
        <v>9</v>
      </c>
      <c r="AC348" s="186"/>
      <c r="AD348" s="186"/>
      <c r="AE348" s="186"/>
      <c r="AF348" s="186"/>
      <c r="AG348" s="186"/>
      <c r="AH348" s="186"/>
      <c r="AI348" s="186"/>
      <c r="AJ348" s="186"/>
      <c r="AK348" s="186"/>
      <c r="AL348" s="187" t="s">
        <v>751</v>
      </c>
      <c r="AM348" s="181"/>
      <c r="AN348" s="237"/>
      <c r="AO348" s="237"/>
      <c r="AP348" s="237"/>
      <c r="AQ348" s="237"/>
    </row>
    <row r="349" spans="1:87" x14ac:dyDescent="0.2">
      <c r="A349" s="485"/>
      <c r="B349" s="427" t="s">
        <v>511</v>
      </c>
      <c r="C349" s="426"/>
      <c r="D349" s="180"/>
      <c r="E349" s="730"/>
      <c r="F349" s="730"/>
      <c r="G349" s="730"/>
      <c r="H349" s="730"/>
      <c r="I349" s="730"/>
      <c r="J349" s="730"/>
      <c r="K349" s="730"/>
      <c r="L349" s="730"/>
      <c r="M349" s="730"/>
      <c r="N349" s="730"/>
      <c r="O349" s="730"/>
      <c r="P349" s="730"/>
      <c r="Q349" s="730"/>
      <c r="R349" s="730"/>
      <c r="S349" s="730"/>
      <c r="T349" s="730"/>
      <c r="U349" s="185"/>
      <c r="V349" s="180"/>
      <c r="W349" s="237" t="s">
        <v>752</v>
      </c>
      <c r="X349" s="237"/>
      <c r="Y349" s="237"/>
      <c r="Z349" s="237"/>
      <c r="AA349" s="186"/>
      <c r="AB349" s="186"/>
      <c r="AC349" s="186" t="s">
        <v>9</v>
      </c>
      <c r="AD349" s="186"/>
      <c r="AE349" s="186"/>
      <c r="AF349" s="186"/>
      <c r="AG349" s="186"/>
      <c r="AH349" s="186"/>
      <c r="AI349" s="186"/>
      <c r="AJ349" s="186"/>
      <c r="AK349" s="186"/>
      <c r="AL349" s="187" t="s">
        <v>93</v>
      </c>
      <c r="AM349" s="181"/>
      <c r="AN349" s="237"/>
      <c r="AO349" s="237"/>
      <c r="AP349" s="237"/>
      <c r="AQ349" s="237"/>
    </row>
    <row r="350" spans="1:87" x14ac:dyDescent="0.2">
      <c r="A350" s="485"/>
      <c r="B350" s="425"/>
      <c r="C350" s="426"/>
      <c r="D350" s="180"/>
      <c r="E350" s="730"/>
      <c r="F350" s="730"/>
      <c r="G350" s="730"/>
      <c r="H350" s="730"/>
      <c r="I350" s="730"/>
      <c r="J350" s="730"/>
      <c r="K350" s="730"/>
      <c r="L350" s="730"/>
      <c r="M350" s="730"/>
      <c r="N350" s="730"/>
      <c r="O350" s="730"/>
      <c r="P350" s="730"/>
      <c r="Q350" s="730"/>
      <c r="R350" s="730"/>
      <c r="S350" s="730"/>
      <c r="T350" s="730"/>
      <c r="U350" s="185"/>
      <c r="V350" s="180"/>
      <c r="W350" s="237" t="s">
        <v>753</v>
      </c>
      <c r="X350" s="237"/>
      <c r="Y350" s="237"/>
      <c r="Z350" s="237"/>
      <c r="AA350" s="237"/>
      <c r="AB350" s="237"/>
      <c r="AC350" s="237"/>
      <c r="AD350" s="237"/>
      <c r="AE350" s="237"/>
      <c r="AF350" s="97"/>
      <c r="AG350" s="186"/>
      <c r="AH350" s="186" t="s">
        <v>9</v>
      </c>
      <c r="AI350" s="97"/>
      <c r="AJ350" s="97"/>
      <c r="AK350" s="97"/>
      <c r="AL350" s="187" t="s">
        <v>95</v>
      </c>
      <c r="AM350" s="181"/>
      <c r="AN350" s="237"/>
      <c r="AO350" s="237"/>
      <c r="AP350" s="237"/>
      <c r="AQ350" s="237"/>
    </row>
    <row r="351" spans="1:87" x14ac:dyDescent="0.2">
      <c r="A351" s="485"/>
      <c r="B351" s="425"/>
      <c r="C351" s="426"/>
      <c r="D351" s="180"/>
      <c r="E351" s="730"/>
      <c r="F351" s="730"/>
      <c r="G351" s="730"/>
      <c r="H351" s="730"/>
      <c r="I351" s="730"/>
      <c r="J351" s="730"/>
      <c r="K351" s="730"/>
      <c r="L351" s="730"/>
      <c r="M351" s="730"/>
      <c r="N351" s="730"/>
      <c r="O351" s="730"/>
      <c r="P351" s="730"/>
      <c r="Q351" s="730"/>
      <c r="R351" s="730"/>
      <c r="S351" s="730"/>
      <c r="T351" s="730"/>
      <c r="U351" s="185"/>
      <c r="V351" s="180"/>
      <c r="W351" s="237" t="s">
        <v>754</v>
      </c>
      <c r="X351" s="237"/>
      <c r="Y351" s="237"/>
      <c r="Z351" s="237"/>
      <c r="AA351" s="237"/>
      <c r="AB351" s="237"/>
      <c r="AC351" s="237"/>
      <c r="AE351" s="237"/>
      <c r="AF351" s="237"/>
      <c r="AG351" s="237"/>
      <c r="AH351" s="237"/>
      <c r="AI351" s="97"/>
      <c r="AJ351" s="97"/>
      <c r="AK351" s="186"/>
      <c r="AL351" s="187" t="s">
        <v>97</v>
      </c>
      <c r="AM351" s="181"/>
      <c r="AN351" s="237"/>
      <c r="AO351" s="237"/>
      <c r="AP351" s="237"/>
      <c r="AQ351" s="237"/>
    </row>
    <row r="352" spans="1:87" x14ac:dyDescent="0.2">
      <c r="A352" s="485"/>
      <c r="B352" s="425"/>
      <c r="C352" s="426"/>
      <c r="D352" s="180"/>
      <c r="E352" s="730"/>
      <c r="F352" s="730"/>
      <c r="G352" s="730"/>
      <c r="H352" s="730"/>
      <c r="I352" s="730"/>
      <c r="J352" s="730"/>
      <c r="K352" s="730"/>
      <c r="L352" s="730"/>
      <c r="M352" s="730"/>
      <c r="N352" s="730"/>
      <c r="O352" s="730"/>
      <c r="P352" s="730"/>
      <c r="Q352" s="730"/>
      <c r="R352" s="730"/>
      <c r="S352" s="730"/>
      <c r="T352" s="730"/>
      <c r="U352" s="185"/>
      <c r="V352" s="180"/>
      <c r="W352" s="237" t="s">
        <v>259</v>
      </c>
      <c r="X352" s="237"/>
      <c r="Y352" s="237"/>
      <c r="Z352" s="237"/>
      <c r="AA352" s="237"/>
      <c r="AB352" s="186" t="s">
        <v>9</v>
      </c>
      <c r="AC352" s="186"/>
      <c r="AD352" s="186"/>
      <c r="AE352" s="186"/>
      <c r="AF352" s="186"/>
      <c r="AG352" s="186"/>
      <c r="AH352" s="186"/>
      <c r="AI352" s="186"/>
      <c r="AJ352" s="186"/>
      <c r="AK352" s="186"/>
      <c r="AL352" s="187" t="s">
        <v>212</v>
      </c>
      <c r="AM352" s="181"/>
      <c r="AN352" s="237"/>
      <c r="AO352" s="237"/>
      <c r="AP352" s="237"/>
      <c r="AQ352" s="237"/>
    </row>
    <row r="353" spans="1:43" ht="6" customHeight="1" thickBot="1" x14ac:dyDescent="0.25">
      <c r="A353" s="486"/>
      <c r="B353" s="429"/>
      <c r="C353" s="430"/>
      <c r="D353" s="182"/>
      <c r="E353" s="183"/>
      <c r="F353" s="183"/>
      <c r="G353" s="183"/>
      <c r="H353" s="183"/>
      <c r="I353" s="183"/>
      <c r="J353" s="183"/>
      <c r="K353" s="183"/>
      <c r="L353" s="183"/>
      <c r="M353" s="183"/>
      <c r="N353" s="183"/>
      <c r="O353" s="183"/>
      <c r="P353" s="183"/>
      <c r="Q353" s="183"/>
      <c r="R353" s="183"/>
      <c r="S353" s="183"/>
      <c r="T353" s="183"/>
      <c r="U353" s="184"/>
      <c r="V353" s="182"/>
      <c r="W353" s="183"/>
      <c r="X353" s="183"/>
      <c r="Y353" s="183"/>
      <c r="Z353" s="183"/>
      <c r="AA353" s="183"/>
      <c r="AB353" s="183"/>
      <c r="AC353" s="183"/>
      <c r="AD353" s="183"/>
      <c r="AE353" s="183"/>
      <c r="AF353" s="183"/>
      <c r="AG353" s="183"/>
      <c r="AH353" s="183"/>
      <c r="AI353" s="183"/>
      <c r="AJ353" s="183"/>
      <c r="AK353" s="183"/>
      <c r="AL353" s="183"/>
      <c r="AM353" s="184"/>
      <c r="AN353" s="183"/>
      <c r="AO353" s="183"/>
      <c r="AP353" s="183"/>
      <c r="AQ353" s="183"/>
    </row>
    <row r="354" spans="1:43" s="127" customFormat="1" ht="6" customHeight="1" x14ac:dyDescent="0.2">
      <c r="A354" s="396"/>
      <c r="B354" s="339"/>
      <c r="C354" s="397"/>
      <c r="D354" s="398"/>
      <c r="E354" s="398"/>
      <c r="F354" s="398"/>
      <c r="G354" s="398"/>
      <c r="H354" s="398"/>
      <c r="I354" s="398"/>
      <c r="J354" s="398"/>
      <c r="K354" s="398"/>
      <c r="L354" s="398"/>
      <c r="M354" s="398"/>
      <c r="N354" s="398"/>
      <c r="O354" s="398"/>
      <c r="P354" s="398"/>
      <c r="Q354" s="398"/>
      <c r="R354" s="398"/>
      <c r="S354" s="398"/>
      <c r="T354" s="398"/>
      <c r="U354" s="398"/>
      <c r="V354" s="398"/>
      <c r="W354" s="398"/>
      <c r="X354" s="398"/>
      <c r="Y354" s="398"/>
      <c r="Z354" s="398"/>
      <c r="AA354" s="398"/>
      <c r="AB354" s="398"/>
      <c r="AC354" s="398"/>
      <c r="AD354" s="398"/>
      <c r="AE354" s="398"/>
      <c r="AF354" s="398"/>
      <c r="AG354" s="398"/>
      <c r="AH354" s="398"/>
      <c r="AI354" s="398"/>
      <c r="AJ354" s="398"/>
      <c r="AK354" s="398"/>
      <c r="AL354" s="398"/>
      <c r="AM354" s="398"/>
      <c r="AN354" s="399"/>
      <c r="AO354" s="398"/>
      <c r="AP354" s="400"/>
      <c r="AQ354" s="401"/>
    </row>
    <row r="355" spans="1:43" s="127" customFormat="1" ht="11.15" customHeight="1" x14ac:dyDescent="0.2">
      <c r="A355" s="88"/>
      <c r="B355" s="133">
        <v>634</v>
      </c>
      <c r="C355" s="476"/>
      <c r="D355" s="217"/>
      <c r="E355" s="795" t="s">
        <v>755</v>
      </c>
      <c r="F355" s="795"/>
      <c r="G355" s="795"/>
      <c r="H355" s="795"/>
      <c r="I355" s="795"/>
      <c r="J355" s="795"/>
      <c r="K355" s="795"/>
      <c r="L355" s="795"/>
      <c r="M355" s="795"/>
      <c r="N355" s="795"/>
      <c r="O355" s="795"/>
      <c r="P355" s="795"/>
      <c r="Q355" s="795"/>
      <c r="R355" s="795"/>
      <c r="S355" s="795"/>
      <c r="T355" s="795"/>
      <c r="U355" s="795"/>
      <c r="V355" s="795"/>
      <c r="W355" s="795"/>
      <c r="X355" s="795"/>
      <c r="Y355" s="795"/>
      <c r="Z355" s="795"/>
      <c r="AA355" s="795"/>
      <c r="AB355" s="795"/>
      <c r="AC355" s="795"/>
      <c r="AD355" s="795"/>
      <c r="AE355" s="795"/>
      <c r="AF355" s="795"/>
      <c r="AG355" s="795"/>
      <c r="AH355" s="795"/>
      <c r="AI355" s="795"/>
      <c r="AJ355" s="795"/>
      <c r="AK355" s="795"/>
      <c r="AL355" s="795"/>
      <c r="AM355" s="217"/>
      <c r="AN355" s="51"/>
      <c r="AO355" s="217"/>
      <c r="AP355" s="217"/>
      <c r="AQ355" s="89"/>
    </row>
    <row r="356" spans="1:43" s="127" customFormat="1" ht="11.15" customHeight="1" x14ac:dyDescent="0.2">
      <c r="A356" s="88"/>
      <c r="B356" s="477"/>
      <c r="C356" s="476"/>
      <c r="D356" s="217"/>
      <c r="E356" s="795"/>
      <c r="F356" s="795"/>
      <c r="G356" s="795"/>
      <c r="H356" s="795"/>
      <c r="I356" s="795"/>
      <c r="J356" s="795"/>
      <c r="K356" s="795"/>
      <c r="L356" s="795"/>
      <c r="M356" s="795"/>
      <c r="N356" s="795"/>
      <c r="O356" s="795"/>
      <c r="P356" s="795"/>
      <c r="Q356" s="795"/>
      <c r="R356" s="795"/>
      <c r="S356" s="795"/>
      <c r="T356" s="795"/>
      <c r="U356" s="795"/>
      <c r="V356" s="795"/>
      <c r="W356" s="795"/>
      <c r="X356" s="795"/>
      <c r="Y356" s="795"/>
      <c r="Z356" s="795"/>
      <c r="AA356" s="795"/>
      <c r="AB356" s="795"/>
      <c r="AC356" s="795"/>
      <c r="AD356" s="795"/>
      <c r="AE356" s="795"/>
      <c r="AF356" s="795"/>
      <c r="AG356" s="795"/>
      <c r="AH356" s="795"/>
      <c r="AI356" s="795"/>
      <c r="AJ356" s="795"/>
      <c r="AK356" s="795"/>
      <c r="AL356" s="795"/>
      <c r="AM356" s="217"/>
      <c r="AN356" s="51"/>
      <c r="AO356" s="217"/>
      <c r="AP356" s="217"/>
      <c r="AQ356" s="89"/>
    </row>
    <row r="357" spans="1:43" s="127" customFormat="1" ht="6" customHeight="1" x14ac:dyDescent="0.2">
      <c r="A357" s="88"/>
      <c r="B357" s="112"/>
      <c r="C357" s="476"/>
      <c r="D357" s="217"/>
      <c r="E357" s="217"/>
      <c r="F357" s="217"/>
      <c r="G357" s="217"/>
      <c r="H357" s="217"/>
      <c r="I357" s="217"/>
      <c r="J357" s="217"/>
      <c r="K357" s="217"/>
      <c r="L357" s="217"/>
      <c r="M357" s="217"/>
      <c r="N357" s="217"/>
      <c r="O357" s="217"/>
      <c r="P357" s="217"/>
      <c r="Q357" s="217"/>
      <c r="R357" s="217"/>
      <c r="S357" s="217"/>
      <c r="T357" s="217"/>
      <c r="U357" s="217"/>
      <c r="V357" s="217"/>
      <c r="W357" s="217"/>
      <c r="X357" s="217"/>
      <c r="Y357" s="217"/>
      <c r="Z357" s="217"/>
      <c r="AA357" s="217"/>
      <c r="AB357" s="217"/>
      <c r="AC357" s="217"/>
      <c r="AD357" s="217"/>
      <c r="AE357" s="217"/>
      <c r="AF357" s="217"/>
      <c r="AG357" s="217"/>
      <c r="AH357" s="217"/>
      <c r="AI357" s="217"/>
      <c r="AJ357" s="217"/>
      <c r="AK357" s="217"/>
      <c r="AL357" s="217"/>
      <c r="AM357" s="217"/>
      <c r="AN357" s="51"/>
      <c r="AO357" s="217"/>
      <c r="AP357" s="217"/>
      <c r="AQ357" s="89"/>
    </row>
    <row r="358" spans="1:43" s="127" customFormat="1" ht="11.25" customHeight="1" x14ac:dyDescent="0.2">
      <c r="A358" s="88"/>
      <c r="B358" s="310"/>
      <c r="C358" s="476"/>
      <c r="D358" s="217"/>
      <c r="E358" s="217"/>
      <c r="F358" s="768" t="s">
        <v>756</v>
      </c>
      <c r="G358" s="768"/>
      <c r="H358" s="768"/>
      <c r="I358" s="768"/>
      <c r="J358" s="768"/>
      <c r="K358" s="768"/>
      <c r="L358" s="768"/>
      <c r="M358" s="768"/>
      <c r="N358" s="768"/>
      <c r="O358" s="768"/>
      <c r="Q358" s="217"/>
      <c r="R358" s="217"/>
      <c r="S358" s="217"/>
      <c r="T358" s="217"/>
      <c r="U358" s="217"/>
      <c r="V358" s="768" t="s">
        <v>757</v>
      </c>
      <c r="W358" s="768"/>
      <c r="X358" s="768"/>
      <c r="Y358" s="768"/>
      <c r="Z358" s="768"/>
      <c r="AA358" s="768"/>
      <c r="AB358" s="768"/>
      <c r="AC358" s="768"/>
      <c r="AD358" s="217"/>
      <c r="AE358" s="217"/>
      <c r="AF358" s="217"/>
      <c r="AG358" s="217"/>
      <c r="AH358" s="217"/>
      <c r="AI358" s="217"/>
      <c r="AJ358" s="217"/>
      <c r="AK358" s="217"/>
      <c r="AL358" s="217"/>
      <c r="AM358" s="217"/>
      <c r="AN358" s="51"/>
      <c r="AO358" s="217"/>
      <c r="AQ358" s="89"/>
    </row>
    <row r="359" spans="1:43" s="127" customFormat="1" x14ac:dyDescent="0.2">
      <c r="A359" s="88"/>
      <c r="B359" s="477"/>
      <c r="C359" s="476"/>
      <c r="D359" s="217"/>
      <c r="E359" s="217"/>
      <c r="F359" s="768"/>
      <c r="G359" s="768"/>
      <c r="H359" s="768"/>
      <c r="I359" s="768"/>
      <c r="J359" s="768"/>
      <c r="K359" s="768"/>
      <c r="L359" s="768"/>
      <c r="M359" s="768"/>
      <c r="N359" s="768"/>
      <c r="O359" s="768"/>
      <c r="Q359" s="217"/>
      <c r="R359" s="217"/>
      <c r="S359" s="217"/>
      <c r="T359" s="217"/>
      <c r="U359" s="217"/>
      <c r="V359" s="768"/>
      <c r="W359" s="768"/>
      <c r="X359" s="768"/>
      <c r="Y359" s="768"/>
      <c r="Z359" s="768"/>
      <c r="AA359" s="768"/>
      <c r="AB359" s="768"/>
      <c r="AC359" s="768"/>
      <c r="AD359" s="217"/>
      <c r="AE359" s="217"/>
      <c r="AF359" s="217"/>
      <c r="AG359" s="217"/>
      <c r="AH359" s="217"/>
      <c r="AI359" s="217"/>
      <c r="AJ359" s="217"/>
      <c r="AK359" s="217"/>
      <c r="AL359" s="217"/>
      <c r="AM359" s="217"/>
      <c r="AN359" s="51"/>
      <c r="AO359" s="217"/>
      <c r="AP359" s="127">
        <v>635</v>
      </c>
      <c r="AQ359" s="89"/>
    </row>
    <row r="360" spans="1:43" s="127" customFormat="1" ht="11.25" customHeight="1" x14ac:dyDescent="0.2">
      <c r="A360" s="88"/>
      <c r="B360" s="477"/>
      <c r="C360" s="476"/>
      <c r="D360" s="217"/>
      <c r="E360" s="217"/>
      <c r="F360" s="768"/>
      <c r="G360" s="768"/>
      <c r="H360" s="768"/>
      <c r="I360" s="768"/>
      <c r="J360" s="768"/>
      <c r="K360" s="768"/>
      <c r="L360" s="768"/>
      <c r="M360" s="768"/>
      <c r="N360" s="768"/>
      <c r="O360" s="768"/>
      <c r="P360" s="217"/>
      <c r="Q360" s="217"/>
      <c r="S360" s="217"/>
      <c r="T360" s="217"/>
      <c r="U360" s="217"/>
      <c r="V360" s="768"/>
      <c r="W360" s="768"/>
      <c r="X360" s="768"/>
      <c r="Y360" s="768"/>
      <c r="Z360" s="768"/>
      <c r="AA360" s="768"/>
      <c r="AB360" s="768"/>
      <c r="AC360" s="768"/>
      <c r="AD360" s="217"/>
      <c r="AE360" s="217"/>
      <c r="AF360" s="217"/>
      <c r="AG360" s="217"/>
      <c r="AH360" s="217"/>
      <c r="AI360" s="217"/>
      <c r="AJ360" s="217"/>
      <c r="AK360" s="217"/>
      <c r="AL360" s="217"/>
      <c r="AM360" s="217"/>
      <c r="AN360" s="51"/>
      <c r="AO360" s="217"/>
      <c r="AP360" s="217"/>
      <c r="AQ360" s="89"/>
    </row>
    <row r="361" spans="1:43" s="127" customFormat="1" ht="6.75" customHeight="1" x14ac:dyDescent="0.2">
      <c r="A361" s="88"/>
      <c r="B361" s="477"/>
      <c r="C361" s="476"/>
      <c r="D361" s="217"/>
      <c r="E361" s="217"/>
      <c r="F361" s="217"/>
      <c r="H361" s="331"/>
      <c r="I361" s="331"/>
      <c r="J361" s="331"/>
      <c r="K361" s="331"/>
      <c r="L361" s="331"/>
      <c r="M361" s="331"/>
      <c r="N361" s="331"/>
      <c r="O361" s="331"/>
      <c r="P361" s="2"/>
      <c r="Q361" s="2"/>
      <c r="S361" s="217"/>
      <c r="T361" s="217"/>
      <c r="U361" s="217"/>
      <c r="V361" s="768"/>
      <c r="W361" s="768"/>
      <c r="X361" s="768"/>
      <c r="Y361" s="768"/>
      <c r="Z361" s="768"/>
      <c r="AA361" s="768"/>
      <c r="AB361" s="768"/>
      <c r="AC361" s="768"/>
      <c r="AD361" s="217"/>
      <c r="AE361" s="217"/>
      <c r="AF361" s="217"/>
      <c r="AG361" s="217"/>
      <c r="AH361" s="217"/>
      <c r="AI361" s="217"/>
      <c r="AJ361" s="217"/>
      <c r="AK361" s="217"/>
      <c r="AL361" s="217"/>
      <c r="AM361" s="217"/>
      <c r="AN361" s="51"/>
      <c r="AO361" s="217"/>
      <c r="AP361" s="217"/>
      <c r="AQ361" s="89"/>
    </row>
    <row r="362" spans="1:43" s="127" customFormat="1" ht="10" customHeight="1" x14ac:dyDescent="0.2">
      <c r="A362" s="88"/>
      <c r="B362" s="477"/>
      <c r="C362" s="476"/>
      <c r="D362" s="217"/>
      <c r="E362" s="217"/>
      <c r="F362" s="731" t="s">
        <v>758</v>
      </c>
      <c r="G362" s="731"/>
      <c r="H362" s="731"/>
      <c r="I362" s="731"/>
      <c r="J362" s="731"/>
      <c r="K362" s="731"/>
      <c r="L362" s="731"/>
      <c r="M362" s="731"/>
      <c r="N362" s="731"/>
      <c r="O362" s="731"/>
      <c r="P362" s="2"/>
      <c r="Q362" s="2"/>
      <c r="S362" s="217"/>
      <c r="T362" s="217"/>
      <c r="U362" s="217"/>
      <c r="V362" s="768"/>
      <c r="W362" s="768"/>
      <c r="X362" s="768"/>
      <c r="Y362" s="768"/>
      <c r="Z362" s="768"/>
      <c r="AA362" s="768"/>
      <c r="AB362" s="768"/>
      <c r="AC362" s="768"/>
      <c r="AD362" s="217"/>
      <c r="AE362" s="217"/>
      <c r="AF362" s="217"/>
      <c r="AG362" s="217"/>
      <c r="AH362" s="217"/>
      <c r="AI362" s="217"/>
      <c r="AJ362" s="217"/>
      <c r="AK362" s="217"/>
      <c r="AL362" s="217"/>
      <c r="AM362" s="217"/>
      <c r="AN362" s="51"/>
      <c r="AO362" s="217"/>
      <c r="AP362" s="217"/>
      <c r="AQ362" s="89"/>
    </row>
    <row r="363" spans="1:43" s="127" customFormat="1" ht="10" customHeight="1" x14ac:dyDescent="0.2">
      <c r="A363" s="88"/>
      <c r="B363" s="477"/>
      <c r="C363" s="476"/>
      <c r="D363" s="217"/>
      <c r="E363" s="217"/>
      <c r="F363" s="731"/>
      <c r="G363" s="731"/>
      <c r="H363" s="731"/>
      <c r="I363" s="731"/>
      <c r="J363" s="731"/>
      <c r="K363" s="731"/>
      <c r="L363" s="731"/>
      <c r="M363" s="731"/>
      <c r="N363" s="731"/>
      <c r="O363" s="731"/>
      <c r="P363" s="2"/>
      <c r="Q363" s="2"/>
      <c r="S363" s="217"/>
      <c r="T363" s="217"/>
      <c r="U363" s="217"/>
      <c r="V363" s="567"/>
      <c r="W363" s="567"/>
      <c r="X363" s="567"/>
      <c r="Y363" s="567"/>
      <c r="Z363" s="567"/>
      <c r="AA363" s="567"/>
      <c r="AB363" s="567"/>
      <c r="AC363" s="567"/>
      <c r="AD363" s="217"/>
      <c r="AE363" s="217"/>
      <c r="AF363" s="217"/>
      <c r="AG363" s="217"/>
      <c r="AH363" s="217"/>
      <c r="AI363" s="217"/>
      <c r="AJ363" s="217"/>
      <c r="AK363" s="217"/>
      <c r="AL363" s="217"/>
      <c r="AM363" s="217"/>
      <c r="AN363" s="51"/>
      <c r="AO363" s="217"/>
      <c r="AP363" s="217"/>
      <c r="AQ363" s="89"/>
    </row>
    <row r="364" spans="1:43" s="127" customFormat="1" x14ac:dyDescent="0.2">
      <c r="A364" s="88"/>
      <c r="B364" s="477"/>
      <c r="C364" s="476"/>
      <c r="D364" s="217"/>
      <c r="E364" s="217"/>
      <c r="F364" s="731"/>
      <c r="G364" s="731"/>
      <c r="H364" s="731"/>
      <c r="I364" s="731"/>
      <c r="J364" s="731"/>
      <c r="K364" s="731"/>
      <c r="L364" s="731"/>
      <c r="M364" s="731"/>
      <c r="N364" s="731"/>
      <c r="O364" s="731"/>
      <c r="P364" s="2"/>
      <c r="Q364" s="2"/>
      <c r="S364" s="217"/>
      <c r="T364" s="217"/>
      <c r="U364" s="217"/>
      <c r="V364" s="217"/>
      <c r="W364" s="217"/>
      <c r="X364" s="217"/>
      <c r="Y364" s="217"/>
      <c r="Z364" s="217"/>
      <c r="AA364" s="217"/>
      <c r="AB364" s="217"/>
      <c r="AC364" s="217"/>
      <c r="AD364" s="217"/>
      <c r="AE364" s="217"/>
      <c r="AF364" s="217"/>
      <c r="AG364" s="217"/>
      <c r="AH364" s="217"/>
      <c r="AI364" s="217"/>
      <c r="AJ364" s="217"/>
      <c r="AK364" s="217"/>
      <c r="AL364" s="217"/>
      <c r="AM364" s="217"/>
      <c r="AN364" s="51"/>
      <c r="AO364" s="217"/>
      <c r="AP364" s="217"/>
      <c r="AQ364" s="89"/>
    </row>
    <row r="365" spans="1:43" s="127" customFormat="1" ht="6" customHeight="1" thickBot="1" x14ac:dyDescent="0.25">
      <c r="A365" s="90"/>
      <c r="B365" s="319"/>
      <c r="C365" s="71"/>
      <c r="D365" s="73"/>
      <c r="E365" s="71"/>
      <c r="F365" s="71"/>
      <c r="G365" s="71"/>
      <c r="H365" s="71"/>
      <c r="I365" s="71"/>
      <c r="J365" s="71"/>
      <c r="K365" s="71"/>
      <c r="L365" s="71"/>
      <c r="M365" s="71"/>
      <c r="N365" s="71"/>
      <c r="O365" s="71"/>
      <c r="P365" s="71"/>
      <c r="Q365" s="71"/>
      <c r="R365" s="71"/>
      <c r="S365" s="71"/>
      <c r="T365" s="71"/>
      <c r="U365" s="71"/>
      <c r="V365" s="71"/>
      <c r="W365" s="71"/>
      <c r="X365" s="71"/>
      <c r="Y365" s="71"/>
      <c r="Z365" s="71"/>
      <c r="AA365" s="71"/>
      <c r="AB365" s="71"/>
      <c r="AC365" s="71"/>
      <c r="AD365" s="71"/>
      <c r="AE365" s="71"/>
      <c r="AF365" s="71"/>
      <c r="AG365" s="71"/>
      <c r="AH365" s="71"/>
      <c r="AI365" s="71"/>
      <c r="AJ365" s="71"/>
      <c r="AK365" s="71"/>
      <c r="AL365" s="71"/>
      <c r="AM365" s="71"/>
      <c r="AN365" s="73"/>
      <c r="AO365" s="71"/>
      <c r="AP365" s="71"/>
      <c r="AQ365" s="92"/>
    </row>
    <row r="366" spans="1:43" ht="6" customHeight="1" x14ac:dyDescent="0.2">
      <c r="A366" s="1"/>
      <c r="B366" s="83"/>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86"/>
      <c r="AM366" s="1"/>
      <c r="AN366" s="1"/>
      <c r="AO366" s="1"/>
      <c r="AP366" s="1"/>
      <c r="AQ366" s="1"/>
    </row>
  </sheetData>
  <sheetProtection formatCells="0" formatRows="0" insertRows="0" deleteRows="0"/>
  <mergeCells count="77">
    <mergeCell ref="E8:Q9"/>
    <mergeCell ref="W8:AH9"/>
    <mergeCell ref="AN3:AQ3"/>
    <mergeCell ref="E295:T297"/>
    <mergeCell ref="E157:T157"/>
    <mergeCell ref="E160:T162"/>
    <mergeCell ref="E193:T193"/>
    <mergeCell ref="E292:T292"/>
    <mergeCell ref="E120:T121"/>
    <mergeCell ref="E125:T128"/>
    <mergeCell ref="E218:T220"/>
    <mergeCell ref="E213:T215"/>
    <mergeCell ref="E151:K151"/>
    <mergeCell ref="E155:T156"/>
    <mergeCell ref="F166:T168"/>
    <mergeCell ref="E208:T210"/>
    <mergeCell ref="F78:L95"/>
    <mergeCell ref="F170:T171"/>
    <mergeCell ref="E174:T174"/>
    <mergeCell ref="F169:T169"/>
    <mergeCell ref="N78:U95"/>
    <mergeCell ref="F164:T165"/>
    <mergeCell ref="E107:T108"/>
    <mergeCell ref="E98:T104"/>
    <mergeCell ref="E111:T117"/>
    <mergeCell ref="E12:AL13"/>
    <mergeCell ref="E73:T73"/>
    <mergeCell ref="F27:T28"/>
    <mergeCell ref="N75:R76"/>
    <mergeCell ref="F51:T51"/>
    <mergeCell ref="F53:T53"/>
    <mergeCell ref="F55:T55"/>
    <mergeCell ref="E47:T49"/>
    <mergeCell ref="E61:T63"/>
    <mergeCell ref="F57:T58"/>
    <mergeCell ref="AW341:BC341"/>
    <mergeCell ref="E242:T243"/>
    <mergeCell ref="E286:K286"/>
    <mergeCell ref="E290:T291"/>
    <mergeCell ref="AP302:AP303"/>
    <mergeCell ref="E298:P298"/>
    <mergeCell ref="E246:T249"/>
    <mergeCell ref="AP179:AP180"/>
    <mergeCell ref="E183:T183"/>
    <mergeCell ref="AP204:AP205"/>
    <mergeCell ref="E203:T205"/>
    <mergeCell ref="F178:L180"/>
    <mergeCell ref="N178:T180"/>
    <mergeCell ref="F187:L191"/>
    <mergeCell ref="N187:T191"/>
    <mergeCell ref="F358:O360"/>
    <mergeCell ref="E301:T303"/>
    <mergeCell ref="E306:T308"/>
    <mergeCell ref="E254:T257"/>
    <mergeCell ref="E238:P238"/>
    <mergeCell ref="E251:T251"/>
    <mergeCell ref="E229:T235"/>
    <mergeCell ref="E311:T315"/>
    <mergeCell ref="E348:T352"/>
    <mergeCell ref="E355:AL356"/>
    <mergeCell ref="E223:T226"/>
    <mergeCell ref="F362:O364"/>
    <mergeCell ref="V358:AC362"/>
    <mergeCell ref="A1:AQ1"/>
    <mergeCell ref="A66:AQ66"/>
    <mergeCell ref="E30:T32"/>
    <mergeCell ref="E23:T24"/>
    <mergeCell ref="E42:T44"/>
    <mergeCell ref="E3:T3"/>
    <mergeCell ref="W3:AL3"/>
    <mergeCell ref="E35:T37"/>
    <mergeCell ref="E38:T39"/>
    <mergeCell ref="E16:AL17"/>
    <mergeCell ref="AP62:AP63"/>
    <mergeCell ref="E5:AL6"/>
    <mergeCell ref="F26:T26"/>
    <mergeCell ref="AP224:AP225"/>
  </mergeCells>
  <printOptions horizontalCentered="1"/>
  <pageMargins left="0.5" right="0.5" top="0.5" bottom="0.5" header="0.3" footer="0.3"/>
  <pageSetup paperSize="9" scale="99" orientation="portrait" r:id="rId1"/>
  <headerFooter>
    <oddFooter>&amp;CW-&amp;P</oddFooter>
  </headerFooter>
  <rowBreaks count="5" manualBreakCount="5">
    <brk id="65" max="42" man="1"/>
    <brk id="109" max="42" man="1"/>
    <brk id="172" max="42" man="1"/>
    <brk id="244" max="42" man="1"/>
    <brk id="304" max="42"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00CC"/>
  </sheetPr>
  <dimension ref="A1:AT464"/>
  <sheetViews>
    <sheetView view="pageBreakPreview" zoomScaleNormal="130" zoomScaleSheetLayoutView="100" workbookViewId="0">
      <selection activeCell="B5" sqref="B5"/>
    </sheetView>
  </sheetViews>
  <sheetFormatPr defaultColWidth="2.6640625" defaultRowHeight="10" x14ac:dyDescent="0.2"/>
  <cols>
    <col min="1" max="1" width="1.6640625" style="127" customWidth="1"/>
    <col min="2" max="2" width="4.6640625" style="112" customWidth="1"/>
    <col min="3" max="4" width="1.6640625" style="127" customWidth="1"/>
    <col min="5" max="20" width="2.6640625" style="127"/>
    <col min="21" max="22" width="1.6640625" style="127" customWidth="1"/>
    <col min="23" max="32" width="2.6640625" style="127"/>
    <col min="33" max="33" width="2.6640625" style="127" customWidth="1"/>
    <col min="34" max="34" width="2.6640625" style="127"/>
    <col min="35" max="35" width="2.6640625" style="127" customWidth="1"/>
    <col min="36" max="36" width="2.6640625" style="127"/>
    <col min="37" max="37" width="2.6640625" style="127" customWidth="1"/>
    <col min="38" max="38" width="2.6640625" style="142" customWidth="1"/>
    <col min="39" max="41" width="1.6640625" style="127" customWidth="1"/>
    <col min="42" max="42" width="4.6640625" style="127" customWidth="1"/>
    <col min="43" max="43" width="1.6640625" style="127" customWidth="1"/>
    <col min="44" max="44" width="2.6640625" style="127"/>
    <col min="45" max="45" width="6.6640625" style="127" customWidth="1"/>
    <col min="46" max="16384" width="2.6640625" style="127"/>
  </cols>
  <sheetData>
    <row r="1" spans="1:43" customFormat="1" x14ac:dyDescent="0.2">
      <c r="A1" s="724" t="s">
        <v>658</v>
      </c>
      <c r="B1" s="724"/>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c r="AK1" s="724"/>
      <c r="AL1" s="724"/>
      <c r="AM1" s="724"/>
      <c r="AN1" s="724"/>
      <c r="AO1" s="724"/>
      <c r="AP1" s="724"/>
      <c r="AQ1" s="724"/>
    </row>
    <row r="2" spans="1:43" customFormat="1" ht="6" customHeight="1" x14ac:dyDescent="0.2">
      <c r="A2" s="217"/>
      <c r="B2" s="477"/>
      <c r="C2" s="217"/>
      <c r="D2" s="217"/>
      <c r="E2" s="217"/>
      <c r="F2" s="217"/>
      <c r="G2" s="217"/>
      <c r="H2" s="217"/>
      <c r="I2" s="217"/>
      <c r="J2" s="217"/>
      <c r="K2" s="217"/>
      <c r="L2" s="217"/>
      <c r="M2" s="217"/>
      <c r="N2" s="217"/>
      <c r="O2" s="217"/>
      <c r="P2" s="217"/>
      <c r="Q2" s="217"/>
      <c r="R2" s="217"/>
      <c r="S2" s="217"/>
      <c r="T2" s="217"/>
      <c r="U2" s="217"/>
      <c r="V2" s="217"/>
      <c r="X2" s="217"/>
      <c r="Y2" s="217"/>
      <c r="Z2" s="217"/>
      <c r="AA2" s="217"/>
      <c r="AB2" s="217"/>
      <c r="AC2" s="217"/>
      <c r="AD2" s="217"/>
      <c r="AE2" s="217"/>
      <c r="AF2" s="217"/>
      <c r="AG2" s="217"/>
      <c r="AL2" s="25"/>
    </row>
    <row r="3" spans="1:43" ht="11.25" customHeight="1" thickBot="1" x14ac:dyDescent="0.25">
      <c r="A3" s="124"/>
      <c r="B3" s="521" t="s">
        <v>154</v>
      </c>
      <c r="C3" s="125"/>
      <c r="D3" s="126"/>
      <c r="E3" s="766" t="s">
        <v>65</v>
      </c>
      <c r="F3" s="766"/>
      <c r="G3" s="766"/>
      <c r="H3" s="766"/>
      <c r="I3" s="766"/>
      <c r="J3" s="766"/>
      <c r="K3" s="766"/>
      <c r="L3" s="766"/>
      <c r="M3" s="766"/>
      <c r="N3" s="766"/>
      <c r="O3" s="766"/>
      <c r="P3" s="766"/>
      <c r="Q3" s="766"/>
      <c r="R3" s="766"/>
      <c r="S3" s="766"/>
      <c r="T3" s="766"/>
      <c r="U3" s="125"/>
      <c r="V3" s="126"/>
      <c r="W3" s="766" t="s">
        <v>66</v>
      </c>
      <c r="X3" s="766"/>
      <c r="Y3" s="766"/>
      <c r="Z3" s="766"/>
      <c r="AA3" s="766"/>
      <c r="AB3" s="766"/>
      <c r="AC3" s="766"/>
      <c r="AD3" s="766"/>
      <c r="AE3" s="766"/>
      <c r="AF3" s="766"/>
      <c r="AG3" s="766"/>
      <c r="AH3" s="766"/>
      <c r="AI3" s="766"/>
      <c r="AJ3" s="766"/>
      <c r="AK3" s="766"/>
      <c r="AL3" s="766"/>
      <c r="AM3" s="125"/>
      <c r="AN3" s="767" t="s">
        <v>67</v>
      </c>
      <c r="AO3" s="766"/>
      <c r="AP3" s="766"/>
      <c r="AQ3" s="766"/>
    </row>
    <row r="4" spans="1:43" ht="6" customHeight="1" x14ac:dyDescent="0.2">
      <c r="A4" s="145"/>
      <c r="B4" s="138"/>
      <c r="C4" s="139"/>
      <c r="D4" s="140"/>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41"/>
      <c r="AM4" s="139"/>
      <c r="AN4" s="140"/>
      <c r="AO4" s="137"/>
      <c r="AP4" s="137"/>
      <c r="AQ4" s="146"/>
    </row>
    <row r="5" spans="1:43" ht="11.25" customHeight="1" x14ac:dyDescent="0.2">
      <c r="A5" s="128"/>
      <c r="B5" s="133">
        <v>635</v>
      </c>
      <c r="C5" s="129"/>
      <c r="D5" s="130"/>
      <c r="E5" s="761" t="s">
        <v>759</v>
      </c>
      <c r="F5" s="761"/>
      <c r="G5" s="761"/>
      <c r="H5" s="761"/>
      <c r="I5" s="761"/>
      <c r="J5" s="761"/>
      <c r="K5" s="761"/>
      <c r="L5" s="761"/>
      <c r="M5" s="761"/>
      <c r="N5" s="761"/>
      <c r="O5" s="761"/>
      <c r="P5" s="761"/>
      <c r="Q5" s="761"/>
      <c r="R5" s="761"/>
      <c r="S5" s="761"/>
      <c r="T5" s="761"/>
      <c r="U5" s="761"/>
      <c r="V5" s="761"/>
      <c r="W5" s="761"/>
      <c r="X5" s="761"/>
      <c r="Y5" s="761"/>
      <c r="Z5" s="761"/>
      <c r="AA5" s="761"/>
      <c r="AB5" s="761"/>
      <c r="AC5" s="761"/>
      <c r="AD5" s="761"/>
      <c r="AE5" s="761"/>
      <c r="AF5" s="761"/>
      <c r="AG5" s="761"/>
      <c r="AH5" s="761"/>
      <c r="AI5" s="761"/>
      <c r="AJ5" s="761"/>
      <c r="AK5" s="761"/>
      <c r="AL5" s="761"/>
      <c r="AM5" s="129"/>
      <c r="AN5" s="130"/>
      <c r="AO5" s="433"/>
      <c r="AP5" s="433"/>
      <c r="AQ5" s="132"/>
    </row>
    <row r="6" spans="1:43" ht="11.25" customHeight="1" x14ac:dyDescent="0.2">
      <c r="A6" s="128"/>
      <c r="B6" s="310"/>
      <c r="C6" s="129"/>
      <c r="D6" s="130"/>
      <c r="E6" s="761"/>
      <c r="F6" s="761"/>
      <c r="G6" s="761"/>
      <c r="H6" s="761"/>
      <c r="I6" s="761"/>
      <c r="J6" s="761"/>
      <c r="K6" s="761"/>
      <c r="L6" s="761"/>
      <c r="M6" s="761"/>
      <c r="N6" s="761"/>
      <c r="O6" s="761"/>
      <c r="P6" s="761"/>
      <c r="Q6" s="761"/>
      <c r="R6" s="761"/>
      <c r="S6" s="761"/>
      <c r="T6" s="761"/>
      <c r="U6" s="761"/>
      <c r="V6" s="761"/>
      <c r="W6" s="761"/>
      <c r="X6" s="761"/>
      <c r="Y6" s="761"/>
      <c r="Z6" s="761"/>
      <c r="AA6" s="761"/>
      <c r="AB6" s="761"/>
      <c r="AC6" s="761"/>
      <c r="AD6" s="761"/>
      <c r="AE6" s="761"/>
      <c r="AF6" s="761"/>
      <c r="AG6" s="761"/>
      <c r="AH6" s="761"/>
      <c r="AI6" s="761"/>
      <c r="AJ6" s="761"/>
      <c r="AK6" s="761"/>
      <c r="AL6" s="761"/>
      <c r="AM6" s="129"/>
      <c r="AN6" s="130"/>
      <c r="AO6" s="433"/>
      <c r="AP6" s="433"/>
      <c r="AQ6" s="132"/>
    </row>
    <row r="7" spans="1:43" ht="6" customHeight="1" x14ac:dyDescent="0.2">
      <c r="A7" s="128"/>
      <c r="B7" s="432"/>
      <c r="C7" s="129"/>
      <c r="D7" s="130"/>
      <c r="E7" s="433"/>
      <c r="F7" s="433"/>
      <c r="G7" s="433"/>
      <c r="H7" s="433"/>
      <c r="I7" s="433"/>
      <c r="J7" s="433"/>
      <c r="K7" s="433"/>
      <c r="L7" s="433"/>
      <c r="M7" s="433"/>
      <c r="N7" s="433"/>
      <c r="O7" s="433"/>
      <c r="R7" s="433"/>
      <c r="S7" s="433"/>
      <c r="T7" s="433"/>
      <c r="U7" s="433"/>
      <c r="V7" s="433"/>
      <c r="W7" s="433"/>
      <c r="AM7" s="129"/>
      <c r="AN7" s="130"/>
      <c r="AQ7" s="132"/>
    </row>
    <row r="8" spans="1:43" x14ac:dyDescent="0.2">
      <c r="A8" s="128"/>
      <c r="C8" s="129"/>
      <c r="D8" s="130"/>
      <c r="E8" s="433"/>
      <c r="F8" s="433"/>
      <c r="G8" s="433"/>
      <c r="H8" s="433"/>
      <c r="I8" s="433"/>
      <c r="J8" s="433"/>
      <c r="K8" s="433"/>
      <c r="L8" s="433"/>
      <c r="M8" s="433"/>
      <c r="N8" s="433"/>
      <c r="O8" s="433"/>
      <c r="P8" s="131" t="s">
        <v>760</v>
      </c>
      <c r="R8" s="433"/>
      <c r="S8" s="433"/>
      <c r="T8" s="433"/>
      <c r="U8" s="433"/>
      <c r="V8" s="433"/>
      <c r="W8" s="433"/>
      <c r="X8" s="433"/>
      <c r="Y8" s="433"/>
      <c r="Z8" s="131" t="s">
        <v>761</v>
      </c>
      <c r="AA8" s="433"/>
      <c r="AB8" s="433"/>
      <c r="AC8" s="433"/>
      <c r="AD8" s="433"/>
      <c r="AE8" s="433"/>
      <c r="AF8" s="433"/>
      <c r="AG8" s="433"/>
      <c r="AH8" s="433"/>
      <c r="AI8" s="433"/>
      <c r="AJ8" s="433"/>
      <c r="AK8" s="433"/>
      <c r="AL8" s="131"/>
      <c r="AM8" s="129"/>
      <c r="AN8" s="130"/>
      <c r="AO8" s="433"/>
      <c r="AP8" s="799">
        <v>643</v>
      </c>
      <c r="AQ8" s="132"/>
    </row>
    <row r="9" spans="1:43" x14ac:dyDescent="0.2">
      <c r="A9" s="128"/>
      <c r="B9" s="432"/>
      <c r="C9" s="129"/>
      <c r="D9" s="130"/>
      <c r="E9" s="433"/>
      <c r="F9" s="433"/>
      <c r="G9" s="433"/>
      <c r="H9" s="433"/>
      <c r="I9" s="433"/>
      <c r="J9" s="433"/>
      <c r="K9" s="433"/>
      <c r="L9" s="433"/>
      <c r="M9" s="433"/>
      <c r="N9" s="433"/>
      <c r="O9" s="433"/>
      <c r="P9" s="433"/>
      <c r="Q9" s="433"/>
      <c r="R9" s="433"/>
      <c r="S9" s="433"/>
      <c r="T9" s="433"/>
      <c r="U9" s="433"/>
      <c r="V9" s="433"/>
      <c r="W9" s="433"/>
      <c r="Y9" s="433"/>
      <c r="Z9" s="433"/>
      <c r="AA9" s="433"/>
      <c r="AB9" s="433"/>
      <c r="AC9" s="433"/>
      <c r="AD9" s="433"/>
      <c r="AE9" s="433"/>
      <c r="AF9" s="433"/>
      <c r="AG9" s="433"/>
      <c r="AH9" s="433"/>
      <c r="AI9" s="433"/>
      <c r="AJ9" s="433"/>
      <c r="AK9" s="433"/>
      <c r="AL9" s="131"/>
      <c r="AM9" s="129"/>
      <c r="AN9" s="130"/>
      <c r="AO9" s="433"/>
      <c r="AP9" s="799"/>
      <c r="AQ9" s="132"/>
    </row>
    <row r="10" spans="1:43" x14ac:dyDescent="0.2">
      <c r="A10" s="128"/>
      <c r="B10" s="432"/>
      <c r="C10" s="129"/>
      <c r="D10" s="130"/>
      <c r="E10" s="433"/>
      <c r="F10" s="433"/>
      <c r="G10" s="433"/>
      <c r="H10" s="433"/>
      <c r="I10" s="433"/>
      <c r="J10" s="433"/>
      <c r="K10" s="433"/>
      <c r="L10" s="433"/>
      <c r="M10" s="433"/>
      <c r="N10" s="433"/>
      <c r="O10" s="433"/>
      <c r="P10" s="433"/>
      <c r="Q10" s="433"/>
      <c r="R10" s="433"/>
      <c r="S10" s="433"/>
      <c r="T10" s="433"/>
      <c r="U10" s="433"/>
      <c r="V10" s="433"/>
      <c r="W10" s="433"/>
      <c r="Y10" s="433"/>
      <c r="Z10" s="433"/>
      <c r="AA10" s="433"/>
      <c r="AB10" s="433"/>
      <c r="AC10" s="433"/>
      <c r="AD10" s="433"/>
      <c r="AE10" s="433"/>
      <c r="AF10" s="433"/>
      <c r="AG10" s="433"/>
      <c r="AH10" s="433"/>
      <c r="AI10" s="433"/>
      <c r="AJ10" s="433"/>
      <c r="AK10" s="433"/>
      <c r="AL10" s="131"/>
      <c r="AM10" s="129"/>
      <c r="AN10" s="130"/>
      <c r="AO10" s="433"/>
      <c r="AP10" s="431"/>
      <c r="AQ10" s="132"/>
    </row>
    <row r="11" spans="1:43" x14ac:dyDescent="0.2">
      <c r="A11" s="128"/>
      <c r="B11" s="432"/>
      <c r="C11" s="129"/>
      <c r="D11" s="130"/>
      <c r="E11" s="522"/>
      <c r="F11" s="522"/>
      <c r="G11" s="522"/>
      <c r="H11" s="522"/>
      <c r="I11" s="522"/>
      <c r="J11" s="522"/>
      <c r="K11" s="522"/>
      <c r="L11" s="522"/>
      <c r="M11" s="522"/>
      <c r="N11" s="522"/>
      <c r="O11" s="522"/>
      <c r="P11" s="167"/>
      <c r="Q11" s="522"/>
      <c r="R11" s="522"/>
      <c r="S11" s="522"/>
      <c r="T11" s="522"/>
      <c r="U11" s="167"/>
      <c r="V11" s="167"/>
      <c r="W11" s="167"/>
      <c r="X11" s="167"/>
      <c r="Y11" s="433"/>
      <c r="Z11" s="433"/>
      <c r="AA11" s="433"/>
      <c r="AB11" s="433"/>
      <c r="AC11" s="433"/>
      <c r="AD11" s="433"/>
      <c r="AE11" s="433"/>
      <c r="AF11" s="433"/>
      <c r="AG11" s="433"/>
      <c r="AH11" s="433"/>
      <c r="AI11" s="433"/>
      <c r="AJ11" s="433"/>
      <c r="AK11" s="433"/>
      <c r="AL11" s="131"/>
      <c r="AM11" s="129"/>
      <c r="AN11" s="130"/>
      <c r="AO11" s="433"/>
      <c r="AP11" s="433"/>
      <c r="AQ11" s="132"/>
    </row>
    <row r="12" spans="1:43" x14ac:dyDescent="0.2">
      <c r="A12" s="128"/>
      <c r="B12" s="432"/>
      <c r="C12" s="129"/>
      <c r="D12" s="130"/>
      <c r="E12" s="800" t="s">
        <v>762</v>
      </c>
      <c r="F12" s="800"/>
      <c r="G12" s="800"/>
      <c r="H12" s="800"/>
      <c r="I12" s="800"/>
      <c r="J12" s="800"/>
      <c r="K12" s="800"/>
      <c r="L12" s="800"/>
      <c r="M12" s="800"/>
      <c r="N12" s="800"/>
      <c r="O12" s="800"/>
      <c r="P12" s="800"/>
      <c r="Q12" s="800"/>
      <c r="R12" s="800"/>
      <c r="S12" s="800"/>
      <c r="T12" s="800"/>
      <c r="U12" s="800"/>
      <c r="V12" s="800"/>
      <c r="W12" s="800"/>
      <c r="X12" s="800"/>
      <c r="Y12" s="433"/>
      <c r="Z12" s="433"/>
      <c r="AA12" s="433"/>
      <c r="AB12" s="433"/>
      <c r="AC12" s="433"/>
      <c r="AD12" s="433"/>
      <c r="AE12" s="433"/>
      <c r="AF12" s="433"/>
      <c r="AG12" s="433"/>
      <c r="AH12" s="433"/>
      <c r="AI12" s="433"/>
      <c r="AJ12" s="433"/>
      <c r="AK12" s="433"/>
      <c r="AL12" s="131"/>
      <c r="AM12" s="129"/>
      <c r="AN12" s="130"/>
      <c r="AO12" s="433"/>
      <c r="AP12" s="433"/>
      <c r="AQ12" s="132"/>
    </row>
    <row r="13" spans="1:43" x14ac:dyDescent="0.2">
      <c r="A13" s="128"/>
      <c r="B13" s="432"/>
      <c r="C13" s="129"/>
      <c r="D13" s="130"/>
      <c r="E13" s="433"/>
      <c r="F13" s="433"/>
      <c r="G13" s="433"/>
      <c r="H13" s="433"/>
      <c r="I13" s="433"/>
      <c r="J13" s="433"/>
      <c r="K13" s="433"/>
      <c r="L13" s="433"/>
      <c r="M13" s="433"/>
      <c r="N13" s="433"/>
      <c r="O13" s="433"/>
      <c r="P13" s="433"/>
      <c r="Q13" s="433"/>
      <c r="R13" s="433"/>
      <c r="S13" s="433"/>
      <c r="T13" s="433"/>
      <c r="U13" s="433"/>
      <c r="V13" s="433"/>
      <c r="W13" s="433"/>
      <c r="X13" s="433"/>
      <c r="Y13" s="433"/>
      <c r="Z13" s="433"/>
      <c r="AA13" s="433"/>
      <c r="AB13" s="433"/>
      <c r="AC13" s="433"/>
      <c r="AD13" s="433"/>
      <c r="AE13" s="433"/>
      <c r="AF13" s="433"/>
      <c r="AG13" s="433"/>
      <c r="AH13" s="433"/>
      <c r="AI13" s="433"/>
      <c r="AJ13" s="433"/>
      <c r="AK13" s="433"/>
      <c r="AL13" s="131"/>
      <c r="AM13" s="129"/>
      <c r="AN13" s="130"/>
      <c r="AO13" s="433"/>
      <c r="AP13" s="433"/>
      <c r="AQ13" s="132"/>
    </row>
    <row r="14" spans="1:43" x14ac:dyDescent="0.2">
      <c r="A14" s="128"/>
      <c r="B14" s="432"/>
      <c r="C14" s="129"/>
      <c r="D14" s="130"/>
      <c r="E14" s="433"/>
      <c r="F14" s="433"/>
      <c r="G14" s="433"/>
      <c r="H14" s="433"/>
      <c r="I14" s="433"/>
      <c r="J14" s="433"/>
      <c r="K14" s="433"/>
      <c r="L14" s="433"/>
      <c r="M14" s="433"/>
      <c r="N14" s="433"/>
      <c r="O14" s="433"/>
      <c r="P14" s="433"/>
      <c r="Q14" s="433"/>
      <c r="R14" s="433"/>
      <c r="S14" s="433"/>
      <c r="T14" s="433"/>
      <c r="U14" s="433"/>
      <c r="V14" s="433"/>
      <c r="W14" s="433"/>
      <c r="X14" s="433"/>
      <c r="Y14" s="433"/>
      <c r="Z14" s="433"/>
      <c r="AA14" s="433"/>
      <c r="AB14" s="433"/>
      <c r="AC14" s="433"/>
      <c r="AD14" s="433"/>
      <c r="AE14" s="433"/>
      <c r="AF14" s="433"/>
      <c r="AG14" s="433"/>
      <c r="AH14" s="433"/>
      <c r="AI14" s="433"/>
      <c r="AJ14" s="433"/>
      <c r="AK14" s="433"/>
      <c r="AL14" s="131"/>
      <c r="AM14" s="129"/>
      <c r="AN14" s="130"/>
      <c r="AO14" s="433"/>
      <c r="AP14" s="433"/>
      <c r="AQ14" s="132"/>
    </row>
    <row r="15" spans="1:43" ht="6" customHeight="1" thickBot="1" x14ac:dyDescent="0.25">
      <c r="A15" s="134"/>
      <c r="B15" s="521"/>
      <c r="C15" s="125"/>
      <c r="D15" s="126"/>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35"/>
      <c r="AM15" s="125"/>
      <c r="AN15" s="126"/>
      <c r="AO15" s="124"/>
      <c r="AP15" s="124"/>
      <c r="AQ15" s="136"/>
    </row>
    <row r="16" spans="1:43" ht="6" customHeight="1" x14ac:dyDescent="0.2">
      <c r="A16" s="137"/>
      <c r="B16" s="138"/>
      <c r="C16" s="139"/>
      <c r="D16" s="140"/>
      <c r="E16" s="137"/>
      <c r="F16" s="137"/>
      <c r="G16" s="137"/>
      <c r="H16" s="137"/>
      <c r="I16" s="137"/>
      <c r="J16" s="137"/>
      <c r="K16" s="137"/>
      <c r="L16" s="137"/>
      <c r="M16" s="137"/>
      <c r="N16" s="137"/>
      <c r="O16" s="137"/>
      <c r="P16" s="137"/>
      <c r="Q16" s="137"/>
      <c r="R16" s="137"/>
      <c r="S16" s="137"/>
      <c r="T16" s="137"/>
      <c r="U16" s="139"/>
      <c r="V16" s="140"/>
      <c r="W16" s="137"/>
      <c r="X16" s="137"/>
      <c r="Y16" s="137"/>
      <c r="Z16" s="137"/>
      <c r="AA16" s="137"/>
      <c r="AB16" s="137"/>
      <c r="AC16" s="137"/>
      <c r="AD16" s="137"/>
      <c r="AE16" s="137"/>
      <c r="AF16" s="137"/>
      <c r="AG16" s="137"/>
      <c r="AH16" s="137"/>
      <c r="AI16" s="137"/>
      <c r="AJ16" s="137"/>
      <c r="AK16" s="137"/>
      <c r="AL16" s="141"/>
      <c r="AM16" s="139"/>
      <c r="AN16" s="140"/>
      <c r="AO16" s="137"/>
      <c r="AP16" s="137"/>
      <c r="AQ16" s="137"/>
    </row>
    <row r="17" spans="1:43" ht="11.25" customHeight="1" x14ac:dyDescent="0.2">
      <c r="A17" s="433"/>
      <c r="B17" s="432">
        <v>636</v>
      </c>
      <c r="C17" s="129"/>
      <c r="D17" s="130"/>
      <c r="E17" s="761" t="str">
        <f ca="1">VLOOKUP(INDIRECT(ADDRESS(ROW(),COLUMN()-3)),Language_Translations,MATCH(Language_Selected,Language_Options,0),FALSE)</f>
        <v>Je voudrais maintenant vous poser des questions sur les liquides que (NOM DE 635) a pris durant le jour ou la nuit. Donnez-moi tous les liquides que (NOM) a pris, qu'il les ait pris à la maison ou quelque part ailleurs.
Hier durant le jour ou durant la nuit, est-ce que (NOM) a bu :</v>
      </c>
      <c r="F17" s="761"/>
      <c r="G17" s="761"/>
      <c r="H17" s="761"/>
      <c r="I17" s="761"/>
      <c r="J17" s="761"/>
      <c r="K17" s="761"/>
      <c r="L17" s="761"/>
      <c r="M17" s="761"/>
      <c r="N17" s="761"/>
      <c r="O17" s="761"/>
      <c r="P17" s="761"/>
      <c r="Q17" s="761"/>
      <c r="R17" s="761"/>
      <c r="S17" s="761"/>
      <c r="T17" s="761"/>
      <c r="U17" s="129"/>
      <c r="V17" s="130"/>
      <c r="W17" s="433"/>
      <c r="X17" s="433"/>
      <c r="Y17" s="433"/>
      <c r="Z17" s="433"/>
      <c r="AA17" s="433"/>
      <c r="AB17" s="433"/>
      <c r="AC17" s="433"/>
      <c r="AD17" s="433"/>
      <c r="AE17" s="433"/>
      <c r="AF17" s="433"/>
      <c r="AG17" s="433"/>
      <c r="AH17" s="433"/>
      <c r="AI17" s="433"/>
      <c r="AJ17" s="433"/>
      <c r="AK17" s="433"/>
      <c r="AL17" s="131"/>
      <c r="AM17" s="129"/>
      <c r="AN17" s="130"/>
      <c r="AO17" s="433"/>
      <c r="AP17" s="433"/>
      <c r="AQ17" s="433"/>
    </row>
    <row r="18" spans="1:43" x14ac:dyDescent="0.2">
      <c r="A18" s="433"/>
      <c r="B18" s="240" t="s">
        <v>420</v>
      </c>
      <c r="C18" s="129"/>
      <c r="D18" s="130"/>
      <c r="E18" s="761"/>
      <c r="F18" s="761"/>
      <c r="G18" s="761"/>
      <c r="H18" s="761"/>
      <c r="I18" s="761"/>
      <c r="J18" s="761"/>
      <c r="K18" s="761"/>
      <c r="L18" s="761"/>
      <c r="M18" s="761"/>
      <c r="N18" s="761"/>
      <c r="O18" s="761"/>
      <c r="P18" s="761"/>
      <c r="Q18" s="761"/>
      <c r="R18" s="761"/>
      <c r="S18" s="761"/>
      <c r="T18" s="761"/>
      <c r="U18" s="129"/>
      <c r="V18" s="130"/>
      <c r="W18" s="433"/>
      <c r="X18" s="433"/>
      <c r="Y18" s="433"/>
      <c r="Z18" s="433"/>
      <c r="AA18" s="433"/>
      <c r="AB18" s="433"/>
      <c r="AC18" s="433"/>
      <c r="AD18" s="433"/>
      <c r="AE18" s="433"/>
      <c r="AF18" s="433"/>
      <c r="AG18" s="433"/>
      <c r="AH18" s="433"/>
      <c r="AI18" s="433"/>
      <c r="AJ18" s="433"/>
      <c r="AK18" s="433"/>
      <c r="AL18" s="131"/>
      <c r="AM18" s="129"/>
      <c r="AN18" s="130"/>
      <c r="AO18" s="433"/>
      <c r="AP18" s="433"/>
      <c r="AQ18" s="433"/>
    </row>
    <row r="19" spans="1:43" x14ac:dyDescent="0.2">
      <c r="A19" s="433"/>
      <c r="B19" s="432"/>
      <c r="C19" s="129"/>
      <c r="D19" s="130"/>
      <c r="E19" s="761"/>
      <c r="F19" s="761"/>
      <c r="G19" s="761"/>
      <c r="H19" s="761"/>
      <c r="I19" s="761"/>
      <c r="J19" s="761"/>
      <c r="K19" s="761"/>
      <c r="L19" s="761"/>
      <c r="M19" s="761"/>
      <c r="N19" s="761"/>
      <c r="O19" s="761"/>
      <c r="P19" s="761"/>
      <c r="Q19" s="761"/>
      <c r="R19" s="761"/>
      <c r="S19" s="761"/>
      <c r="T19" s="761"/>
      <c r="U19" s="129"/>
      <c r="V19" s="130"/>
      <c r="W19" s="433"/>
      <c r="X19" s="433"/>
      <c r="Y19" s="433"/>
      <c r="Z19" s="433"/>
      <c r="AA19" s="433"/>
      <c r="AB19" s="433"/>
      <c r="AC19" s="433"/>
      <c r="AD19" s="433"/>
      <c r="AE19" s="433"/>
      <c r="AF19" s="433"/>
      <c r="AG19" s="433"/>
      <c r="AH19" s="433"/>
      <c r="AI19" s="433"/>
      <c r="AJ19" s="433"/>
      <c r="AK19" s="433"/>
      <c r="AL19" s="131"/>
      <c r="AM19" s="129"/>
      <c r="AN19" s="130"/>
      <c r="AO19" s="433"/>
      <c r="AP19" s="433"/>
      <c r="AQ19" s="433"/>
    </row>
    <row r="20" spans="1:43" x14ac:dyDescent="0.2">
      <c r="A20" s="433"/>
      <c r="B20" s="432"/>
      <c r="C20" s="129"/>
      <c r="D20" s="130"/>
      <c r="E20" s="761"/>
      <c r="F20" s="761"/>
      <c r="G20" s="761"/>
      <c r="H20" s="761"/>
      <c r="I20" s="761"/>
      <c r="J20" s="761"/>
      <c r="K20" s="761"/>
      <c r="L20" s="761"/>
      <c r="M20" s="761"/>
      <c r="N20" s="761"/>
      <c r="O20" s="761"/>
      <c r="P20" s="761"/>
      <c r="Q20" s="761"/>
      <c r="R20" s="761"/>
      <c r="S20" s="761"/>
      <c r="T20" s="761"/>
      <c r="U20" s="129"/>
      <c r="V20" s="130"/>
      <c r="W20" s="433"/>
      <c r="X20" s="433"/>
      <c r="Y20" s="433"/>
      <c r="Z20" s="433"/>
      <c r="AA20" s="433"/>
      <c r="AB20" s="433"/>
      <c r="AC20" s="433"/>
      <c r="AD20" s="433"/>
      <c r="AE20" s="433"/>
      <c r="AF20" s="433"/>
      <c r="AG20" s="433"/>
      <c r="AH20" s="433"/>
      <c r="AI20" s="433"/>
      <c r="AJ20" s="433"/>
      <c r="AK20" s="433"/>
      <c r="AL20" s="131"/>
      <c r="AM20" s="129"/>
      <c r="AN20" s="130"/>
      <c r="AO20" s="433"/>
      <c r="AP20" s="433"/>
      <c r="AQ20" s="433"/>
    </row>
    <row r="21" spans="1:43" x14ac:dyDescent="0.2">
      <c r="A21" s="433"/>
      <c r="B21" s="432"/>
      <c r="C21" s="129"/>
      <c r="D21" s="130"/>
      <c r="E21" s="761"/>
      <c r="F21" s="761"/>
      <c r="G21" s="761"/>
      <c r="H21" s="761"/>
      <c r="I21" s="761"/>
      <c r="J21" s="761"/>
      <c r="K21" s="761"/>
      <c r="L21" s="761"/>
      <c r="M21" s="761"/>
      <c r="N21" s="761"/>
      <c r="O21" s="761"/>
      <c r="P21" s="761"/>
      <c r="Q21" s="761"/>
      <c r="R21" s="761"/>
      <c r="S21" s="761"/>
      <c r="T21" s="761"/>
      <c r="U21" s="129"/>
      <c r="V21" s="130"/>
      <c r="W21" s="433"/>
      <c r="X21" s="433"/>
      <c r="Y21" s="433"/>
      <c r="Z21" s="433"/>
      <c r="AA21" s="433"/>
      <c r="AB21" s="433"/>
      <c r="AC21" s="433"/>
      <c r="AD21" s="433"/>
      <c r="AE21" s="433"/>
      <c r="AF21" s="433"/>
      <c r="AG21" s="433"/>
      <c r="AH21" s="433"/>
      <c r="AI21" s="433"/>
      <c r="AJ21" s="433"/>
      <c r="AK21" s="433"/>
      <c r="AL21" s="131"/>
      <c r="AM21" s="129"/>
      <c r="AN21" s="130"/>
      <c r="AO21" s="433"/>
      <c r="AP21" s="433"/>
      <c r="AQ21" s="433"/>
    </row>
    <row r="22" spans="1:43" x14ac:dyDescent="0.2">
      <c r="A22" s="601"/>
      <c r="B22" s="600"/>
      <c r="C22" s="129"/>
      <c r="D22" s="130"/>
      <c r="E22" s="761"/>
      <c r="F22" s="761"/>
      <c r="G22" s="761"/>
      <c r="H22" s="761"/>
      <c r="I22" s="761"/>
      <c r="J22" s="761"/>
      <c r="K22" s="761"/>
      <c r="L22" s="761"/>
      <c r="M22" s="761"/>
      <c r="N22" s="761"/>
      <c r="O22" s="761"/>
      <c r="P22" s="761"/>
      <c r="Q22" s="761"/>
      <c r="R22" s="761"/>
      <c r="S22" s="761"/>
      <c r="T22" s="761"/>
      <c r="U22" s="129"/>
      <c r="V22" s="130"/>
      <c r="W22" s="601"/>
      <c r="X22" s="601"/>
      <c r="Y22" s="601"/>
      <c r="Z22" s="601"/>
      <c r="AA22" s="601"/>
      <c r="AB22" s="601"/>
      <c r="AC22" s="601"/>
      <c r="AD22" s="601"/>
      <c r="AE22" s="601"/>
      <c r="AF22" s="601"/>
      <c r="AG22" s="601"/>
      <c r="AH22" s="601"/>
      <c r="AI22" s="601"/>
      <c r="AJ22" s="601"/>
      <c r="AK22" s="601"/>
      <c r="AL22" s="131"/>
      <c r="AM22" s="129"/>
      <c r="AN22" s="130"/>
      <c r="AO22" s="601"/>
      <c r="AP22" s="601"/>
      <c r="AQ22" s="601"/>
    </row>
    <row r="23" spans="1:43" x14ac:dyDescent="0.2">
      <c r="A23" s="433"/>
      <c r="B23" s="432"/>
      <c r="C23" s="129"/>
      <c r="D23" s="130"/>
      <c r="E23" s="761"/>
      <c r="F23" s="761"/>
      <c r="G23" s="761"/>
      <c r="H23" s="761"/>
      <c r="I23" s="761"/>
      <c r="J23" s="761"/>
      <c r="K23" s="761"/>
      <c r="L23" s="761"/>
      <c r="M23" s="761"/>
      <c r="N23" s="761"/>
      <c r="O23" s="761"/>
      <c r="P23" s="761"/>
      <c r="Q23" s="761"/>
      <c r="R23" s="761"/>
      <c r="S23" s="761"/>
      <c r="T23" s="761"/>
      <c r="U23" s="129"/>
      <c r="V23" s="130"/>
      <c r="W23" s="433"/>
      <c r="X23" s="433"/>
      <c r="Y23" s="433"/>
      <c r="Z23" s="433"/>
      <c r="AA23" s="433"/>
      <c r="AB23" s="433"/>
      <c r="AC23" s="433"/>
      <c r="AD23" s="433"/>
      <c r="AE23" s="433"/>
      <c r="AF23" s="433"/>
      <c r="AG23" s="433"/>
      <c r="AH23" s="433"/>
      <c r="AI23" s="433"/>
      <c r="AJ23" s="433"/>
      <c r="AK23" s="433"/>
      <c r="AL23" s="131"/>
      <c r="AM23" s="129"/>
      <c r="AN23" s="130"/>
      <c r="AO23" s="433"/>
      <c r="AP23" s="433"/>
      <c r="AQ23" s="433"/>
    </row>
    <row r="24" spans="1:43" x14ac:dyDescent="0.2">
      <c r="A24" s="433"/>
      <c r="B24" s="432"/>
      <c r="C24" s="129"/>
      <c r="D24" s="130"/>
      <c r="E24" s="761"/>
      <c r="F24" s="761"/>
      <c r="G24" s="761"/>
      <c r="H24" s="761"/>
      <c r="I24" s="761"/>
      <c r="J24" s="761"/>
      <c r="K24" s="761"/>
      <c r="L24" s="761"/>
      <c r="M24" s="761"/>
      <c r="N24" s="761"/>
      <c r="O24" s="761"/>
      <c r="P24" s="761"/>
      <c r="Q24" s="761"/>
      <c r="R24" s="761"/>
      <c r="S24" s="761"/>
      <c r="T24" s="761"/>
      <c r="U24" s="129"/>
      <c r="V24" s="130"/>
      <c r="W24" s="433"/>
      <c r="X24" s="433"/>
      <c r="Y24" s="433"/>
      <c r="Z24" s="433"/>
      <c r="AA24" s="433"/>
      <c r="AB24" s="433"/>
      <c r="AC24" s="432" t="s">
        <v>117</v>
      </c>
      <c r="AD24" s="433"/>
      <c r="AE24" s="433"/>
      <c r="AF24" s="433"/>
      <c r="AG24" s="432" t="s">
        <v>118</v>
      </c>
      <c r="AH24" s="433"/>
      <c r="AI24" s="433"/>
      <c r="AJ24" s="433"/>
      <c r="AK24" s="432" t="s">
        <v>478</v>
      </c>
      <c r="AL24" s="131"/>
      <c r="AM24" s="129"/>
      <c r="AN24" s="130"/>
      <c r="AO24" s="433"/>
      <c r="AP24" s="433"/>
      <c r="AQ24" s="433"/>
    </row>
    <row r="25" spans="1:43" ht="6" customHeight="1" x14ac:dyDescent="0.2">
      <c r="A25" s="433"/>
      <c r="B25" s="432"/>
      <c r="C25" s="129"/>
      <c r="D25" s="130"/>
      <c r="E25" s="433"/>
      <c r="F25" s="433"/>
      <c r="G25" s="433"/>
      <c r="H25" s="433"/>
      <c r="I25" s="433"/>
      <c r="J25" s="433"/>
      <c r="K25" s="433"/>
      <c r="L25" s="433"/>
      <c r="M25" s="433"/>
      <c r="N25" s="433"/>
      <c r="O25" s="433"/>
      <c r="P25" s="433"/>
      <c r="Q25" s="433"/>
      <c r="R25" s="433"/>
      <c r="S25" s="433"/>
      <c r="T25" s="433"/>
      <c r="U25" s="129"/>
      <c r="V25" s="130"/>
      <c r="W25" s="433"/>
      <c r="X25" s="433"/>
      <c r="Y25" s="433"/>
      <c r="Z25" s="433"/>
      <c r="AA25" s="433"/>
      <c r="AB25" s="433"/>
      <c r="AC25" s="432"/>
      <c r="AD25" s="433"/>
      <c r="AE25" s="433"/>
      <c r="AF25" s="433"/>
      <c r="AG25" s="432"/>
      <c r="AH25" s="433"/>
      <c r="AI25" s="433"/>
      <c r="AJ25" s="433"/>
      <c r="AK25" s="432"/>
      <c r="AL25" s="131"/>
      <c r="AM25" s="129"/>
      <c r="AN25" s="130"/>
      <c r="AO25" s="433"/>
      <c r="AP25" s="433"/>
      <c r="AQ25" s="433"/>
    </row>
    <row r="26" spans="1:43" ht="11.25" customHeight="1" x14ac:dyDescent="0.2">
      <c r="A26" s="433"/>
      <c r="B26" s="432"/>
      <c r="C26" s="129"/>
      <c r="D26" s="130"/>
      <c r="E26" s="433" t="s">
        <v>155</v>
      </c>
      <c r="F26" s="761" t="str">
        <f ca="1">VLOOKUP(CONCATENATE($B$17&amp;INDIRECT(ADDRESS(ROW(),COLUMN()-1))),Language_Translations,MATCH(Language_Selected,Language_Options,0),FALSE)</f>
        <v>De l'eau plate?</v>
      </c>
      <c r="G26" s="761"/>
      <c r="H26" s="761"/>
      <c r="I26" s="761"/>
      <c r="J26" s="761"/>
      <c r="K26" s="761"/>
      <c r="L26" s="761"/>
      <c r="M26" s="761"/>
      <c r="N26" s="761"/>
      <c r="O26" s="761"/>
      <c r="P26" s="761"/>
      <c r="Q26" s="761"/>
      <c r="R26" s="761"/>
      <c r="S26" s="761"/>
      <c r="T26" s="761"/>
      <c r="U26" s="129"/>
      <c r="V26" s="130"/>
      <c r="W26" s="433" t="s">
        <v>155</v>
      </c>
      <c r="X26" s="143" t="s">
        <v>9</v>
      </c>
      <c r="Y26" s="143"/>
      <c r="Z26" s="143"/>
      <c r="AA26" s="147"/>
      <c r="AB26" s="148"/>
      <c r="AC26" s="310" t="s">
        <v>93</v>
      </c>
      <c r="AD26" s="149"/>
      <c r="AE26" s="433"/>
      <c r="AF26" s="433"/>
      <c r="AG26" s="310" t="s">
        <v>95</v>
      </c>
      <c r="AH26" s="433"/>
      <c r="AI26" s="433"/>
      <c r="AJ26" s="433"/>
      <c r="AK26" s="310" t="s">
        <v>212</v>
      </c>
      <c r="AL26" s="131"/>
      <c r="AM26" s="129"/>
      <c r="AN26" s="130"/>
      <c r="AO26" s="433"/>
      <c r="AP26" s="433"/>
      <c r="AQ26" s="433"/>
    </row>
    <row r="27" spans="1:43" ht="6" customHeight="1" x14ac:dyDescent="0.2">
      <c r="A27" s="433"/>
      <c r="B27" s="432"/>
      <c r="C27" s="129"/>
      <c r="D27" s="150"/>
      <c r="E27" s="151"/>
      <c r="F27" s="151"/>
      <c r="G27" s="151"/>
      <c r="H27" s="151"/>
      <c r="I27" s="151"/>
      <c r="J27" s="151"/>
      <c r="K27" s="151"/>
      <c r="L27" s="151"/>
      <c r="M27" s="151"/>
      <c r="N27" s="151"/>
      <c r="O27" s="151"/>
      <c r="P27" s="151"/>
      <c r="Q27" s="151"/>
      <c r="R27" s="151"/>
      <c r="S27" s="151"/>
      <c r="T27" s="151"/>
      <c r="U27" s="152"/>
      <c r="V27" s="150"/>
      <c r="W27" s="151"/>
      <c r="X27" s="151"/>
      <c r="Y27" s="151"/>
      <c r="Z27" s="151"/>
      <c r="AA27" s="153"/>
      <c r="AB27" s="151"/>
      <c r="AC27" s="154"/>
      <c r="AD27" s="153"/>
      <c r="AE27" s="151"/>
      <c r="AF27" s="151"/>
      <c r="AG27" s="154"/>
      <c r="AH27" s="151"/>
      <c r="AI27" s="151"/>
      <c r="AJ27" s="151"/>
      <c r="AK27" s="154"/>
      <c r="AL27" s="155"/>
      <c r="AM27" s="152"/>
      <c r="AN27" s="130"/>
      <c r="AO27" s="433"/>
      <c r="AP27" s="433"/>
      <c r="AQ27" s="433"/>
    </row>
    <row r="28" spans="1:43" ht="6" customHeight="1" x14ac:dyDescent="0.2">
      <c r="A28" s="433"/>
      <c r="B28" s="432"/>
      <c r="C28" s="129"/>
      <c r="D28" s="156"/>
      <c r="E28" s="157"/>
      <c r="F28" s="157"/>
      <c r="G28" s="157"/>
      <c r="H28" s="157"/>
      <c r="I28" s="157"/>
      <c r="J28" s="157"/>
      <c r="K28" s="157"/>
      <c r="L28" s="157"/>
      <c r="M28" s="157"/>
      <c r="N28" s="157"/>
      <c r="O28" s="157"/>
      <c r="P28" s="157"/>
      <c r="Q28" s="157"/>
      <c r="R28" s="157"/>
      <c r="S28" s="157"/>
      <c r="T28" s="157"/>
      <c r="U28" s="158"/>
      <c r="V28" s="156"/>
      <c r="W28" s="157"/>
      <c r="X28" s="157"/>
      <c r="Y28" s="157"/>
      <c r="Z28" s="157"/>
      <c r="AA28" s="159"/>
      <c r="AB28" s="157"/>
      <c r="AC28" s="160"/>
      <c r="AD28" s="159"/>
      <c r="AE28" s="157"/>
      <c r="AF28" s="157"/>
      <c r="AG28" s="160"/>
      <c r="AH28" s="157"/>
      <c r="AI28" s="157"/>
      <c r="AJ28" s="157"/>
      <c r="AK28" s="160"/>
      <c r="AL28" s="161"/>
      <c r="AM28" s="158"/>
      <c r="AN28" s="130"/>
      <c r="AO28" s="433"/>
      <c r="AP28" s="433"/>
      <c r="AQ28" s="433"/>
    </row>
    <row r="29" spans="1:43" ht="11.25" customHeight="1" x14ac:dyDescent="0.2">
      <c r="A29" s="433"/>
      <c r="B29" s="432"/>
      <c r="C29" s="129"/>
      <c r="D29" s="130"/>
      <c r="E29" s="433" t="s">
        <v>157</v>
      </c>
      <c r="F29" s="761" t="str">
        <f ca="1">VLOOKUP(CONCATENATE($B$17&amp;INDIRECT(ADDRESS(ROW(),COLUMN()-1))),Language_Translations,MATCH(Language_Selected,Language_Options,0),FALSE)</f>
        <v>Une préparation pour nourrisson comme [INSÉRER NOMS DE PRÉPARATION COURANTE] ?</v>
      </c>
      <c r="G29" s="761"/>
      <c r="H29" s="761"/>
      <c r="I29" s="761"/>
      <c r="J29" s="761"/>
      <c r="K29" s="761"/>
      <c r="L29" s="761"/>
      <c r="M29" s="761"/>
      <c r="N29" s="761"/>
      <c r="O29" s="761"/>
      <c r="P29" s="761"/>
      <c r="Q29" s="761"/>
      <c r="R29" s="761"/>
      <c r="S29" s="761"/>
      <c r="T29" s="761"/>
      <c r="U29" s="129"/>
      <c r="V29" s="130"/>
      <c r="W29" s="433" t="s">
        <v>157</v>
      </c>
      <c r="X29" s="143" t="s">
        <v>9</v>
      </c>
      <c r="Y29" s="143"/>
      <c r="Z29" s="143"/>
      <c r="AA29" s="147"/>
      <c r="AB29" s="148"/>
      <c r="AC29" s="310" t="s">
        <v>93</v>
      </c>
      <c r="AD29" s="149"/>
      <c r="AE29" s="433"/>
      <c r="AF29" s="433"/>
      <c r="AG29" s="310" t="s">
        <v>95</v>
      </c>
      <c r="AH29" s="433"/>
      <c r="AI29" s="433"/>
      <c r="AJ29" s="433"/>
      <c r="AK29" s="310" t="s">
        <v>212</v>
      </c>
      <c r="AL29" s="131"/>
      <c r="AM29" s="129"/>
      <c r="AN29" s="130"/>
      <c r="AO29" s="433"/>
      <c r="AP29" s="433"/>
      <c r="AQ29" s="433"/>
    </row>
    <row r="30" spans="1:43" ht="11.25" customHeight="1" x14ac:dyDescent="0.2">
      <c r="A30" s="433"/>
      <c r="B30" s="432"/>
      <c r="C30" s="129"/>
      <c r="D30" s="130"/>
      <c r="E30" s="433"/>
      <c r="F30" s="761"/>
      <c r="G30" s="761"/>
      <c r="H30" s="761"/>
      <c r="I30" s="761"/>
      <c r="J30" s="761"/>
      <c r="K30" s="761"/>
      <c r="L30" s="761"/>
      <c r="M30" s="761"/>
      <c r="N30" s="761"/>
      <c r="O30" s="761"/>
      <c r="P30" s="761"/>
      <c r="Q30" s="761"/>
      <c r="R30" s="761"/>
      <c r="S30" s="761"/>
      <c r="T30" s="761"/>
      <c r="U30" s="129"/>
      <c r="V30" s="130"/>
      <c r="W30" s="433"/>
      <c r="X30" s="143"/>
      <c r="Y30" s="143"/>
      <c r="Z30" s="143"/>
      <c r="AA30" s="147"/>
      <c r="AB30" s="148"/>
      <c r="AC30" s="310"/>
      <c r="AD30" s="149"/>
      <c r="AE30" s="433"/>
      <c r="AF30" s="433"/>
      <c r="AG30" s="310"/>
      <c r="AH30" s="433"/>
      <c r="AI30" s="433"/>
      <c r="AJ30" s="433"/>
      <c r="AK30" s="310"/>
      <c r="AL30" s="131"/>
      <c r="AM30" s="129"/>
      <c r="AN30" s="130"/>
      <c r="AO30" s="433"/>
      <c r="AP30" s="433"/>
      <c r="AQ30" s="433"/>
    </row>
    <row r="31" spans="1:43" ht="11.25" customHeight="1" x14ac:dyDescent="0.2">
      <c r="A31" s="433"/>
      <c r="B31" s="432"/>
      <c r="C31" s="129"/>
      <c r="D31" s="130"/>
      <c r="E31" s="433"/>
      <c r="F31" s="761"/>
      <c r="G31" s="761"/>
      <c r="H31" s="761"/>
      <c r="I31" s="761"/>
      <c r="J31" s="761"/>
      <c r="K31" s="761"/>
      <c r="L31" s="761"/>
      <c r="M31" s="761"/>
      <c r="N31" s="761"/>
      <c r="O31" s="761"/>
      <c r="P31" s="761"/>
      <c r="Q31" s="761"/>
      <c r="R31" s="761"/>
      <c r="S31" s="761"/>
      <c r="T31" s="761"/>
      <c r="U31" s="129"/>
      <c r="V31" s="130"/>
      <c r="W31" s="433"/>
      <c r="X31" s="143"/>
      <c r="Y31" s="143"/>
      <c r="Z31" s="143"/>
      <c r="AA31" s="147"/>
      <c r="AB31" s="148"/>
      <c r="AC31" s="310"/>
      <c r="AD31" s="149"/>
      <c r="AE31" s="433"/>
      <c r="AF31" s="433"/>
      <c r="AG31" s="310"/>
      <c r="AH31" s="433"/>
      <c r="AI31" s="433"/>
      <c r="AJ31" s="433"/>
      <c r="AK31" s="310"/>
      <c r="AL31" s="131"/>
      <c r="AM31" s="129"/>
      <c r="AN31" s="130"/>
      <c r="AO31" s="433"/>
      <c r="AP31" s="433"/>
      <c r="AQ31" s="433"/>
    </row>
    <row r="32" spans="1:43" ht="10.5" x14ac:dyDescent="0.2">
      <c r="A32" s="433"/>
      <c r="B32" s="432"/>
      <c r="C32" s="129"/>
      <c r="D32" s="130"/>
      <c r="E32" s="433"/>
      <c r="F32" s="540"/>
      <c r="G32" s="540"/>
      <c r="H32" s="540"/>
      <c r="I32" s="540"/>
      <c r="J32" s="540"/>
      <c r="K32" s="540"/>
      <c r="L32" s="540"/>
      <c r="M32" s="540"/>
      <c r="N32" s="540"/>
      <c r="O32" s="540"/>
      <c r="P32" s="540"/>
      <c r="Q32" s="540"/>
      <c r="R32" s="540"/>
      <c r="S32" s="540"/>
      <c r="T32" s="540"/>
      <c r="U32" s="129"/>
      <c r="V32" s="130"/>
      <c r="W32" s="433"/>
      <c r="X32" s="143"/>
      <c r="Y32" s="143"/>
      <c r="Z32" s="143"/>
      <c r="AA32" s="147"/>
      <c r="AB32" s="148"/>
      <c r="AC32" s="310"/>
      <c r="AD32" s="149"/>
      <c r="AE32" s="433"/>
      <c r="AF32" s="433"/>
      <c r="AG32" s="310"/>
      <c r="AH32" s="433"/>
      <c r="AI32" s="433"/>
      <c r="AJ32" s="433"/>
      <c r="AK32" s="310"/>
      <c r="AL32" s="131"/>
      <c r="AM32" s="129"/>
      <c r="AN32" s="130"/>
      <c r="AO32" s="433"/>
      <c r="AP32" s="433"/>
      <c r="AQ32" s="433"/>
    </row>
    <row r="33" spans="1:43" ht="11.25" customHeight="1" x14ac:dyDescent="0.2">
      <c r="A33" s="433"/>
      <c r="B33" s="432"/>
      <c r="C33" s="129"/>
      <c r="D33" s="130"/>
      <c r="E33" s="433"/>
      <c r="F33" s="761" t="str">
        <f ca="1">VLOOKUP(CONCATENATE($B$17&amp;INDIRECT(ADDRESS(ROW()-4,COLUMN()-1)),"n"),Language_Translations,MATCH(Language_Selected,Language_Options,0),FALSE)</f>
        <v>SI OUI : Combien de fois (NOM) a -t-il/elle bu du lait en poudre pour bébé ?</v>
      </c>
      <c r="G33" s="761"/>
      <c r="H33" s="761"/>
      <c r="I33" s="761"/>
      <c r="J33" s="761"/>
      <c r="K33" s="761"/>
      <c r="L33" s="761"/>
      <c r="M33" s="761"/>
      <c r="N33" s="761"/>
      <c r="O33" s="761"/>
      <c r="P33" s="761"/>
      <c r="Q33" s="761"/>
      <c r="R33" s="761"/>
      <c r="S33" s="761"/>
      <c r="T33" s="761"/>
      <c r="U33" s="129"/>
      <c r="V33" s="130"/>
      <c r="W33" s="740" t="s">
        <v>763</v>
      </c>
      <c r="X33" s="740"/>
      <c r="Y33" s="740"/>
      <c r="Z33" s="740"/>
      <c r="AA33" s="740"/>
      <c r="AB33" s="740"/>
      <c r="AC33" s="802"/>
      <c r="AD33" s="162"/>
      <c r="AE33" s="163"/>
      <c r="AF33" s="433"/>
      <c r="AG33" s="432"/>
      <c r="AK33" s="801" t="s">
        <v>212</v>
      </c>
      <c r="AL33" s="131"/>
      <c r="AM33" s="129"/>
      <c r="AN33" s="130"/>
      <c r="AO33" s="433"/>
      <c r="AP33" s="433"/>
      <c r="AQ33" s="433"/>
    </row>
    <row r="34" spans="1:43" ht="11.25" customHeight="1" x14ac:dyDescent="0.2">
      <c r="A34" s="433"/>
      <c r="B34" s="432"/>
      <c r="C34" s="129"/>
      <c r="D34" s="130"/>
      <c r="E34" s="433"/>
      <c r="F34" s="761"/>
      <c r="G34" s="761"/>
      <c r="H34" s="761"/>
      <c r="I34" s="761"/>
      <c r="J34" s="761"/>
      <c r="K34" s="761"/>
      <c r="L34" s="761"/>
      <c r="M34" s="761"/>
      <c r="N34" s="761"/>
      <c r="O34" s="761"/>
      <c r="P34" s="761"/>
      <c r="Q34" s="761"/>
      <c r="R34" s="761"/>
      <c r="S34" s="761"/>
      <c r="T34" s="761"/>
      <c r="U34" s="129"/>
      <c r="V34" s="130"/>
      <c r="W34" s="740"/>
      <c r="X34" s="740"/>
      <c r="Y34" s="740"/>
      <c r="Z34" s="740"/>
      <c r="AA34" s="740"/>
      <c r="AB34" s="740"/>
      <c r="AC34" s="802"/>
      <c r="AD34" s="164"/>
      <c r="AE34" s="165"/>
      <c r="AF34" s="433"/>
      <c r="AG34" s="432"/>
      <c r="AK34" s="801"/>
      <c r="AL34" s="131"/>
      <c r="AM34" s="129"/>
      <c r="AN34" s="130"/>
      <c r="AO34" s="433"/>
      <c r="AP34" s="433"/>
      <c r="AQ34" s="433"/>
    </row>
    <row r="35" spans="1:43" ht="11.25" customHeight="1" x14ac:dyDescent="0.2">
      <c r="A35" s="433"/>
      <c r="B35" s="432"/>
      <c r="C35" s="129"/>
      <c r="D35" s="130"/>
      <c r="E35" s="433"/>
      <c r="F35" s="780" t="s">
        <v>764</v>
      </c>
      <c r="G35" s="780"/>
      <c r="H35" s="780"/>
      <c r="I35" s="780"/>
      <c r="J35" s="780"/>
      <c r="K35" s="780"/>
      <c r="L35" s="780"/>
      <c r="M35" s="780"/>
      <c r="N35" s="780"/>
      <c r="O35" s="780"/>
      <c r="P35" s="780"/>
      <c r="Q35" s="780"/>
      <c r="R35" s="780"/>
      <c r="S35" s="780"/>
      <c r="T35" s="780"/>
      <c r="U35" s="129"/>
      <c r="V35" s="130"/>
      <c r="W35" s="740"/>
      <c r="X35" s="740"/>
      <c r="Y35" s="740"/>
      <c r="Z35" s="740"/>
      <c r="AA35" s="740"/>
      <c r="AB35" s="740"/>
      <c r="AC35" s="740"/>
      <c r="AD35" s="169"/>
      <c r="AE35" s="169"/>
      <c r="AF35" s="433"/>
      <c r="AG35" s="432"/>
      <c r="AK35" s="133"/>
      <c r="AL35" s="131"/>
      <c r="AM35" s="129"/>
      <c r="AN35" s="130"/>
      <c r="AO35" s="433"/>
      <c r="AP35" s="433"/>
      <c r="AQ35" s="433"/>
    </row>
    <row r="36" spans="1:43" ht="6" customHeight="1" x14ac:dyDescent="0.2">
      <c r="A36" s="433"/>
      <c r="B36" s="432"/>
      <c r="C36" s="129"/>
      <c r="D36" s="150"/>
      <c r="E36" s="151"/>
      <c r="F36" s="151"/>
      <c r="G36" s="151"/>
      <c r="H36" s="151"/>
      <c r="I36" s="151"/>
      <c r="J36" s="151"/>
      <c r="K36" s="151"/>
      <c r="L36" s="151"/>
      <c r="M36" s="151"/>
      <c r="N36" s="151"/>
      <c r="O36" s="151"/>
      <c r="P36" s="151"/>
      <c r="Q36" s="151"/>
      <c r="R36" s="151"/>
      <c r="S36" s="151"/>
      <c r="T36" s="151"/>
      <c r="U36" s="152"/>
      <c r="V36" s="150"/>
      <c r="W36" s="151"/>
      <c r="X36" s="151"/>
      <c r="Y36" s="151"/>
      <c r="Z36" s="151"/>
      <c r="AA36" s="153"/>
      <c r="AB36" s="151"/>
      <c r="AC36" s="154"/>
      <c r="AD36" s="153"/>
      <c r="AE36" s="151"/>
      <c r="AF36" s="151"/>
      <c r="AG36" s="154"/>
      <c r="AH36" s="151"/>
      <c r="AI36" s="151"/>
      <c r="AJ36" s="151"/>
      <c r="AK36" s="154"/>
      <c r="AL36" s="155"/>
      <c r="AM36" s="152"/>
      <c r="AN36" s="130"/>
      <c r="AO36" s="433"/>
      <c r="AP36" s="433"/>
      <c r="AQ36" s="433"/>
    </row>
    <row r="37" spans="1:43" ht="6" customHeight="1" x14ac:dyDescent="0.2">
      <c r="A37" s="433"/>
      <c r="B37" s="432"/>
      <c r="C37" s="129"/>
      <c r="D37" s="156"/>
      <c r="E37" s="157"/>
      <c r="F37" s="157"/>
      <c r="G37" s="157"/>
      <c r="H37" s="157"/>
      <c r="I37" s="157"/>
      <c r="J37" s="157"/>
      <c r="K37" s="157"/>
      <c r="L37" s="157"/>
      <c r="M37" s="157"/>
      <c r="N37" s="157"/>
      <c r="O37" s="157"/>
      <c r="P37" s="157"/>
      <c r="Q37" s="157"/>
      <c r="R37" s="157"/>
      <c r="S37" s="157"/>
      <c r="T37" s="157"/>
      <c r="U37" s="158"/>
      <c r="V37" s="156"/>
      <c r="W37" s="157"/>
      <c r="X37" s="157"/>
      <c r="Y37" s="157"/>
      <c r="Z37" s="157"/>
      <c r="AA37" s="159"/>
      <c r="AB37" s="157"/>
      <c r="AC37" s="160"/>
      <c r="AD37" s="159"/>
      <c r="AE37" s="157"/>
      <c r="AF37" s="157"/>
      <c r="AG37" s="160"/>
      <c r="AH37" s="157"/>
      <c r="AI37" s="157"/>
      <c r="AJ37" s="157"/>
      <c r="AK37" s="160"/>
      <c r="AL37" s="161"/>
      <c r="AM37" s="158"/>
      <c r="AN37" s="130"/>
      <c r="AO37" s="433"/>
      <c r="AP37" s="433"/>
      <c r="AQ37" s="433"/>
    </row>
    <row r="38" spans="1:43" ht="11.25" customHeight="1" x14ac:dyDescent="0.2">
      <c r="A38" s="433"/>
      <c r="B38" s="432"/>
      <c r="C38" s="129"/>
      <c r="D38" s="130"/>
      <c r="E38" s="433" t="s">
        <v>368</v>
      </c>
      <c r="F38" s="790" t="str">
        <f ca="1">VLOOKUP(CONCATENATE($B$17&amp;INDIRECT(ADDRESS(ROW(),COLUMN()-1))),Language_Translations,MATCH(Language_Selected,Language_Options,0),FALSE)</f>
        <v>Du lait d’animaux, y compris du lait frais, en boîte ou en poudre [, tel que INSÉRER LES NOMS LOCAUX POUR LE LAIT EN POUDRE, ET INSÉRER D’AUTRES TYPES DE LIQUIDES À BASE DE LAIT D’ANIMAUX] ?</v>
      </c>
      <c r="G38" s="790"/>
      <c r="H38" s="790"/>
      <c r="I38" s="790"/>
      <c r="J38" s="790"/>
      <c r="K38" s="790"/>
      <c r="L38" s="790"/>
      <c r="M38" s="790"/>
      <c r="N38" s="790"/>
      <c r="O38" s="790"/>
      <c r="P38" s="790"/>
      <c r="Q38" s="790"/>
      <c r="R38" s="790"/>
      <c r="S38" s="790"/>
      <c r="T38" s="790"/>
      <c r="U38" s="129"/>
      <c r="V38" s="130"/>
      <c r="W38" s="433" t="s">
        <v>368</v>
      </c>
      <c r="X38" s="143" t="s">
        <v>9</v>
      </c>
      <c r="Y38" s="143"/>
      <c r="Z38" s="143"/>
      <c r="AA38" s="147"/>
      <c r="AB38" s="148"/>
      <c r="AC38" s="310" t="s">
        <v>93</v>
      </c>
      <c r="AD38" s="149"/>
      <c r="AE38" s="433"/>
      <c r="AF38" s="433"/>
      <c r="AG38" s="310" t="s">
        <v>95</v>
      </c>
      <c r="AH38" s="433"/>
      <c r="AI38" s="433"/>
      <c r="AJ38" s="433"/>
      <c r="AK38" s="310" t="s">
        <v>212</v>
      </c>
      <c r="AL38" s="131"/>
      <c r="AM38" s="129"/>
      <c r="AN38" s="130"/>
      <c r="AO38" s="433"/>
      <c r="AP38" s="433"/>
      <c r="AQ38" s="433"/>
    </row>
    <row r="39" spans="1:43" s="682" customFormat="1" ht="11.25" customHeight="1" x14ac:dyDescent="0.2">
      <c r="A39" s="679"/>
      <c r="B39" s="678"/>
      <c r="C39" s="129"/>
      <c r="D39" s="130"/>
      <c r="E39" s="679"/>
      <c r="F39" s="790"/>
      <c r="G39" s="790"/>
      <c r="H39" s="790"/>
      <c r="I39" s="790"/>
      <c r="J39" s="790"/>
      <c r="K39" s="790"/>
      <c r="L39" s="790"/>
      <c r="M39" s="790"/>
      <c r="N39" s="790"/>
      <c r="O39" s="790"/>
      <c r="P39" s="790"/>
      <c r="Q39" s="790"/>
      <c r="R39" s="790"/>
      <c r="S39" s="790"/>
      <c r="T39" s="790"/>
      <c r="U39" s="129"/>
      <c r="V39" s="130"/>
      <c r="W39" s="679"/>
      <c r="X39" s="143"/>
      <c r="Y39" s="143"/>
      <c r="Z39" s="143"/>
      <c r="AA39" s="147"/>
      <c r="AB39" s="148"/>
      <c r="AC39" s="663"/>
      <c r="AD39" s="149"/>
      <c r="AE39" s="679"/>
      <c r="AF39" s="679"/>
      <c r="AG39" s="663"/>
      <c r="AH39" s="679"/>
      <c r="AI39" s="679"/>
      <c r="AJ39" s="679"/>
      <c r="AK39" s="663"/>
      <c r="AL39" s="131"/>
      <c r="AM39" s="129"/>
      <c r="AN39" s="130"/>
      <c r="AO39" s="679"/>
      <c r="AP39" s="679"/>
      <c r="AQ39" s="679"/>
    </row>
    <row r="40" spans="1:43" s="682" customFormat="1" ht="11.25" customHeight="1" x14ac:dyDescent="0.2">
      <c r="A40" s="679"/>
      <c r="B40" s="678"/>
      <c r="C40" s="129"/>
      <c r="D40" s="130"/>
      <c r="E40" s="679"/>
      <c r="F40" s="790"/>
      <c r="G40" s="790"/>
      <c r="H40" s="790"/>
      <c r="I40" s="790"/>
      <c r="J40" s="790"/>
      <c r="K40" s="790"/>
      <c r="L40" s="790"/>
      <c r="M40" s="790"/>
      <c r="N40" s="790"/>
      <c r="O40" s="790"/>
      <c r="P40" s="790"/>
      <c r="Q40" s="790"/>
      <c r="R40" s="790"/>
      <c r="S40" s="790"/>
      <c r="T40" s="790"/>
      <c r="U40" s="129"/>
      <c r="V40" s="130"/>
      <c r="W40" s="679"/>
      <c r="X40" s="143"/>
      <c r="Y40" s="143"/>
      <c r="Z40" s="143"/>
      <c r="AA40" s="147"/>
      <c r="AB40" s="148"/>
      <c r="AC40" s="663"/>
      <c r="AD40" s="149"/>
      <c r="AE40" s="679"/>
      <c r="AF40" s="679"/>
      <c r="AG40" s="663"/>
      <c r="AH40" s="679"/>
      <c r="AI40" s="679"/>
      <c r="AJ40" s="679"/>
      <c r="AK40" s="663"/>
      <c r="AL40" s="131"/>
      <c r="AM40" s="129"/>
      <c r="AN40" s="130"/>
      <c r="AO40" s="679"/>
      <c r="AP40" s="679"/>
      <c r="AQ40" s="679"/>
    </row>
    <row r="41" spans="1:43" s="682" customFormat="1" ht="11.25" customHeight="1" x14ac:dyDescent="0.2">
      <c r="A41" s="679"/>
      <c r="B41" s="678"/>
      <c r="C41" s="129"/>
      <c r="D41" s="130"/>
      <c r="E41" s="679"/>
      <c r="F41" s="790"/>
      <c r="G41" s="790"/>
      <c r="H41" s="790"/>
      <c r="I41" s="790"/>
      <c r="J41" s="790"/>
      <c r="K41" s="790"/>
      <c r="L41" s="790"/>
      <c r="M41" s="790"/>
      <c r="N41" s="790"/>
      <c r="O41" s="790"/>
      <c r="P41" s="790"/>
      <c r="Q41" s="790"/>
      <c r="R41" s="790"/>
      <c r="S41" s="790"/>
      <c r="T41" s="790"/>
      <c r="U41" s="129"/>
      <c r="V41" s="130"/>
      <c r="W41" s="679"/>
      <c r="X41" s="143"/>
      <c r="Y41" s="143"/>
      <c r="Z41" s="143"/>
      <c r="AA41" s="147"/>
      <c r="AB41" s="148"/>
      <c r="AC41" s="663"/>
      <c r="AD41" s="149"/>
      <c r="AE41" s="679"/>
      <c r="AF41" s="679"/>
      <c r="AG41" s="663"/>
      <c r="AH41" s="679"/>
      <c r="AI41" s="679"/>
      <c r="AJ41" s="679"/>
      <c r="AK41" s="663"/>
      <c r="AL41" s="131"/>
      <c r="AM41" s="129"/>
      <c r="AN41" s="130"/>
      <c r="AO41" s="679"/>
      <c r="AP41" s="679"/>
      <c r="AQ41" s="679"/>
    </row>
    <row r="42" spans="1:43" ht="11.25" customHeight="1" x14ac:dyDescent="0.2">
      <c r="A42" s="433"/>
      <c r="B42" s="432"/>
      <c r="C42" s="129"/>
      <c r="D42" s="130"/>
      <c r="E42" s="433"/>
      <c r="F42" s="790"/>
      <c r="G42" s="790"/>
      <c r="H42" s="790"/>
      <c r="I42" s="790"/>
      <c r="J42" s="790"/>
      <c r="K42" s="790"/>
      <c r="L42" s="790"/>
      <c r="M42" s="790"/>
      <c r="N42" s="790"/>
      <c r="O42" s="790"/>
      <c r="P42" s="790"/>
      <c r="Q42" s="790"/>
      <c r="R42" s="790"/>
      <c r="S42" s="790"/>
      <c r="T42" s="790"/>
      <c r="U42" s="129"/>
      <c r="V42" s="130"/>
      <c r="W42" s="433"/>
      <c r="X42" s="143"/>
      <c r="Y42" s="143"/>
      <c r="Z42" s="143"/>
      <c r="AA42" s="147"/>
      <c r="AB42" s="148"/>
      <c r="AC42" s="310"/>
      <c r="AD42" s="149"/>
      <c r="AE42" s="433"/>
      <c r="AF42" s="433"/>
      <c r="AG42" s="310"/>
      <c r="AH42" s="433"/>
      <c r="AI42" s="433"/>
      <c r="AJ42" s="433"/>
      <c r="AK42" s="310"/>
      <c r="AL42" s="131"/>
      <c r="AM42" s="129"/>
      <c r="AN42" s="130"/>
      <c r="AO42" s="433"/>
      <c r="AP42" s="679"/>
      <c r="AQ42" s="433"/>
    </row>
    <row r="43" spans="1:43" ht="10.5" x14ac:dyDescent="0.2">
      <c r="A43" s="433"/>
      <c r="B43" s="432"/>
      <c r="C43" s="129"/>
      <c r="D43" s="130"/>
      <c r="E43" s="433"/>
      <c r="F43" s="548"/>
      <c r="G43" s="548"/>
      <c r="H43" s="548"/>
      <c r="I43" s="548"/>
      <c r="J43" s="548"/>
      <c r="K43" s="548"/>
      <c r="L43" s="548"/>
      <c r="M43" s="548"/>
      <c r="N43" s="548"/>
      <c r="O43" s="548"/>
      <c r="P43" s="548"/>
      <c r="Q43" s="548"/>
      <c r="R43" s="548"/>
      <c r="S43" s="548"/>
      <c r="T43" s="548"/>
      <c r="U43" s="129"/>
      <c r="V43" s="130"/>
      <c r="W43" s="433"/>
      <c r="X43" s="143"/>
      <c r="Y43" s="143"/>
      <c r="Z43" s="143"/>
      <c r="AA43" s="147"/>
      <c r="AB43" s="148"/>
      <c r="AC43" s="310"/>
      <c r="AD43" s="149"/>
      <c r="AE43" s="433"/>
      <c r="AF43" s="433"/>
      <c r="AG43" s="310"/>
      <c r="AH43" s="433"/>
      <c r="AI43" s="433"/>
      <c r="AJ43" s="433"/>
      <c r="AK43" s="310"/>
      <c r="AL43" s="131"/>
      <c r="AM43" s="129"/>
      <c r="AN43" s="130"/>
      <c r="AO43" s="433"/>
      <c r="AP43" s="679"/>
      <c r="AQ43" s="433"/>
    </row>
    <row r="44" spans="1:43" ht="10" customHeight="1" x14ac:dyDescent="0.2">
      <c r="A44" s="433"/>
      <c r="B44" s="432"/>
      <c r="C44" s="129"/>
      <c r="D44" s="130"/>
      <c r="E44" s="433"/>
      <c r="F44" s="761" t="str">
        <f ca="1">VLOOKUP(CONCATENATE($B$17&amp;INDIRECT(ADDRESS(ROW()-6,COLUMN()-1)),"n"),Language_Translations,MATCH(Language_Selected,Language_Options,0),FALSE)</f>
        <v>SI OUI : Combien de fois (NOM) a -t-il/elle bu du lait ?</v>
      </c>
      <c r="G44" s="761"/>
      <c r="H44" s="761"/>
      <c r="I44" s="761"/>
      <c r="J44" s="761"/>
      <c r="K44" s="761"/>
      <c r="L44" s="761"/>
      <c r="M44" s="761"/>
      <c r="N44" s="761"/>
      <c r="O44" s="761"/>
      <c r="P44" s="761"/>
      <c r="Q44" s="761"/>
      <c r="R44" s="761"/>
      <c r="S44" s="761"/>
      <c r="T44" s="761"/>
      <c r="U44" s="129"/>
      <c r="V44" s="130"/>
      <c r="W44" s="740" t="s">
        <v>765</v>
      </c>
      <c r="X44" s="740"/>
      <c r="Y44" s="740"/>
      <c r="Z44" s="740"/>
      <c r="AA44" s="740"/>
      <c r="AB44" s="740"/>
      <c r="AC44" s="740"/>
      <c r="AD44" s="162"/>
      <c r="AE44" s="163"/>
      <c r="AF44" s="433"/>
      <c r="AG44" s="310"/>
      <c r="AH44" s="433"/>
      <c r="AI44" s="433"/>
      <c r="AJ44" s="433"/>
      <c r="AK44" s="801" t="s">
        <v>212</v>
      </c>
      <c r="AL44" s="131"/>
      <c r="AM44" s="129"/>
      <c r="AN44" s="130"/>
      <c r="AO44" s="433"/>
      <c r="AP44" s="679"/>
      <c r="AQ44" s="433"/>
    </row>
    <row r="45" spans="1:43" ht="11.25" customHeight="1" x14ac:dyDescent="0.2">
      <c r="A45" s="433"/>
      <c r="B45" s="432"/>
      <c r="C45" s="129"/>
      <c r="D45" s="130"/>
      <c r="E45" s="433"/>
      <c r="F45" s="761"/>
      <c r="G45" s="761"/>
      <c r="H45" s="761"/>
      <c r="I45" s="761"/>
      <c r="J45" s="761"/>
      <c r="K45" s="761"/>
      <c r="L45" s="761"/>
      <c r="M45" s="761"/>
      <c r="N45" s="761"/>
      <c r="O45" s="761"/>
      <c r="P45" s="761"/>
      <c r="Q45" s="761"/>
      <c r="R45" s="761"/>
      <c r="S45" s="761"/>
      <c r="T45" s="761"/>
      <c r="U45" s="129"/>
      <c r="V45" s="130"/>
      <c r="W45" s="740"/>
      <c r="X45" s="740"/>
      <c r="Y45" s="740"/>
      <c r="Z45" s="740"/>
      <c r="AA45" s="740"/>
      <c r="AB45" s="740"/>
      <c r="AC45" s="740"/>
      <c r="AD45" s="164"/>
      <c r="AE45" s="165"/>
      <c r="AF45" s="433"/>
      <c r="AG45" s="310"/>
      <c r="AH45" s="433"/>
      <c r="AI45" s="433"/>
      <c r="AJ45" s="433"/>
      <c r="AK45" s="801"/>
      <c r="AL45" s="131"/>
      <c r="AM45" s="129"/>
      <c r="AN45" s="130"/>
      <c r="AO45" s="433"/>
      <c r="AP45" s="679"/>
      <c r="AQ45" s="433"/>
    </row>
    <row r="46" spans="1:43" ht="11.25" customHeight="1" x14ac:dyDescent="0.2">
      <c r="A46" s="433"/>
      <c r="B46" s="432"/>
      <c r="C46" s="129"/>
      <c r="D46" s="130"/>
      <c r="E46" s="433"/>
      <c r="F46" s="780" t="s">
        <v>764</v>
      </c>
      <c r="G46" s="780"/>
      <c r="H46" s="780"/>
      <c r="I46" s="780"/>
      <c r="J46" s="780"/>
      <c r="K46" s="780"/>
      <c r="L46" s="780"/>
      <c r="M46" s="780"/>
      <c r="N46" s="780"/>
      <c r="O46" s="780"/>
      <c r="P46" s="780"/>
      <c r="Q46" s="780"/>
      <c r="R46" s="780"/>
      <c r="S46" s="780"/>
      <c r="T46" s="780"/>
      <c r="U46" s="129"/>
      <c r="V46" s="130"/>
      <c r="W46" s="740"/>
      <c r="X46" s="740"/>
      <c r="Y46" s="740"/>
      <c r="Z46" s="740"/>
      <c r="AA46" s="740"/>
      <c r="AB46" s="740"/>
      <c r="AC46" s="740"/>
      <c r="AD46" s="433"/>
      <c r="AE46" s="433"/>
      <c r="AF46" s="433"/>
      <c r="AG46" s="310"/>
      <c r="AH46" s="433"/>
      <c r="AI46" s="433"/>
      <c r="AJ46" s="433"/>
      <c r="AK46" s="240"/>
      <c r="AL46" s="131"/>
      <c r="AM46" s="129"/>
      <c r="AN46" s="130"/>
      <c r="AO46" s="433"/>
      <c r="AP46" s="679"/>
      <c r="AQ46" s="433"/>
    </row>
    <row r="47" spans="1:43" ht="10.5" x14ac:dyDescent="0.2">
      <c r="A47" s="433"/>
      <c r="B47" s="432"/>
      <c r="C47" s="129"/>
      <c r="D47" s="130"/>
      <c r="E47" s="433"/>
      <c r="F47" s="540"/>
      <c r="G47" s="540"/>
      <c r="H47" s="540"/>
      <c r="I47" s="540"/>
      <c r="J47" s="540"/>
      <c r="K47" s="540"/>
      <c r="L47" s="540"/>
      <c r="M47" s="540"/>
      <c r="N47" s="540"/>
      <c r="O47" s="540"/>
      <c r="P47" s="540"/>
      <c r="Q47" s="540"/>
      <c r="R47" s="540"/>
      <c r="S47" s="540"/>
      <c r="T47" s="540"/>
      <c r="U47" s="129"/>
      <c r="V47" s="130"/>
      <c r="W47" s="315"/>
      <c r="X47" s="315"/>
      <c r="Y47" s="315"/>
      <c r="Z47" s="315"/>
      <c r="AA47" s="315"/>
      <c r="AB47" s="315"/>
      <c r="AC47" s="315"/>
      <c r="AD47" s="149"/>
      <c r="AE47" s="433"/>
      <c r="AF47" s="433"/>
      <c r="AG47" s="310"/>
      <c r="AH47" s="433"/>
      <c r="AI47" s="433"/>
      <c r="AJ47" s="433"/>
      <c r="AK47" s="310"/>
      <c r="AL47" s="131"/>
      <c r="AM47" s="129"/>
      <c r="AN47" s="130"/>
      <c r="AO47" s="433"/>
      <c r="AP47" s="679"/>
      <c r="AQ47" s="433"/>
    </row>
    <row r="48" spans="1:43" ht="11.25" customHeight="1" x14ac:dyDescent="0.2">
      <c r="A48" s="433"/>
      <c r="B48" s="432"/>
      <c r="C48" s="129"/>
      <c r="D48" s="130"/>
      <c r="E48" s="433"/>
      <c r="F48" s="790" t="str">
        <f ca="1">VLOOKUP(CONCATENATE($B$17&amp;INDIRECT(ADDRESS(ROW()-10,COLUMN()-1)),"a"),Language_Translations,MATCH(Language_Selected,Language_Options,0),FALSE)</f>
        <v xml:space="preserve">SI OUI : Est-ce que le lait était un lait de type sucré ou aromatisé ? </v>
      </c>
      <c r="G48" s="790"/>
      <c r="H48" s="790"/>
      <c r="I48" s="790"/>
      <c r="J48" s="790"/>
      <c r="K48" s="790"/>
      <c r="L48" s="790"/>
      <c r="M48" s="790"/>
      <c r="N48" s="790"/>
      <c r="O48" s="790"/>
      <c r="P48" s="790"/>
      <c r="Q48" s="790"/>
      <c r="R48" s="790"/>
      <c r="S48" s="790"/>
      <c r="T48" s="790"/>
      <c r="U48" s="129"/>
      <c r="V48" s="130"/>
      <c r="W48" s="433"/>
      <c r="X48" s="520" t="s">
        <v>766</v>
      </c>
      <c r="Y48" s="538"/>
      <c r="Z48" s="538"/>
      <c r="AA48" s="538"/>
      <c r="AB48" s="538"/>
      <c r="AL48" s="131"/>
      <c r="AM48" s="129"/>
      <c r="AN48" s="130"/>
      <c r="AO48" s="433"/>
      <c r="AP48" s="433"/>
      <c r="AQ48" s="433"/>
    </row>
    <row r="49" spans="1:43" ht="11.25" customHeight="1" x14ac:dyDescent="0.2">
      <c r="A49" s="433"/>
      <c r="B49" s="432"/>
      <c r="C49" s="129"/>
      <c r="D49" s="130"/>
      <c r="E49" s="433"/>
      <c r="F49" s="790"/>
      <c r="G49" s="790"/>
      <c r="H49" s="790"/>
      <c r="I49" s="790"/>
      <c r="J49" s="790"/>
      <c r="K49" s="790"/>
      <c r="L49" s="790"/>
      <c r="M49" s="790"/>
      <c r="N49" s="790"/>
      <c r="O49" s="790"/>
      <c r="P49" s="790"/>
      <c r="Q49" s="790"/>
      <c r="R49" s="790"/>
      <c r="S49" s="790"/>
      <c r="T49" s="790"/>
      <c r="U49" s="129"/>
      <c r="V49" s="130"/>
      <c r="W49" s="433"/>
      <c r="X49" s="520" t="s">
        <v>767</v>
      </c>
      <c r="Y49" s="538"/>
      <c r="Z49" s="538"/>
      <c r="AA49" s="538"/>
      <c r="AB49" s="538"/>
      <c r="AC49" s="310" t="s">
        <v>93</v>
      </c>
      <c r="AD49" s="149"/>
      <c r="AE49" s="433"/>
      <c r="AF49" s="433"/>
      <c r="AG49" s="310" t="s">
        <v>95</v>
      </c>
      <c r="AH49" s="433"/>
      <c r="AI49" s="433"/>
      <c r="AJ49" s="433"/>
      <c r="AK49" s="310" t="s">
        <v>212</v>
      </c>
      <c r="AL49" s="131"/>
      <c r="AM49" s="129"/>
      <c r="AN49" s="130"/>
      <c r="AO49" s="433"/>
      <c r="AP49" s="433"/>
      <c r="AQ49" s="433"/>
    </row>
    <row r="50" spans="1:43" ht="6" customHeight="1" x14ac:dyDescent="0.2">
      <c r="A50" s="433"/>
      <c r="B50" s="432"/>
      <c r="C50" s="129"/>
      <c r="D50" s="150"/>
      <c r="E50" s="151"/>
      <c r="F50" s="151"/>
      <c r="G50" s="151"/>
      <c r="H50" s="151"/>
      <c r="I50" s="151"/>
      <c r="J50" s="151"/>
      <c r="K50" s="151"/>
      <c r="L50" s="151"/>
      <c r="M50" s="151"/>
      <c r="N50" s="151"/>
      <c r="O50" s="151"/>
      <c r="P50" s="151"/>
      <c r="Q50" s="151"/>
      <c r="R50" s="151"/>
      <c r="S50" s="151"/>
      <c r="T50" s="151"/>
      <c r="U50" s="152"/>
      <c r="V50" s="150"/>
      <c r="W50" s="151"/>
      <c r="X50" s="151"/>
      <c r="Y50" s="151"/>
      <c r="Z50" s="151"/>
      <c r="AA50" s="153"/>
      <c r="AB50" s="151"/>
      <c r="AC50" s="154"/>
      <c r="AD50" s="153"/>
      <c r="AE50" s="151"/>
      <c r="AF50" s="151"/>
      <c r="AG50" s="154"/>
      <c r="AH50" s="151"/>
      <c r="AI50" s="151"/>
      <c r="AJ50" s="151"/>
      <c r="AK50" s="154"/>
      <c r="AL50" s="155"/>
      <c r="AM50" s="152"/>
      <c r="AN50" s="130"/>
      <c r="AO50" s="433"/>
      <c r="AP50" s="433"/>
      <c r="AQ50" s="433"/>
    </row>
    <row r="51" spans="1:43" ht="6" customHeight="1" x14ac:dyDescent="0.2">
      <c r="A51" s="433"/>
      <c r="B51" s="432"/>
      <c r="C51" s="129"/>
      <c r="D51" s="156"/>
      <c r="E51" s="157"/>
      <c r="F51" s="157"/>
      <c r="G51" s="157"/>
      <c r="H51" s="157"/>
      <c r="I51" s="157"/>
      <c r="J51" s="157"/>
      <c r="K51" s="157"/>
      <c r="L51" s="157"/>
      <c r="M51" s="157"/>
      <c r="N51" s="157"/>
      <c r="O51" s="157"/>
      <c r="P51" s="157"/>
      <c r="Q51" s="157"/>
      <c r="R51" s="157"/>
      <c r="S51" s="157"/>
      <c r="T51" s="157"/>
      <c r="U51" s="158"/>
      <c r="V51" s="156"/>
      <c r="W51" s="157"/>
      <c r="X51" s="157"/>
      <c r="Y51" s="157"/>
      <c r="Z51" s="157"/>
      <c r="AA51" s="159"/>
      <c r="AB51" s="157"/>
      <c r="AC51" s="160"/>
      <c r="AD51" s="159"/>
      <c r="AE51" s="157"/>
      <c r="AF51" s="157"/>
      <c r="AG51" s="160"/>
      <c r="AH51" s="157"/>
      <c r="AI51" s="157"/>
      <c r="AJ51" s="157"/>
      <c r="AK51" s="160"/>
      <c r="AL51" s="161"/>
      <c r="AM51" s="158"/>
      <c r="AN51" s="130"/>
      <c r="AO51" s="433"/>
      <c r="AP51" s="433"/>
      <c r="AQ51" s="433"/>
    </row>
    <row r="52" spans="1:43" ht="11.25" customHeight="1" x14ac:dyDescent="0.2">
      <c r="A52" s="433"/>
      <c r="B52" s="310" t="s">
        <v>636</v>
      </c>
      <c r="C52" s="129"/>
      <c r="D52" s="130"/>
      <c r="E52" s="433" t="s">
        <v>372</v>
      </c>
      <c r="F52" s="790" t="str">
        <f ca="1">VLOOKUP(CONCATENATE($B$17&amp;INDIRECT(ADDRESS(ROW(),COLUMN()-1))),Language_Translations,MATCH(Language_Selected,Language_Options,0),FALSE)</f>
        <v>[INSÉRER DU LAIT DE SOJA ET/OU DU LAIT DE NOIX]?</v>
      </c>
      <c r="G52" s="790"/>
      <c r="H52" s="790"/>
      <c r="I52" s="790"/>
      <c r="J52" s="790"/>
      <c r="K52" s="790"/>
      <c r="L52" s="790"/>
      <c r="M52" s="790"/>
      <c r="N52" s="790"/>
      <c r="O52" s="790"/>
      <c r="P52" s="790"/>
      <c r="Q52" s="790"/>
      <c r="R52" s="790"/>
      <c r="S52" s="790"/>
      <c r="T52" s="790"/>
      <c r="U52" s="129"/>
      <c r="V52" s="130"/>
      <c r="W52" s="433" t="s">
        <v>372</v>
      </c>
      <c r="X52" s="143" t="s">
        <v>9</v>
      </c>
      <c r="Y52" s="143"/>
      <c r="Z52" s="143"/>
      <c r="AA52" s="147"/>
      <c r="AB52" s="148"/>
      <c r="AC52" s="310" t="s">
        <v>93</v>
      </c>
      <c r="AD52" s="149"/>
      <c r="AE52" s="433"/>
      <c r="AF52" s="433"/>
      <c r="AG52" s="310" t="s">
        <v>95</v>
      </c>
      <c r="AH52" s="433"/>
      <c r="AI52" s="433"/>
      <c r="AJ52" s="433"/>
      <c r="AK52" s="310" t="s">
        <v>212</v>
      </c>
      <c r="AL52" s="131"/>
      <c r="AM52" s="129"/>
      <c r="AN52" s="130"/>
      <c r="AO52" s="433"/>
      <c r="AP52" s="433"/>
      <c r="AQ52" s="433"/>
    </row>
    <row r="53" spans="1:43" s="682" customFormat="1" ht="11.25" customHeight="1" x14ac:dyDescent="0.2">
      <c r="A53" s="679"/>
      <c r="B53" s="663"/>
      <c r="C53" s="129"/>
      <c r="D53" s="130"/>
      <c r="E53" s="679"/>
      <c r="F53" s="790"/>
      <c r="G53" s="790"/>
      <c r="H53" s="790"/>
      <c r="I53" s="790"/>
      <c r="J53" s="790"/>
      <c r="K53" s="790"/>
      <c r="L53" s="790"/>
      <c r="M53" s="790"/>
      <c r="N53" s="790"/>
      <c r="O53" s="790"/>
      <c r="P53" s="790"/>
      <c r="Q53" s="790"/>
      <c r="R53" s="790"/>
      <c r="S53" s="790"/>
      <c r="T53" s="790"/>
      <c r="U53" s="129"/>
      <c r="V53" s="130"/>
      <c r="W53" s="679"/>
      <c r="X53" s="143"/>
      <c r="Y53" s="143"/>
      <c r="Z53" s="143"/>
      <c r="AA53" s="147"/>
      <c r="AB53" s="148"/>
      <c r="AC53" s="663"/>
      <c r="AD53" s="149"/>
      <c r="AE53" s="679"/>
      <c r="AF53" s="679"/>
      <c r="AG53" s="663"/>
      <c r="AH53" s="679"/>
      <c r="AI53" s="679"/>
      <c r="AJ53" s="679"/>
      <c r="AK53" s="663"/>
      <c r="AL53" s="131"/>
      <c r="AM53" s="129"/>
      <c r="AN53" s="130"/>
      <c r="AO53" s="679"/>
      <c r="AP53" s="679"/>
      <c r="AQ53" s="679"/>
    </row>
    <row r="54" spans="1:43" ht="10.5" x14ac:dyDescent="0.2">
      <c r="A54" s="433"/>
      <c r="B54" s="432"/>
      <c r="C54" s="129"/>
      <c r="D54" s="130"/>
      <c r="E54" s="433"/>
      <c r="U54" s="129"/>
      <c r="V54" s="130"/>
      <c r="W54" s="433"/>
      <c r="X54" s="433"/>
      <c r="Y54" s="433"/>
      <c r="Z54" s="433"/>
      <c r="AA54" s="149"/>
      <c r="AB54" s="433"/>
      <c r="AC54" s="432"/>
      <c r="AD54" s="149"/>
      <c r="AE54" s="433"/>
      <c r="AF54" s="433"/>
      <c r="AG54" s="432"/>
      <c r="AH54" s="433"/>
      <c r="AI54" s="433"/>
      <c r="AJ54" s="433"/>
      <c r="AK54" s="432"/>
      <c r="AL54" s="131"/>
      <c r="AM54" s="129"/>
      <c r="AN54" s="130"/>
      <c r="AO54" s="433"/>
      <c r="AP54" s="433"/>
      <c r="AQ54" s="433"/>
    </row>
    <row r="55" spans="1:43" ht="10.4" customHeight="1" x14ac:dyDescent="0.2">
      <c r="A55" s="433"/>
      <c r="B55" s="432"/>
      <c r="C55" s="129"/>
      <c r="D55" s="130"/>
      <c r="E55" s="433"/>
      <c r="F55" s="790" t="str">
        <f ca="1">VLOOKUP(CONCATENATE($B$17&amp;INDIRECT(ADDRESS(ROW()-3,COLUMN()-1)),"a"),Language_Translations,MATCH(Language_Selected,Language_Options,0),FALSE)</f>
        <v xml:space="preserve">SI OUI : Le lait de soja était-il un type de boisson sucrée ou aromatisée?	</v>
      </c>
      <c r="G55" s="790"/>
      <c r="H55" s="790"/>
      <c r="I55" s="790"/>
      <c r="J55" s="790"/>
      <c r="K55" s="790"/>
      <c r="L55" s="790"/>
      <c r="M55" s="790"/>
      <c r="N55" s="790"/>
      <c r="O55" s="790"/>
      <c r="P55" s="790"/>
      <c r="Q55" s="790"/>
      <c r="R55" s="790"/>
      <c r="S55" s="790"/>
      <c r="T55" s="790"/>
      <c r="U55" s="129"/>
      <c r="V55" s="130"/>
      <c r="W55" s="433"/>
      <c r="X55" s="520" t="s">
        <v>766</v>
      </c>
      <c r="Y55" s="538"/>
      <c r="Z55" s="538"/>
      <c r="AB55" s="143"/>
      <c r="AL55" s="131"/>
      <c r="AM55" s="129"/>
      <c r="AN55" s="130"/>
      <c r="AO55" s="433"/>
      <c r="AP55" s="433"/>
      <c r="AQ55" s="433"/>
    </row>
    <row r="56" spans="1:43" ht="10.5" x14ac:dyDescent="0.2">
      <c r="A56" s="433"/>
      <c r="B56" s="432"/>
      <c r="C56" s="129"/>
      <c r="D56" s="130"/>
      <c r="E56" s="433"/>
      <c r="F56" s="790"/>
      <c r="G56" s="790"/>
      <c r="H56" s="790"/>
      <c r="I56" s="790"/>
      <c r="J56" s="790"/>
      <c r="K56" s="790"/>
      <c r="L56" s="790"/>
      <c r="M56" s="790"/>
      <c r="N56" s="790"/>
      <c r="O56" s="790"/>
      <c r="P56" s="790"/>
      <c r="Q56" s="790"/>
      <c r="R56" s="790"/>
      <c r="S56" s="790"/>
      <c r="T56" s="790"/>
      <c r="U56" s="129"/>
      <c r="V56" s="130"/>
      <c r="W56" s="433"/>
      <c r="X56" s="520" t="s">
        <v>767</v>
      </c>
      <c r="Y56" s="538"/>
      <c r="Z56" s="538"/>
      <c r="AA56" s="538"/>
      <c r="AB56" s="538"/>
      <c r="AC56" s="310" t="s">
        <v>93</v>
      </c>
      <c r="AD56" s="149"/>
      <c r="AE56" s="433"/>
      <c r="AF56" s="433"/>
      <c r="AG56" s="310" t="s">
        <v>95</v>
      </c>
      <c r="AH56" s="433"/>
      <c r="AI56" s="433"/>
      <c r="AJ56" s="433"/>
      <c r="AK56" s="310" t="s">
        <v>212</v>
      </c>
      <c r="AL56" s="131"/>
      <c r="AM56" s="129"/>
      <c r="AN56" s="130"/>
      <c r="AO56" s="433"/>
      <c r="AP56" s="433"/>
      <c r="AQ56" s="433"/>
    </row>
    <row r="57" spans="1:43" ht="6" customHeight="1" x14ac:dyDescent="0.2">
      <c r="A57" s="433"/>
      <c r="B57" s="432"/>
      <c r="C57" s="129"/>
      <c r="D57" s="150"/>
      <c r="E57" s="151"/>
      <c r="F57" s="151"/>
      <c r="G57" s="151"/>
      <c r="H57" s="151"/>
      <c r="I57" s="151"/>
      <c r="J57" s="151"/>
      <c r="K57" s="151"/>
      <c r="L57" s="151"/>
      <c r="M57" s="151"/>
      <c r="N57" s="151"/>
      <c r="O57" s="151"/>
      <c r="P57" s="151"/>
      <c r="Q57" s="151"/>
      <c r="R57" s="151"/>
      <c r="S57" s="151"/>
      <c r="T57" s="151"/>
      <c r="U57" s="152"/>
      <c r="V57" s="150"/>
      <c r="W57" s="151"/>
      <c r="X57" s="151"/>
      <c r="Y57" s="151"/>
      <c r="Z57" s="151"/>
      <c r="AA57" s="153"/>
      <c r="AB57" s="151"/>
      <c r="AC57" s="154"/>
      <c r="AD57" s="153"/>
      <c r="AE57" s="151"/>
      <c r="AF57" s="151"/>
      <c r="AG57" s="154"/>
      <c r="AH57" s="151"/>
      <c r="AI57" s="151"/>
      <c r="AJ57" s="151"/>
      <c r="AK57" s="154"/>
      <c r="AL57" s="155"/>
      <c r="AM57" s="152"/>
      <c r="AN57" s="130"/>
      <c r="AO57" s="433"/>
      <c r="AP57" s="433"/>
      <c r="AQ57" s="433"/>
    </row>
    <row r="58" spans="1:43" ht="6" customHeight="1" x14ac:dyDescent="0.2">
      <c r="A58" s="433"/>
      <c r="B58" s="432"/>
      <c r="C58" s="129"/>
      <c r="D58" s="156"/>
      <c r="E58" s="157"/>
      <c r="F58" s="157"/>
      <c r="G58" s="157"/>
      <c r="H58" s="157"/>
      <c r="I58" s="157"/>
      <c r="J58" s="157"/>
      <c r="K58" s="157"/>
      <c r="L58" s="157"/>
      <c r="M58" s="157"/>
      <c r="N58" s="157"/>
      <c r="O58" s="157"/>
      <c r="P58" s="157"/>
      <c r="Q58" s="157"/>
      <c r="R58" s="157"/>
      <c r="S58" s="157"/>
      <c r="T58" s="157"/>
      <c r="U58" s="158"/>
      <c r="V58" s="156"/>
      <c r="W58" s="157"/>
      <c r="X58" s="157"/>
      <c r="Y58" s="157"/>
      <c r="Z58" s="157"/>
      <c r="AA58" s="159"/>
      <c r="AB58" s="157"/>
      <c r="AC58" s="160"/>
      <c r="AD58" s="159"/>
      <c r="AE58" s="157"/>
      <c r="AF58" s="157"/>
      <c r="AG58" s="160"/>
      <c r="AH58" s="157"/>
      <c r="AI58" s="157"/>
      <c r="AJ58" s="157"/>
      <c r="AK58" s="160"/>
      <c r="AL58" s="161"/>
      <c r="AM58" s="158"/>
      <c r="AN58" s="130"/>
      <c r="AO58" s="433"/>
      <c r="AP58" s="433"/>
      <c r="AQ58" s="433"/>
    </row>
    <row r="59" spans="1:43" ht="11.25" customHeight="1" x14ac:dyDescent="0.2">
      <c r="A59" s="433"/>
      <c r="B59" s="432"/>
      <c r="C59" s="129"/>
      <c r="D59" s="130"/>
      <c r="E59" s="433" t="s">
        <v>55</v>
      </c>
      <c r="F59" s="790" t="str">
        <f ca="1">VLOOKUP(CONCATENATE($B$17&amp;INDIRECT(ADDRESS(ROW(),COLUMN()-1))),Language_Translations,MATCH(Language_Selected,Language_Options,0),FALSE)</f>
        <v>Des boissons aromatisées au chocolat [ou INSÉRER LES NOMS D’AUTRES BOISSONS AROMATISÉES QUI NE SONT PAS À BASE DE LAIT]?</v>
      </c>
      <c r="G59" s="790"/>
      <c r="H59" s="790"/>
      <c r="I59" s="790"/>
      <c r="J59" s="790"/>
      <c r="K59" s="790"/>
      <c r="L59" s="790"/>
      <c r="M59" s="790"/>
      <c r="N59" s="790"/>
      <c r="O59" s="790"/>
      <c r="P59" s="790"/>
      <c r="Q59" s="790"/>
      <c r="R59" s="790"/>
      <c r="S59" s="790"/>
      <c r="T59" s="790"/>
      <c r="U59" s="129"/>
      <c r="V59" s="130"/>
      <c r="W59" s="433" t="s">
        <v>55</v>
      </c>
      <c r="X59" s="143" t="s">
        <v>9</v>
      </c>
      <c r="Y59" s="143"/>
      <c r="Z59" s="143"/>
      <c r="AA59" s="147"/>
      <c r="AB59" s="148"/>
      <c r="AC59" s="310" t="s">
        <v>93</v>
      </c>
      <c r="AD59" s="149"/>
      <c r="AE59" s="433"/>
      <c r="AF59" s="433"/>
      <c r="AG59" s="310" t="s">
        <v>95</v>
      </c>
      <c r="AH59" s="433"/>
      <c r="AI59" s="433"/>
      <c r="AJ59" s="433"/>
      <c r="AK59" s="310" t="s">
        <v>212</v>
      </c>
      <c r="AL59" s="131"/>
      <c r="AM59" s="129"/>
      <c r="AN59" s="130"/>
      <c r="AO59" s="433"/>
      <c r="AP59" s="433"/>
      <c r="AQ59" s="433"/>
    </row>
    <row r="60" spans="1:43" s="682" customFormat="1" ht="11.25" customHeight="1" x14ac:dyDescent="0.2">
      <c r="A60" s="679"/>
      <c r="B60" s="678"/>
      <c r="C60" s="129"/>
      <c r="D60" s="130"/>
      <c r="E60" s="679"/>
      <c r="F60" s="790"/>
      <c r="G60" s="790"/>
      <c r="H60" s="790"/>
      <c r="I60" s="790"/>
      <c r="J60" s="790"/>
      <c r="K60" s="790"/>
      <c r="L60" s="790"/>
      <c r="M60" s="790"/>
      <c r="N60" s="790"/>
      <c r="O60" s="790"/>
      <c r="P60" s="790"/>
      <c r="Q60" s="790"/>
      <c r="R60" s="790"/>
      <c r="S60" s="790"/>
      <c r="T60" s="790"/>
      <c r="U60" s="129"/>
      <c r="V60" s="130"/>
      <c r="W60" s="679"/>
      <c r="X60" s="143"/>
      <c r="Y60" s="143"/>
      <c r="Z60" s="143"/>
      <c r="AA60" s="147"/>
      <c r="AB60" s="148"/>
      <c r="AC60" s="663"/>
      <c r="AD60" s="149"/>
      <c r="AE60" s="679"/>
      <c r="AF60" s="679"/>
      <c r="AG60" s="663"/>
      <c r="AH60" s="679"/>
      <c r="AI60" s="679"/>
      <c r="AJ60" s="679"/>
      <c r="AK60" s="663"/>
      <c r="AL60" s="131"/>
      <c r="AM60" s="129"/>
      <c r="AN60" s="130"/>
      <c r="AO60" s="679"/>
      <c r="AP60" s="679"/>
      <c r="AQ60" s="679"/>
    </row>
    <row r="61" spans="1:43" s="682" customFormat="1" ht="11.25" customHeight="1" x14ac:dyDescent="0.2">
      <c r="A61" s="679"/>
      <c r="B61" s="678"/>
      <c r="C61" s="129"/>
      <c r="D61" s="130"/>
      <c r="E61" s="679"/>
      <c r="F61" s="790"/>
      <c r="G61" s="790"/>
      <c r="H61" s="790"/>
      <c r="I61" s="790"/>
      <c r="J61" s="790"/>
      <c r="K61" s="790"/>
      <c r="L61" s="790"/>
      <c r="M61" s="790"/>
      <c r="N61" s="790"/>
      <c r="O61" s="790"/>
      <c r="P61" s="790"/>
      <c r="Q61" s="790"/>
      <c r="R61" s="790"/>
      <c r="S61" s="790"/>
      <c r="T61" s="790"/>
      <c r="U61" s="129"/>
      <c r="V61" s="130"/>
      <c r="W61" s="679"/>
      <c r="X61" s="143"/>
      <c r="Y61" s="143"/>
      <c r="Z61" s="143"/>
      <c r="AA61" s="147"/>
      <c r="AB61" s="148"/>
      <c r="AC61" s="663"/>
      <c r="AD61" s="149"/>
      <c r="AE61" s="679"/>
      <c r="AF61" s="679"/>
      <c r="AG61" s="663"/>
      <c r="AH61" s="679"/>
      <c r="AI61" s="679"/>
      <c r="AJ61" s="679"/>
      <c r="AK61" s="663"/>
      <c r="AL61" s="131"/>
      <c r="AM61" s="129"/>
      <c r="AN61" s="130"/>
      <c r="AO61" s="679"/>
      <c r="AP61" s="679"/>
      <c r="AQ61" s="679"/>
    </row>
    <row r="62" spans="1:43" s="682" customFormat="1" ht="11.25" customHeight="1" x14ac:dyDescent="0.2">
      <c r="A62" s="679"/>
      <c r="B62" s="678"/>
      <c r="C62" s="129"/>
      <c r="D62" s="130"/>
      <c r="E62" s="679"/>
      <c r="F62" s="790"/>
      <c r="G62" s="790"/>
      <c r="H62" s="790"/>
      <c r="I62" s="790"/>
      <c r="J62" s="790"/>
      <c r="K62" s="790"/>
      <c r="L62" s="790"/>
      <c r="M62" s="790"/>
      <c r="N62" s="790"/>
      <c r="O62" s="790"/>
      <c r="P62" s="790"/>
      <c r="Q62" s="790"/>
      <c r="R62" s="790"/>
      <c r="S62" s="790"/>
      <c r="T62" s="790"/>
      <c r="U62" s="129"/>
      <c r="V62" s="130"/>
      <c r="W62" s="679"/>
      <c r="X62" s="143"/>
      <c r="Y62" s="143"/>
      <c r="Z62" s="143"/>
      <c r="AA62" s="147"/>
      <c r="AB62" s="148"/>
      <c r="AC62" s="663"/>
      <c r="AD62" s="149"/>
      <c r="AE62" s="679"/>
      <c r="AF62" s="679"/>
      <c r="AG62" s="663"/>
      <c r="AH62" s="679"/>
      <c r="AI62" s="679"/>
      <c r="AJ62" s="679"/>
      <c r="AK62" s="663"/>
      <c r="AL62" s="131"/>
      <c r="AM62" s="129"/>
      <c r="AN62" s="130"/>
      <c r="AO62" s="679"/>
      <c r="AP62" s="679"/>
      <c r="AQ62" s="679"/>
    </row>
    <row r="63" spans="1:43" ht="6" customHeight="1" x14ac:dyDescent="0.2">
      <c r="A63" s="433"/>
      <c r="B63" s="432"/>
      <c r="C63" s="129"/>
      <c r="D63" s="150"/>
      <c r="E63" s="151"/>
      <c r="F63" s="151"/>
      <c r="G63" s="151"/>
      <c r="H63" s="151"/>
      <c r="I63" s="151"/>
      <c r="J63" s="151"/>
      <c r="K63" s="151"/>
      <c r="L63" s="151"/>
      <c r="M63" s="151"/>
      <c r="N63" s="151"/>
      <c r="O63" s="151"/>
      <c r="P63" s="151"/>
      <c r="Q63" s="151"/>
      <c r="R63" s="151"/>
      <c r="S63" s="151"/>
      <c r="T63" s="151"/>
      <c r="U63" s="152"/>
      <c r="V63" s="150"/>
      <c r="W63" s="151"/>
      <c r="X63" s="151"/>
      <c r="Y63" s="151"/>
      <c r="Z63" s="151"/>
      <c r="AA63" s="153"/>
      <c r="AB63" s="151"/>
      <c r="AC63" s="154"/>
      <c r="AD63" s="153"/>
      <c r="AE63" s="151"/>
      <c r="AF63" s="151"/>
      <c r="AG63" s="154"/>
      <c r="AH63" s="151"/>
      <c r="AI63" s="151"/>
      <c r="AJ63" s="151"/>
      <c r="AK63" s="154"/>
      <c r="AL63" s="155"/>
      <c r="AM63" s="152"/>
      <c r="AN63" s="130"/>
      <c r="AO63" s="433"/>
      <c r="AP63" s="433"/>
      <c r="AQ63" s="433"/>
    </row>
    <row r="64" spans="1:43" ht="6" customHeight="1" x14ac:dyDescent="0.2">
      <c r="A64" s="433"/>
      <c r="B64" s="432"/>
      <c r="C64" s="129"/>
      <c r="D64" s="156"/>
      <c r="E64" s="157"/>
      <c r="F64" s="157"/>
      <c r="G64" s="157"/>
      <c r="H64" s="157"/>
      <c r="I64" s="157"/>
      <c r="J64" s="157"/>
      <c r="K64" s="157"/>
      <c r="L64" s="157"/>
      <c r="M64" s="157"/>
      <c r="N64" s="157"/>
      <c r="O64" s="157"/>
      <c r="P64" s="157"/>
      <c r="Q64" s="157"/>
      <c r="R64" s="157"/>
      <c r="S64" s="157"/>
      <c r="T64" s="157"/>
      <c r="U64" s="158"/>
      <c r="V64" s="156"/>
      <c r="W64" s="157"/>
      <c r="X64" s="157"/>
      <c r="Y64" s="157"/>
      <c r="Z64" s="157"/>
      <c r="AA64" s="159"/>
      <c r="AB64" s="157"/>
      <c r="AC64" s="160"/>
      <c r="AD64" s="159"/>
      <c r="AE64" s="157"/>
      <c r="AF64" s="157"/>
      <c r="AG64" s="160"/>
      <c r="AH64" s="157"/>
      <c r="AI64" s="157"/>
      <c r="AJ64" s="157"/>
      <c r="AK64" s="160"/>
      <c r="AL64" s="161"/>
      <c r="AM64" s="158"/>
      <c r="AN64" s="130"/>
      <c r="AO64" s="433"/>
      <c r="AP64" s="433"/>
      <c r="AQ64" s="433"/>
    </row>
    <row r="65" spans="1:43" ht="11.25" customHeight="1" x14ac:dyDescent="0.2">
      <c r="A65" s="433"/>
      <c r="B65" s="432"/>
      <c r="C65" s="129"/>
      <c r="D65" s="130"/>
      <c r="E65" s="433" t="s">
        <v>485</v>
      </c>
      <c r="F65" s="790" t="str">
        <f ca="1">VLOOKUP(CONCATENATE($B$17&amp;INDIRECT(ADDRESS(ROW(),COLUMN()-1))),Language_Translations,MATCH(Language_Selected,Language_Options,0),FALSE)</f>
        <v>Du jus de fruit [ou une boisson aromatisée au fruit]?</v>
      </c>
      <c r="G65" s="790"/>
      <c r="H65" s="790"/>
      <c r="I65" s="790"/>
      <c r="J65" s="790"/>
      <c r="K65" s="790"/>
      <c r="L65" s="790"/>
      <c r="M65" s="790"/>
      <c r="N65" s="790"/>
      <c r="O65" s="790"/>
      <c r="P65" s="790"/>
      <c r="Q65" s="790"/>
      <c r="R65" s="790"/>
      <c r="S65" s="790"/>
      <c r="T65" s="790"/>
      <c r="U65" s="129"/>
      <c r="V65" s="130"/>
      <c r="W65" s="433" t="s">
        <v>485</v>
      </c>
      <c r="X65" s="143" t="s">
        <v>9</v>
      </c>
      <c r="Y65" s="143"/>
      <c r="Z65" s="143"/>
      <c r="AA65" s="147"/>
      <c r="AB65" s="148"/>
      <c r="AC65" s="310" t="s">
        <v>93</v>
      </c>
      <c r="AD65" s="149"/>
      <c r="AE65" s="433"/>
      <c r="AF65" s="433"/>
      <c r="AG65" s="310" t="s">
        <v>95</v>
      </c>
      <c r="AH65" s="433"/>
      <c r="AI65" s="433"/>
      <c r="AJ65" s="433"/>
      <c r="AK65" s="310" t="s">
        <v>212</v>
      </c>
      <c r="AL65" s="131"/>
      <c r="AM65" s="129"/>
      <c r="AN65" s="130"/>
      <c r="AO65" s="433"/>
      <c r="AP65" s="433"/>
      <c r="AQ65" s="433"/>
    </row>
    <row r="66" spans="1:43" ht="6" customHeight="1" x14ac:dyDescent="0.2">
      <c r="A66" s="433"/>
      <c r="B66" s="432"/>
      <c r="C66" s="129"/>
      <c r="D66" s="150"/>
      <c r="E66" s="151"/>
      <c r="F66" s="151"/>
      <c r="G66" s="151"/>
      <c r="H66" s="151"/>
      <c r="I66" s="151"/>
      <c r="J66" s="151"/>
      <c r="K66" s="151"/>
      <c r="L66" s="151"/>
      <c r="M66" s="151"/>
      <c r="N66" s="151"/>
      <c r="O66" s="151"/>
      <c r="P66" s="151"/>
      <c r="Q66" s="151"/>
      <c r="R66" s="151"/>
      <c r="S66" s="151"/>
      <c r="T66" s="151"/>
      <c r="U66" s="152"/>
      <c r="V66" s="150"/>
      <c r="W66" s="151"/>
      <c r="X66" s="151"/>
      <c r="Y66" s="151"/>
      <c r="Z66" s="151"/>
      <c r="AA66" s="153"/>
      <c r="AB66" s="151"/>
      <c r="AC66" s="154"/>
      <c r="AD66" s="153"/>
      <c r="AE66" s="151"/>
      <c r="AF66" s="151"/>
      <c r="AG66" s="154"/>
      <c r="AH66" s="151"/>
      <c r="AI66" s="151"/>
      <c r="AJ66" s="151"/>
      <c r="AK66" s="154"/>
      <c r="AL66" s="155"/>
      <c r="AM66" s="152"/>
      <c r="AN66" s="130"/>
      <c r="AO66" s="433"/>
      <c r="AP66" s="433"/>
      <c r="AQ66" s="433"/>
    </row>
    <row r="67" spans="1:43" ht="6" customHeight="1" x14ac:dyDescent="0.2">
      <c r="A67" s="433"/>
      <c r="B67" s="432"/>
      <c r="C67" s="129"/>
      <c r="D67" s="156"/>
      <c r="E67" s="157"/>
      <c r="F67" s="157"/>
      <c r="G67" s="157"/>
      <c r="H67" s="157"/>
      <c r="I67" s="157"/>
      <c r="J67" s="157"/>
      <c r="K67" s="157"/>
      <c r="L67" s="157"/>
      <c r="M67" s="157"/>
      <c r="N67" s="157"/>
      <c r="O67" s="157"/>
      <c r="P67" s="157"/>
      <c r="Q67" s="157"/>
      <c r="R67" s="157"/>
      <c r="S67" s="157"/>
      <c r="T67" s="157"/>
      <c r="U67" s="158"/>
      <c r="V67" s="156"/>
      <c r="W67" s="157"/>
      <c r="X67" s="157"/>
      <c r="Y67" s="157"/>
      <c r="Z67" s="157"/>
      <c r="AA67" s="159"/>
      <c r="AB67" s="157"/>
      <c r="AC67" s="160"/>
      <c r="AD67" s="159"/>
      <c r="AE67" s="157"/>
      <c r="AF67" s="157"/>
      <c r="AG67" s="160"/>
      <c r="AH67" s="157"/>
      <c r="AI67" s="157"/>
      <c r="AJ67" s="157"/>
      <c r="AK67" s="160"/>
      <c r="AL67" s="161"/>
      <c r="AM67" s="158"/>
      <c r="AN67" s="130"/>
      <c r="AO67" s="433"/>
      <c r="AP67" s="433"/>
      <c r="AQ67" s="433"/>
    </row>
    <row r="68" spans="1:43" ht="11.25" customHeight="1" x14ac:dyDescent="0.2">
      <c r="A68" s="433"/>
      <c r="B68" s="432"/>
      <c r="C68" s="129"/>
      <c r="D68" s="130"/>
      <c r="E68" s="433" t="s">
        <v>768</v>
      </c>
      <c r="F68" s="790" t="str">
        <f ca="1">VLOOKUP(CONCATENATE($B$17&amp;INDIRECT(ADDRESS(ROW(),COLUMN()-1))),Language_Translations,MATCH(Language_Selected,Language_Options,0),FALSE)</f>
        <v>Des sodas, des boissons à base de malt, boissons pour le sport ou boissons énergétiques ?</v>
      </c>
      <c r="G68" s="790"/>
      <c r="H68" s="790"/>
      <c r="I68" s="790"/>
      <c r="J68" s="790"/>
      <c r="K68" s="790"/>
      <c r="L68" s="790"/>
      <c r="M68" s="790"/>
      <c r="N68" s="790"/>
      <c r="O68" s="790"/>
      <c r="P68" s="790"/>
      <c r="Q68" s="790"/>
      <c r="R68" s="790"/>
      <c r="S68" s="790"/>
      <c r="T68" s="790"/>
      <c r="U68" s="129"/>
      <c r="V68" s="130"/>
      <c r="W68" s="433" t="s">
        <v>768</v>
      </c>
      <c r="X68" s="143" t="s">
        <v>9</v>
      </c>
      <c r="Y68" s="143"/>
      <c r="Z68" s="143"/>
      <c r="AA68" s="147"/>
      <c r="AB68" s="148"/>
      <c r="AC68" s="310" t="s">
        <v>93</v>
      </c>
      <c r="AD68" s="149"/>
      <c r="AE68" s="433"/>
      <c r="AF68" s="433"/>
      <c r="AG68" s="310" t="s">
        <v>95</v>
      </c>
      <c r="AH68" s="433"/>
      <c r="AI68" s="433"/>
      <c r="AJ68" s="433"/>
      <c r="AK68" s="310" t="s">
        <v>212</v>
      </c>
      <c r="AL68" s="131"/>
      <c r="AM68" s="129"/>
      <c r="AN68" s="130"/>
      <c r="AO68" s="433"/>
      <c r="AP68" s="433"/>
      <c r="AQ68" s="433"/>
    </row>
    <row r="69" spans="1:43" ht="11.25" customHeight="1" x14ac:dyDescent="0.2">
      <c r="A69" s="433"/>
      <c r="B69" s="432"/>
      <c r="C69" s="129"/>
      <c r="D69" s="130"/>
      <c r="E69" s="433"/>
      <c r="F69" s="790"/>
      <c r="G69" s="790"/>
      <c r="H69" s="790"/>
      <c r="I69" s="790"/>
      <c r="J69" s="790"/>
      <c r="K69" s="790"/>
      <c r="L69" s="790"/>
      <c r="M69" s="790"/>
      <c r="N69" s="790"/>
      <c r="O69" s="790"/>
      <c r="P69" s="790"/>
      <c r="Q69" s="790"/>
      <c r="R69" s="790"/>
      <c r="S69" s="790"/>
      <c r="T69" s="790"/>
      <c r="U69" s="129"/>
      <c r="V69" s="130"/>
      <c r="W69" s="433"/>
      <c r="X69" s="143"/>
      <c r="Y69" s="143"/>
      <c r="Z69" s="143"/>
      <c r="AA69" s="147"/>
      <c r="AB69" s="148"/>
      <c r="AC69" s="310"/>
      <c r="AD69" s="149"/>
      <c r="AE69" s="433"/>
      <c r="AF69" s="433"/>
      <c r="AG69" s="310"/>
      <c r="AH69" s="433"/>
      <c r="AI69" s="433"/>
      <c r="AJ69" s="433"/>
      <c r="AK69" s="310"/>
      <c r="AL69" s="131"/>
      <c r="AM69" s="129"/>
      <c r="AN69" s="130"/>
      <c r="AO69" s="433"/>
      <c r="AP69" s="433"/>
      <c r="AQ69" s="433"/>
    </row>
    <row r="70" spans="1:43" ht="11.25" customHeight="1" x14ac:dyDescent="0.2">
      <c r="A70" s="433"/>
      <c r="B70" s="432"/>
      <c r="C70" s="129"/>
      <c r="D70" s="130"/>
      <c r="E70" s="433"/>
      <c r="F70" s="790"/>
      <c r="G70" s="790"/>
      <c r="H70" s="790"/>
      <c r="I70" s="790"/>
      <c r="J70" s="790"/>
      <c r="K70" s="790"/>
      <c r="L70" s="790"/>
      <c r="M70" s="790"/>
      <c r="N70" s="790"/>
      <c r="O70" s="790"/>
      <c r="P70" s="790"/>
      <c r="Q70" s="790"/>
      <c r="R70" s="790"/>
      <c r="S70" s="790"/>
      <c r="T70" s="790"/>
      <c r="U70" s="129"/>
      <c r="V70" s="130"/>
      <c r="W70" s="433"/>
      <c r="X70" s="143"/>
      <c r="Y70" s="143"/>
      <c r="Z70" s="143"/>
      <c r="AA70" s="147"/>
      <c r="AB70" s="148"/>
      <c r="AC70" s="310"/>
      <c r="AD70" s="149"/>
      <c r="AE70" s="433"/>
      <c r="AF70" s="433"/>
      <c r="AG70" s="310"/>
      <c r="AH70" s="433"/>
      <c r="AI70" s="433"/>
      <c r="AJ70" s="433"/>
      <c r="AK70" s="310"/>
      <c r="AL70" s="131"/>
      <c r="AM70" s="129"/>
      <c r="AN70" s="130"/>
      <c r="AO70" s="433"/>
      <c r="AP70" s="433"/>
      <c r="AQ70" s="433"/>
    </row>
    <row r="71" spans="1:43" ht="6" customHeight="1" x14ac:dyDescent="0.2">
      <c r="A71" s="433"/>
      <c r="B71" s="432"/>
      <c r="C71" s="129"/>
      <c r="D71" s="150"/>
      <c r="E71" s="151"/>
      <c r="F71" s="151"/>
      <c r="G71" s="151"/>
      <c r="H71" s="151"/>
      <c r="I71" s="151"/>
      <c r="J71" s="151"/>
      <c r="K71" s="151"/>
      <c r="L71" s="151"/>
      <c r="M71" s="151"/>
      <c r="N71" s="151"/>
      <c r="O71" s="151"/>
      <c r="P71" s="151"/>
      <c r="Q71" s="151"/>
      <c r="R71" s="151"/>
      <c r="S71" s="151"/>
      <c r="T71" s="151"/>
      <c r="U71" s="152"/>
      <c r="V71" s="150"/>
      <c r="W71" s="151"/>
      <c r="X71" s="151"/>
      <c r="Y71" s="151"/>
      <c r="Z71" s="151"/>
      <c r="AA71" s="153"/>
      <c r="AB71" s="151"/>
      <c r="AC71" s="154"/>
      <c r="AD71" s="153"/>
      <c r="AE71" s="151"/>
      <c r="AF71" s="151"/>
      <c r="AG71" s="154"/>
      <c r="AH71" s="151"/>
      <c r="AI71" s="151"/>
      <c r="AJ71" s="151"/>
      <c r="AK71" s="154"/>
      <c r="AL71" s="155"/>
      <c r="AM71" s="152"/>
      <c r="AN71" s="130"/>
      <c r="AO71" s="433"/>
      <c r="AP71" s="433"/>
      <c r="AQ71" s="433"/>
    </row>
    <row r="72" spans="1:43" ht="6" customHeight="1" x14ac:dyDescent="0.2">
      <c r="A72" s="433"/>
      <c r="B72" s="432"/>
      <c r="C72" s="129"/>
      <c r="D72" s="156"/>
      <c r="E72" s="157"/>
      <c r="F72" s="157"/>
      <c r="G72" s="157"/>
      <c r="H72" s="157"/>
      <c r="I72" s="157"/>
      <c r="J72" s="157"/>
      <c r="K72" s="157"/>
      <c r="L72" s="157"/>
      <c r="M72" s="157"/>
      <c r="N72" s="157"/>
      <c r="O72" s="157"/>
      <c r="P72" s="157"/>
      <c r="Q72" s="157"/>
      <c r="R72" s="157"/>
      <c r="S72" s="157"/>
      <c r="T72" s="157"/>
      <c r="U72" s="158"/>
      <c r="V72" s="156"/>
      <c r="W72" s="157"/>
      <c r="X72" s="157"/>
      <c r="Y72" s="157"/>
      <c r="Z72" s="157"/>
      <c r="AA72" s="159"/>
      <c r="AB72" s="157"/>
      <c r="AC72" s="160"/>
      <c r="AD72" s="159"/>
      <c r="AE72" s="157"/>
      <c r="AF72" s="157"/>
      <c r="AG72" s="160"/>
      <c r="AH72" s="157"/>
      <c r="AI72" s="157"/>
      <c r="AJ72" s="157"/>
      <c r="AK72" s="160"/>
      <c r="AL72" s="161"/>
      <c r="AM72" s="158"/>
      <c r="AN72" s="130"/>
      <c r="AO72" s="433"/>
      <c r="AP72" s="433"/>
      <c r="AQ72" s="433"/>
    </row>
    <row r="73" spans="1:43" ht="11.25" customHeight="1" x14ac:dyDescent="0.2">
      <c r="A73" s="433"/>
      <c r="B73" s="133"/>
      <c r="C73" s="129"/>
      <c r="D73" s="130"/>
      <c r="E73" s="433" t="s">
        <v>769</v>
      </c>
      <c r="F73" s="761" t="str">
        <f ca="1">VLOOKUP(CONCATENATE($B$17&amp;INDIRECT(ADDRESS(ROW(),COLUMN()-1))),Language_Translations,MATCH(Language_Selected,Language_Options,0),FALSE)</f>
        <v>Du thé, du café ou de la tisane ?</v>
      </c>
      <c r="G73" s="761"/>
      <c r="H73" s="761"/>
      <c r="I73" s="761"/>
      <c r="J73" s="761"/>
      <c r="K73" s="761"/>
      <c r="L73" s="761"/>
      <c r="M73" s="761"/>
      <c r="N73" s="761"/>
      <c r="O73" s="761"/>
      <c r="P73" s="761"/>
      <c r="Q73" s="761"/>
      <c r="R73" s="761"/>
      <c r="S73" s="761"/>
      <c r="T73" s="761"/>
      <c r="U73" s="129"/>
      <c r="V73" s="130"/>
      <c r="W73" s="433" t="s">
        <v>769</v>
      </c>
      <c r="X73" s="143" t="s">
        <v>9</v>
      </c>
      <c r="Y73" s="143"/>
      <c r="Z73" s="143"/>
      <c r="AA73" s="147"/>
      <c r="AB73" s="148"/>
      <c r="AC73" s="310" t="s">
        <v>93</v>
      </c>
      <c r="AD73" s="149"/>
      <c r="AE73" s="433"/>
      <c r="AF73" s="433"/>
      <c r="AG73" s="310" t="s">
        <v>95</v>
      </c>
      <c r="AH73" s="433"/>
      <c r="AI73" s="433"/>
      <c r="AJ73" s="433"/>
      <c r="AK73" s="310" t="s">
        <v>212</v>
      </c>
      <c r="AL73" s="131"/>
      <c r="AM73" s="129"/>
      <c r="AN73" s="130"/>
      <c r="AO73" s="433"/>
      <c r="AP73" s="433"/>
      <c r="AQ73" s="433"/>
    </row>
    <row r="74" spans="1:43" ht="10.5" x14ac:dyDescent="0.2">
      <c r="A74" s="433"/>
      <c r="B74" s="133"/>
      <c r="C74" s="129"/>
      <c r="D74" s="130"/>
      <c r="E74" s="433"/>
      <c r="F74" s="540"/>
      <c r="G74" s="540"/>
      <c r="H74" s="540"/>
      <c r="I74" s="540"/>
      <c r="J74" s="540"/>
      <c r="K74" s="540"/>
      <c r="L74" s="540"/>
      <c r="M74" s="540"/>
      <c r="N74" s="540"/>
      <c r="O74" s="540"/>
      <c r="P74" s="540"/>
      <c r="Q74" s="540"/>
      <c r="R74" s="540"/>
      <c r="S74" s="540"/>
      <c r="T74" s="540"/>
      <c r="U74" s="129"/>
      <c r="V74" s="130"/>
      <c r="W74" s="433"/>
      <c r="X74" s="433"/>
      <c r="Y74" s="433"/>
      <c r="Z74" s="433"/>
      <c r="AA74" s="149"/>
      <c r="AB74" s="433"/>
      <c r="AC74" s="432"/>
      <c r="AD74" s="149"/>
      <c r="AE74" s="433"/>
      <c r="AF74" s="433"/>
      <c r="AG74" s="432"/>
      <c r="AH74" s="433"/>
      <c r="AI74" s="433"/>
      <c r="AJ74" s="433"/>
      <c r="AK74" s="432"/>
      <c r="AL74" s="131"/>
      <c r="AM74" s="129"/>
      <c r="AN74" s="130"/>
      <c r="AO74" s="433"/>
      <c r="AP74" s="433"/>
      <c r="AQ74" s="433"/>
    </row>
    <row r="75" spans="1:43" ht="11.25" customHeight="1" x14ac:dyDescent="0.2">
      <c r="A75" s="433"/>
      <c r="B75" s="133"/>
      <c r="C75" s="129"/>
      <c r="D75" s="130"/>
      <c r="E75" s="433"/>
      <c r="F75" s="761" t="str">
        <f ca="1">VLOOKUP(CONCATENATE($B$17&amp;INDIRECT(ADDRESS(ROW()-2,COLUMN()-1)),"a"),Language_Translations,MATCH(Language_Selected,Language_Options,0),FALSE)</f>
        <v xml:space="preserve">SI OUI : la boisson était-elle sucrée ? </v>
      </c>
      <c r="G75" s="761"/>
      <c r="H75" s="761"/>
      <c r="I75" s="761"/>
      <c r="J75" s="761"/>
      <c r="K75" s="761"/>
      <c r="L75" s="761"/>
      <c r="M75" s="761"/>
      <c r="N75" s="761"/>
      <c r="O75" s="761"/>
      <c r="P75" s="761"/>
      <c r="Q75" s="761"/>
      <c r="R75" s="761"/>
      <c r="S75" s="761"/>
      <c r="T75" s="761"/>
      <c r="U75" s="129"/>
      <c r="V75" s="130"/>
      <c r="W75" s="433"/>
      <c r="X75" s="520" t="s">
        <v>770</v>
      </c>
      <c r="Y75" s="538"/>
      <c r="Z75" s="538"/>
      <c r="AA75" s="143" t="s">
        <v>9</v>
      </c>
      <c r="AB75" s="526"/>
      <c r="AC75" s="310" t="s">
        <v>93</v>
      </c>
      <c r="AD75" s="149"/>
      <c r="AE75" s="433"/>
      <c r="AF75" s="433"/>
      <c r="AG75" s="310" t="s">
        <v>95</v>
      </c>
      <c r="AH75" s="433"/>
      <c r="AI75" s="433"/>
      <c r="AJ75" s="433"/>
      <c r="AK75" s="310" t="s">
        <v>212</v>
      </c>
      <c r="AL75" s="131"/>
      <c r="AM75" s="129"/>
      <c r="AN75" s="130"/>
      <c r="AO75" s="433"/>
      <c r="AP75" s="433"/>
      <c r="AQ75" s="433"/>
    </row>
    <row r="76" spans="1:43" ht="6" customHeight="1" x14ac:dyDescent="0.2">
      <c r="A76" s="433"/>
      <c r="B76" s="133"/>
      <c r="C76" s="129"/>
      <c r="D76" s="150"/>
      <c r="E76" s="151"/>
      <c r="F76" s="151"/>
      <c r="G76" s="151"/>
      <c r="H76" s="151"/>
      <c r="I76" s="151"/>
      <c r="J76" s="151"/>
      <c r="K76" s="151"/>
      <c r="L76" s="151"/>
      <c r="M76" s="151"/>
      <c r="N76" s="151"/>
      <c r="O76" s="151"/>
      <c r="P76" s="151"/>
      <c r="Q76" s="151"/>
      <c r="R76" s="151"/>
      <c r="S76" s="151"/>
      <c r="T76" s="151"/>
      <c r="U76" s="152"/>
      <c r="V76" s="150"/>
      <c r="W76" s="151"/>
      <c r="X76" s="151"/>
      <c r="Y76" s="151"/>
      <c r="Z76" s="151"/>
      <c r="AA76" s="153"/>
      <c r="AB76" s="151"/>
      <c r="AC76" s="154"/>
      <c r="AD76" s="153"/>
      <c r="AE76" s="151"/>
      <c r="AF76" s="151"/>
      <c r="AG76" s="154"/>
      <c r="AH76" s="151"/>
      <c r="AI76" s="151"/>
      <c r="AJ76" s="151"/>
      <c r="AK76" s="154"/>
      <c r="AL76" s="155"/>
      <c r="AM76" s="152"/>
      <c r="AN76" s="130"/>
      <c r="AO76" s="433"/>
      <c r="AP76" s="433"/>
      <c r="AQ76" s="433"/>
    </row>
    <row r="77" spans="1:43" ht="6" customHeight="1" x14ac:dyDescent="0.2">
      <c r="A77" s="433"/>
      <c r="B77" s="133"/>
      <c r="C77" s="129"/>
      <c r="D77" s="156"/>
      <c r="E77" s="157"/>
      <c r="F77" s="157"/>
      <c r="G77" s="157"/>
      <c r="H77" s="157"/>
      <c r="I77" s="157"/>
      <c r="J77" s="157"/>
      <c r="K77" s="157"/>
      <c r="L77" s="157"/>
      <c r="M77" s="157"/>
      <c r="N77" s="157"/>
      <c r="O77" s="157"/>
      <c r="P77" s="157"/>
      <c r="Q77" s="157"/>
      <c r="R77" s="157"/>
      <c r="S77" s="157"/>
      <c r="T77" s="157"/>
      <c r="U77" s="158"/>
      <c r="V77" s="156"/>
      <c r="W77" s="157"/>
      <c r="X77" s="157"/>
      <c r="Y77" s="157"/>
      <c r="Z77" s="157"/>
      <c r="AA77" s="159"/>
      <c r="AB77" s="157"/>
      <c r="AC77" s="160"/>
      <c r="AD77" s="159"/>
      <c r="AE77" s="157"/>
      <c r="AF77" s="157"/>
      <c r="AG77" s="160"/>
      <c r="AH77" s="157"/>
      <c r="AI77" s="157"/>
      <c r="AJ77" s="157"/>
      <c r="AK77" s="160"/>
      <c r="AL77" s="161"/>
      <c r="AM77" s="158"/>
      <c r="AN77" s="130"/>
      <c r="AO77" s="433"/>
      <c r="AP77" s="433"/>
      <c r="AQ77" s="433"/>
    </row>
    <row r="78" spans="1:43" ht="11.25" customHeight="1" x14ac:dyDescent="0.2">
      <c r="A78" s="433"/>
      <c r="B78" s="310"/>
      <c r="C78" s="129"/>
      <c r="D78" s="130"/>
      <c r="E78" s="433" t="s">
        <v>771</v>
      </c>
      <c r="F78" s="761" t="str">
        <f ca="1">VLOOKUP(CONCATENATE($B$17&amp;INDIRECT(ADDRESS(ROW(),COLUMN()-1))),Language_Translations,MATCH(Language_Selected,Language_Options,0),FALSE)</f>
        <v>Du bouillon clair ou de la soupe claire ?</v>
      </c>
      <c r="G78" s="761"/>
      <c r="H78" s="761"/>
      <c r="I78" s="761"/>
      <c r="J78" s="761"/>
      <c r="K78" s="761"/>
      <c r="L78" s="761"/>
      <c r="M78" s="761"/>
      <c r="N78" s="761"/>
      <c r="O78" s="761"/>
      <c r="P78" s="761"/>
      <c r="Q78" s="761"/>
      <c r="R78" s="761"/>
      <c r="S78" s="761"/>
      <c r="T78" s="761"/>
      <c r="U78" s="129"/>
      <c r="V78" s="130"/>
      <c r="W78" s="433" t="s">
        <v>771</v>
      </c>
      <c r="X78" s="143" t="s">
        <v>9</v>
      </c>
      <c r="Y78" s="143"/>
      <c r="Z78" s="143"/>
      <c r="AA78" s="147"/>
      <c r="AB78" s="148"/>
      <c r="AC78" s="310" t="s">
        <v>93</v>
      </c>
      <c r="AD78" s="149"/>
      <c r="AE78" s="433"/>
      <c r="AF78" s="433"/>
      <c r="AG78" s="310" t="s">
        <v>95</v>
      </c>
      <c r="AH78" s="433"/>
      <c r="AI78" s="433"/>
      <c r="AJ78" s="433"/>
      <c r="AK78" s="310" t="s">
        <v>212</v>
      </c>
      <c r="AL78" s="131"/>
      <c r="AM78" s="129"/>
      <c r="AN78" s="130"/>
      <c r="AO78" s="433"/>
      <c r="AP78" s="433"/>
      <c r="AQ78" s="433"/>
    </row>
    <row r="79" spans="1:43" ht="6" customHeight="1" x14ac:dyDescent="0.2">
      <c r="A79" s="433"/>
      <c r="B79" s="432"/>
      <c r="C79" s="129"/>
      <c r="D79" s="150"/>
      <c r="E79" s="151"/>
      <c r="F79" s="151"/>
      <c r="G79" s="151"/>
      <c r="H79" s="151"/>
      <c r="I79" s="151"/>
      <c r="J79" s="151"/>
      <c r="K79" s="151"/>
      <c r="L79" s="151"/>
      <c r="M79" s="151"/>
      <c r="N79" s="151"/>
      <c r="O79" s="151"/>
      <c r="P79" s="151"/>
      <c r="Q79" s="151"/>
      <c r="R79" s="151"/>
      <c r="S79" s="151"/>
      <c r="T79" s="151"/>
      <c r="U79" s="152"/>
      <c r="V79" s="150"/>
      <c r="W79" s="151"/>
      <c r="X79" s="151"/>
      <c r="Y79" s="151"/>
      <c r="Z79" s="151"/>
      <c r="AA79" s="153"/>
      <c r="AB79" s="151"/>
      <c r="AC79" s="154"/>
      <c r="AD79" s="153"/>
      <c r="AE79" s="151"/>
      <c r="AF79" s="151"/>
      <c r="AG79" s="154"/>
      <c r="AH79" s="151"/>
      <c r="AI79" s="151"/>
      <c r="AJ79" s="151"/>
      <c r="AK79" s="154"/>
      <c r="AL79" s="155"/>
      <c r="AM79" s="152"/>
      <c r="AN79" s="130"/>
      <c r="AO79" s="433"/>
      <c r="AP79" s="433"/>
      <c r="AQ79" s="433"/>
    </row>
    <row r="80" spans="1:43" ht="6" customHeight="1" x14ac:dyDescent="0.2">
      <c r="A80" s="433"/>
      <c r="B80" s="432"/>
      <c r="C80" s="129"/>
      <c r="D80" s="156"/>
      <c r="E80" s="157"/>
      <c r="F80" s="157"/>
      <c r="G80" s="157"/>
      <c r="H80" s="157"/>
      <c r="I80" s="157"/>
      <c r="J80" s="157"/>
      <c r="K80" s="157"/>
      <c r="L80" s="157"/>
      <c r="M80" s="157"/>
      <c r="N80" s="157"/>
      <c r="O80" s="157"/>
      <c r="P80" s="157"/>
      <c r="Q80" s="157"/>
      <c r="R80" s="157"/>
      <c r="S80" s="157"/>
      <c r="T80" s="157"/>
      <c r="U80" s="158"/>
      <c r="V80" s="156"/>
      <c r="W80" s="157"/>
      <c r="X80" s="157"/>
      <c r="Y80" s="157"/>
      <c r="Z80" s="157"/>
      <c r="AA80" s="159"/>
      <c r="AB80" s="157"/>
      <c r="AC80" s="160"/>
      <c r="AD80" s="159"/>
      <c r="AE80" s="157"/>
      <c r="AF80" s="157"/>
      <c r="AG80" s="160"/>
      <c r="AH80" s="157"/>
      <c r="AI80" s="157"/>
      <c r="AJ80" s="157"/>
      <c r="AK80" s="160"/>
      <c r="AL80" s="161"/>
      <c r="AM80" s="158"/>
      <c r="AN80" s="130"/>
      <c r="AO80" s="433"/>
      <c r="AP80" s="433"/>
      <c r="AQ80" s="433"/>
    </row>
    <row r="81" spans="1:43" ht="11.25" customHeight="1" x14ac:dyDescent="0.2">
      <c r="A81" s="433"/>
      <c r="B81" s="310"/>
      <c r="C81" s="129"/>
      <c r="D81" s="130"/>
      <c r="E81" s="433" t="s">
        <v>772</v>
      </c>
      <c r="F81" s="761" t="str">
        <f ca="1">VLOOKUP(CONCATENATE($B$17&amp;INDIRECT(ADDRESS(ROW(),COLUMN()-1))),Language_Translations,MATCH(Language_Selected,Language_Options,0),FALSE)</f>
        <v>D'autres liquides ?</v>
      </c>
      <c r="G81" s="761"/>
      <c r="H81" s="761"/>
      <c r="I81" s="761"/>
      <c r="J81" s="761"/>
      <c r="K81" s="761"/>
      <c r="L81" s="761"/>
      <c r="M81" s="761"/>
      <c r="N81" s="761"/>
      <c r="O81" s="761"/>
      <c r="P81" s="761"/>
      <c r="Q81" s="761"/>
      <c r="R81" s="761"/>
      <c r="S81" s="761"/>
      <c r="T81" s="761"/>
      <c r="U81" s="129"/>
      <c r="V81" s="130"/>
      <c r="W81" s="433" t="s">
        <v>772</v>
      </c>
      <c r="X81" s="143" t="s">
        <v>9</v>
      </c>
      <c r="Y81" s="143"/>
      <c r="Z81" s="143"/>
      <c r="AA81" s="147"/>
      <c r="AB81" s="148"/>
      <c r="AC81" s="310" t="s">
        <v>93</v>
      </c>
      <c r="AD81" s="149"/>
      <c r="AE81" s="433"/>
      <c r="AF81" s="433"/>
      <c r="AG81" s="310" t="s">
        <v>95</v>
      </c>
      <c r="AH81" s="433"/>
      <c r="AI81" s="433"/>
      <c r="AJ81" s="433"/>
      <c r="AK81" s="310" t="s">
        <v>212</v>
      </c>
      <c r="AL81" s="131"/>
      <c r="AM81" s="129"/>
      <c r="AN81" s="130"/>
      <c r="AO81" s="433"/>
      <c r="AP81" s="433"/>
      <c r="AQ81" s="433"/>
    </row>
    <row r="82" spans="1:43" ht="6" customHeight="1" x14ac:dyDescent="0.2">
      <c r="A82" s="433"/>
      <c r="B82" s="310"/>
      <c r="C82" s="129"/>
      <c r="D82" s="130"/>
      <c r="E82" s="433"/>
      <c r="U82" s="129"/>
      <c r="V82" s="130"/>
      <c r="W82" s="433"/>
      <c r="X82" s="143"/>
      <c r="Y82" s="143"/>
      <c r="Z82" s="143"/>
      <c r="AA82" s="147"/>
      <c r="AB82" s="148"/>
      <c r="AC82" s="310"/>
      <c r="AD82" s="149"/>
      <c r="AE82" s="433"/>
      <c r="AF82" s="433"/>
      <c r="AG82" s="310"/>
      <c r="AH82" s="433"/>
      <c r="AI82" s="433"/>
      <c r="AJ82" s="433"/>
      <c r="AK82" s="310"/>
      <c r="AL82" s="131"/>
      <c r="AM82" s="129"/>
      <c r="AN82" s="130"/>
      <c r="AO82" s="433"/>
      <c r="AP82" s="433"/>
      <c r="AQ82" s="433"/>
    </row>
    <row r="83" spans="1:43" ht="11.25" customHeight="1" x14ac:dyDescent="0.2">
      <c r="A83" s="433"/>
      <c r="B83" s="310"/>
      <c r="C83" s="129"/>
      <c r="D83" s="130"/>
      <c r="E83" s="433"/>
      <c r="F83" s="790" t="str">
        <f ca="1">VLOOKUP(CONCATENATE($B$17&amp;INDIRECT(ADDRESS(ROW()-2,COLUMN()-1)),"what"),Language_Translations,MATCH(Language_Selected,Language_Options,0),FALSE)</f>
        <v xml:space="preserve">SI OUI : Quelle était la boisson ? </v>
      </c>
      <c r="G83" s="790"/>
      <c r="H83" s="790"/>
      <c r="I83" s="790"/>
      <c r="J83" s="790"/>
      <c r="K83" s="790"/>
      <c r="L83" s="790"/>
      <c r="M83" s="790"/>
      <c r="N83" s="790"/>
      <c r="O83" s="790"/>
      <c r="P83" s="790"/>
      <c r="Q83" s="790"/>
      <c r="R83" s="790"/>
      <c r="S83" s="790"/>
      <c r="T83" s="790"/>
      <c r="U83" s="129"/>
      <c r="V83" s="130"/>
      <c r="W83" s="433"/>
      <c r="X83" s="433" t="s">
        <v>773</v>
      </c>
      <c r="Y83" s="143"/>
      <c r="Z83" s="143"/>
      <c r="AA83" s="147"/>
      <c r="AB83" s="148"/>
      <c r="AC83" s="310"/>
      <c r="AD83" s="149"/>
      <c r="AE83" s="433"/>
      <c r="AF83" s="433"/>
      <c r="AG83" s="310"/>
      <c r="AH83" s="433"/>
      <c r="AI83" s="433"/>
      <c r="AJ83" s="433"/>
      <c r="AK83" s="310"/>
      <c r="AL83" s="131"/>
      <c r="AM83" s="129"/>
      <c r="AN83" s="130"/>
      <c r="AO83" s="433"/>
      <c r="AP83" s="433"/>
      <c r="AQ83" s="433"/>
    </row>
    <row r="84" spans="1:43" ht="11.25" customHeight="1" x14ac:dyDescent="0.2">
      <c r="A84" s="433"/>
      <c r="B84" s="310"/>
      <c r="C84" s="129"/>
      <c r="D84" s="130"/>
      <c r="E84" s="433"/>
      <c r="F84" s="540"/>
      <c r="G84" s="540"/>
      <c r="H84" s="540"/>
      <c r="I84" s="540"/>
      <c r="J84" s="540"/>
      <c r="K84" s="540"/>
      <c r="L84" s="540"/>
      <c r="M84" s="540"/>
      <c r="N84" s="540"/>
      <c r="O84" s="540"/>
      <c r="P84" s="540"/>
      <c r="Q84" s="540"/>
      <c r="R84" s="540"/>
      <c r="S84" s="540"/>
      <c r="T84" s="540"/>
      <c r="U84" s="129"/>
      <c r="V84" s="130"/>
      <c r="W84" s="433"/>
      <c r="X84" s="143"/>
      <c r="Y84" s="143" t="s">
        <v>774</v>
      </c>
      <c r="Z84" s="143"/>
      <c r="AA84" s="147"/>
      <c r="AB84" s="148"/>
      <c r="AM84" s="129"/>
      <c r="AN84" s="130"/>
      <c r="AO84" s="433"/>
      <c r="AP84" s="433"/>
      <c r="AQ84" s="433"/>
    </row>
    <row r="85" spans="1:43" ht="10.5" x14ac:dyDescent="0.2">
      <c r="A85" s="433"/>
      <c r="B85" s="133"/>
      <c r="C85" s="129"/>
      <c r="D85" s="130"/>
      <c r="E85" s="433"/>
      <c r="F85" s="540"/>
      <c r="G85" s="540"/>
      <c r="H85" s="540"/>
      <c r="I85" s="540"/>
      <c r="J85" s="540"/>
      <c r="K85" s="540"/>
      <c r="L85" s="540"/>
      <c r="M85" s="540"/>
      <c r="N85" s="540"/>
      <c r="O85" s="540"/>
      <c r="P85" s="540"/>
      <c r="Q85" s="540"/>
      <c r="R85" s="540"/>
      <c r="S85" s="540"/>
      <c r="T85" s="540"/>
      <c r="U85" s="129"/>
      <c r="V85" s="130"/>
      <c r="W85" s="433"/>
      <c r="X85" s="433"/>
      <c r="Y85" s="433"/>
      <c r="Z85" s="433"/>
      <c r="AA85" s="149"/>
      <c r="AB85" s="433"/>
      <c r="AC85" s="697" t="s">
        <v>107</v>
      </c>
      <c r="AD85" s="697"/>
      <c r="AE85" s="697"/>
      <c r="AF85" s="697"/>
      <c r="AG85" s="697"/>
      <c r="AH85" s="697"/>
      <c r="AI85" s="697"/>
      <c r="AJ85" s="697"/>
      <c r="AK85" s="697"/>
      <c r="AL85" s="697"/>
      <c r="AM85" s="129"/>
      <c r="AN85" s="130"/>
      <c r="AO85" s="433"/>
      <c r="AP85" s="433"/>
      <c r="AQ85" s="433"/>
    </row>
    <row r="86" spans="1:43" ht="6" customHeight="1" x14ac:dyDescent="0.2">
      <c r="A86" s="433"/>
      <c r="B86" s="133"/>
      <c r="C86" s="129"/>
      <c r="D86" s="130"/>
      <c r="E86" s="433"/>
      <c r="U86" s="129"/>
      <c r="V86" s="130"/>
      <c r="W86" s="433"/>
      <c r="X86" s="520"/>
      <c r="Y86" s="538"/>
      <c r="Z86" s="538"/>
      <c r="AA86" s="538"/>
      <c r="AB86" s="538"/>
      <c r="AC86" s="310"/>
      <c r="AD86" s="149"/>
      <c r="AE86" s="433"/>
      <c r="AF86" s="433"/>
      <c r="AG86" s="310"/>
      <c r="AH86" s="433"/>
      <c r="AI86" s="433"/>
      <c r="AJ86" s="433"/>
      <c r="AK86" s="310"/>
      <c r="AL86" s="131"/>
      <c r="AM86" s="129"/>
      <c r="AN86" s="130"/>
      <c r="AO86" s="433"/>
      <c r="AP86" s="433"/>
      <c r="AQ86" s="433"/>
    </row>
    <row r="87" spans="1:43" ht="11.15" customHeight="1" x14ac:dyDescent="0.2">
      <c r="A87" s="433"/>
      <c r="B87" s="133"/>
      <c r="C87" s="129"/>
      <c r="D87" s="130"/>
      <c r="E87" s="433"/>
      <c r="F87" s="761" t="str">
        <f ca="1">VLOOKUP(CONCATENATE($B$17&amp;INDIRECT(ADDRESS(ROW()-6,COLUMN()-1)),"a"),Language_Translations,MATCH(Language_Selected,Language_Options,0),FALSE)</f>
        <v>SI OUI : La boisson était-elle sucrée ?</v>
      </c>
      <c r="G87" s="761"/>
      <c r="H87" s="761"/>
      <c r="I87" s="761"/>
      <c r="J87" s="761"/>
      <c r="K87" s="761"/>
      <c r="L87" s="761"/>
      <c r="M87" s="761"/>
      <c r="N87" s="761"/>
      <c r="O87" s="761"/>
      <c r="P87" s="761"/>
      <c r="Q87" s="761"/>
      <c r="R87" s="761"/>
      <c r="S87" s="761"/>
      <c r="T87" s="761"/>
      <c r="U87" s="129"/>
      <c r="V87" s="130"/>
      <c r="W87" s="433"/>
      <c r="X87" s="520" t="s">
        <v>770</v>
      </c>
      <c r="Y87" s="538"/>
      <c r="Z87" s="538"/>
      <c r="AA87" s="143" t="s">
        <v>9</v>
      </c>
      <c r="AB87" s="143"/>
      <c r="AC87" s="310" t="s">
        <v>93</v>
      </c>
      <c r="AD87" s="149"/>
      <c r="AE87" s="433"/>
      <c r="AF87" s="433"/>
      <c r="AG87" s="310" t="s">
        <v>95</v>
      </c>
      <c r="AH87" s="433"/>
      <c r="AI87" s="433"/>
      <c r="AJ87" s="433"/>
      <c r="AK87" s="310" t="s">
        <v>212</v>
      </c>
      <c r="AL87" s="131"/>
      <c r="AM87" s="129"/>
      <c r="AN87" s="130"/>
      <c r="AO87" s="433"/>
      <c r="AP87" s="433"/>
      <c r="AQ87" s="433"/>
    </row>
    <row r="88" spans="1:43" ht="6" customHeight="1" x14ac:dyDescent="0.2">
      <c r="A88" s="167"/>
      <c r="B88" s="546"/>
      <c r="C88" s="165"/>
      <c r="D88" s="164"/>
      <c r="E88" s="167"/>
      <c r="F88" s="568"/>
      <c r="G88" s="568"/>
      <c r="H88" s="568"/>
      <c r="I88" s="568"/>
      <c r="J88" s="568"/>
      <c r="K88" s="568"/>
      <c r="L88" s="568"/>
      <c r="M88" s="568"/>
      <c r="N88" s="568"/>
      <c r="O88" s="568"/>
      <c r="P88" s="568"/>
      <c r="Q88" s="568"/>
      <c r="R88" s="568"/>
      <c r="S88" s="568"/>
      <c r="T88" s="568"/>
      <c r="U88" s="165"/>
      <c r="V88" s="164"/>
      <c r="W88" s="167"/>
      <c r="X88" s="167"/>
      <c r="Y88" s="167"/>
      <c r="Z88" s="167"/>
      <c r="AA88" s="167"/>
      <c r="AB88" s="167"/>
      <c r="AC88" s="167"/>
      <c r="AD88" s="167"/>
      <c r="AE88" s="167"/>
      <c r="AF88" s="167"/>
      <c r="AG88" s="167"/>
      <c r="AH88" s="167"/>
      <c r="AI88" s="167"/>
      <c r="AJ88" s="167"/>
      <c r="AK88" s="167"/>
      <c r="AL88" s="168"/>
      <c r="AM88" s="165"/>
      <c r="AN88" s="164"/>
      <c r="AO88" s="167"/>
      <c r="AP88" s="167"/>
      <c r="AQ88" s="167"/>
    </row>
    <row r="89" spans="1:43" ht="6" customHeight="1" x14ac:dyDescent="0.2">
      <c r="A89" s="169"/>
      <c r="B89" s="549"/>
      <c r="C89" s="163"/>
      <c r="D89" s="162"/>
      <c r="E89" s="169"/>
      <c r="F89" s="169"/>
      <c r="G89" s="169"/>
      <c r="H89" s="169"/>
      <c r="I89" s="169"/>
      <c r="J89" s="169"/>
      <c r="K89" s="169"/>
      <c r="L89" s="169"/>
      <c r="M89" s="169"/>
      <c r="N89" s="169"/>
      <c r="O89" s="169"/>
      <c r="P89" s="169"/>
      <c r="Q89" s="169"/>
      <c r="R89" s="169"/>
      <c r="S89" s="169"/>
      <c r="T89" s="169"/>
      <c r="U89" s="163"/>
      <c r="V89" s="162"/>
      <c r="W89" s="169"/>
      <c r="X89" s="169"/>
      <c r="Y89" s="169"/>
      <c r="Z89" s="169"/>
      <c r="AA89" s="169"/>
      <c r="AB89" s="169"/>
      <c r="AC89" s="169"/>
      <c r="AD89" s="169"/>
      <c r="AE89" s="169"/>
      <c r="AF89" s="169"/>
      <c r="AG89" s="169"/>
      <c r="AH89" s="169"/>
      <c r="AI89" s="169"/>
      <c r="AJ89" s="169"/>
      <c r="AK89" s="169"/>
      <c r="AL89" s="170"/>
      <c r="AM89" s="163"/>
      <c r="AN89" s="162"/>
      <c r="AO89" s="169"/>
      <c r="AP89" s="169"/>
      <c r="AQ89" s="169"/>
    </row>
    <row r="90" spans="1:43" ht="11.25" customHeight="1" x14ac:dyDescent="0.2">
      <c r="A90" s="433"/>
      <c r="B90" s="310">
        <v>637</v>
      </c>
      <c r="C90" s="129"/>
      <c r="D90" s="130"/>
      <c r="E90" s="761" t="str">
        <f ca="1">VLOOKUP(INDIRECT(ADDRESS(ROW(),COLUMN()-3)),Language_Translations,MATCH(Language_Selected,Language_Options,0),FALSE)</f>
        <v xml:space="preserve">Je voudrais maintenant vous poser des questions sur les aliments que (NOM) a reçus hier durant le jour ou la nuit. Ce qui m'intéresse, ce sont les aliments que votre enfant a consommés, que ce soit à la maison, ou quelque part ailleurs. Veuillez inclure les collations et les petits repas comme les repas principaux.
Je vais vous poser des questions concernant différents aliments, et je voudrais savoir si l'enfant a mangé l'aliment même s'il était mélangé à d'autres aliments.
Ne répondez pas ‘oui’ à propos d'un aliment ou d'un ingrédient utilisé seulement en petite quantité pour ajouter du goût à un plat.
Hier, durant le jour ou la nuit, est-ce que  (NOM) a reçu :                                                             </v>
      </c>
      <c r="F90" s="761"/>
      <c r="G90" s="761"/>
      <c r="H90" s="761"/>
      <c r="I90" s="761"/>
      <c r="J90" s="761"/>
      <c r="K90" s="761"/>
      <c r="L90" s="761"/>
      <c r="M90" s="761"/>
      <c r="N90" s="761"/>
      <c r="O90" s="761"/>
      <c r="P90" s="761"/>
      <c r="Q90" s="761"/>
      <c r="R90" s="761"/>
      <c r="S90" s="761"/>
      <c r="T90" s="761"/>
      <c r="U90" s="129"/>
      <c r="V90" s="130"/>
      <c r="W90" s="433"/>
      <c r="X90" s="143"/>
      <c r="Y90" s="143"/>
      <c r="Z90" s="143"/>
      <c r="AA90" s="147"/>
      <c r="AB90" s="148"/>
      <c r="AC90" s="310"/>
      <c r="AD90" s="149"/>
      <c r="AE90" s="433"/>
      <c r="AF90" s="433"/>
      <c r="AG90" s="310"/>
      <c r="AH90" s="433"/>
      <c r="AI90" s="433"/>
      <c r="AJ90" s="433"/>
      <c r="AK90" s="310"/>
      <c r="AL90" s="131"/>
      <c r="AM90" s="129"/>
      <c r="AN90" s="130"/>
      <c r="AO90" s="433"/>
      <c r="AP90" s="433"/>
      <c r="AQ90" s="433"/>
    </row>
    <row r="91" spans="1:43" ht="11.25" customHeight="1" x14ac:dyDescent="0.2">
      <c r="A91" s="433"/>
      <c r="B91" s="310" t="s">
        <v>420</v>
      </c>
      <c r="C91" s="129"/>
      <c r="D91" s="130"/>
      <c r="E91" s="761"/>
      <c r="F91" s="761"/>
      <c r="G91" s="761"/>
      <c r="H91" s="761"/>
      <c r="I91" s="761"/>
      <c r="J91" s="761"/>
      <c r="K91" s="761"/>
      <c r="L91" s="761"/>
      <c r="M91" s="761"/>
      <c r="N91" s="761"/>
      <c r="O91" s="761"/>
      <c r="P91" s="761"/>
      <c r="Q91" s="761"/>
      <c r="R91" s="761"/>
      <c r="S91" s="761"/>
      <c r="T91" s="761"/>
      <c r="U91" s="129"/>
      <c r="V91" s="130"/>
      <c r="W91" s="433"/>
      <c r="X91" s="143"/>
      <c r="Y91" s="143"/>
      <c r="Z91" s="143"/>
      <c r="AA91" s="147"/>
      <c r="AB91" s="148"/>
      <c r="AC91" s="310"/>
      <c r="AD91" s="149"/>
      <c r="AE91" s="433"/>
      <c r="AF91" s="433"/>
      <c r="AG91" s="310"/>
      <c r="AH91" s="433"/>
      <c r="AI91" s="433"/>
      <c r="AJ91" s="433"/>
      <c r="AK91" s="310"/>
      <c r="AL91" s="131"/>
      <c r="AM91" s="129"/>
      <c r="AN91" s="130"/>
      <c r="AO91" s="433"/>
      <c r="AP91" s="433"/>
      <c r="AQ91" s="433"/>
    </row>
    <row r="92" spans="1:43" ht="11.25" customHeight="1" x14ac:dyDescent="0.2">
      <c r="A92" s="433"/>
      <c r="B92" s="310"/>
      <c r="C92" s="129"/>
      <c r="D92" s="130"/>
      <c r="E92" s="761"/>
      <c r="F92" s="761"/>
      <c r="G92" s="761"/>
      <c r="H92" s="761"/>
      <c r="I92" s="761"/>
      <c r="J92" s="761"/>
      <c r="K92" s="761"/>
      <c r="L92" s="761"/>
      <c r="M92" s="761"/>
      <c r="N92" s="761"/>
      <c r="O92" s="761"/>
      <c r="P92" s="761"/>
      <c r="Q92" s="761"/>
      <c r="R92" s="761"/>
      <c r="S92" s="761"/>
      <c r="T92" s="761"/>
      <c r="U92" s="129"/>
      <c r="V92" s="130"/>
      <c r="W92" s="433"/>
      <c r="X92" s="143"/>
      <c r="Y92" s="143"/>
      <c r="Z92" s="143"/>
      <c r="AA92" s="147"/>
      <c r="AB92" s="148"/>
      <c r="AC92" s="310"/>
      <c r="AD92" s="149"/>
      <c r="AE92" s="433"/>
      <c r="AF92" s="433"/>
      <c r="AG92" s="310"/>
      <c r="AH92" s="433"/>
      <c r="AI92" s="433"/>
      <c r="AJ92" s="433"/>
      <c r="AK92" s="310"/>
      <c r="AL92" s="131"/>
      <c r="AM92" s="129"/>
      <c r="AN92" s="130"/>
      <c r="AO92" s="433"/>
      <c r="AP92" s="433"/>
      <c r="AQ92" s="433"/>
    </row>
    <row r="93" spans="1:43" ht="11.25" customHeight="1" x14ac:dyDescent="0.2">
      <c r="A93" s="433"/>
      <c r="B93" s="310"/>
      <c r="C93" s="129"/>
      <c r="D93" s="130"/>
      <c r="E93" s="761"/>
      <c r="F93" s="761"/>
      <c r="G93" s="761"/>
      <c r="H93" s="761"/>
      <c r="I93" s="761"/>
      <c r="J93" s="761"/>
      <c r="K93" s="761"/>
      <c r="L93" s="761"/>
      <c r="M93" s="761"/>
      <c r="N93" s="761"/>
      <c r="O93" s="761"/>
      <c r="P93" s="761"/>
      <c r="Q93" s="761"/>
      <c r="R93" s="761"/>
      <c r="S93" s="761"/>
      <c r="T93" s="761"/>
      <c r="U93" s="129"/>
      <c r="V93" s="130"/>
      <c r="W93" s="433"/>
      <c r="X93" s="143"/>
      <c r="Y93" s="143"/>
      <c r="Z93" s="143"/>
      <c r="AA93" s="147"/>
      <c r="AB93" s="148"/>
      <c r="AC93" s="310"/>
      <c r="AD93" s="149"/>
      <c r="AE93" s="433"/>
      <c r="AF93" s="433"/>
      <c r="AG93" s="310"/>
      <c r="AH93" s="433"/>
      <c r="AI93" s="433"/>
      <c r="AJ93" s="433"/>
      <c r="AK93" s="310"/>
      <c r="AL93" s="131"/>
      <c r="AM93" s="129"/>
      <c r="AN93" s="130"/>
      <c r="AO93" s="433"/>
      <c r="AP93" s="433"/>
      <c r="AQ93" s="433"/>
    </row>
    <row r="94" spans="1:43" ht="11.25" customHeight="1" x14ac:dyDescent="0.2">
      <c r="A94" s="433"/>
      <c r="B94" s="310"/>
      <c r="C94" s="129"/>
      <c r="D94" s="130"/>
      <c r="E94" s="761"/>
      <c r="F94" s="761"/>
      <c r="G94" s="761"/>
      <c r="H94" s="761"/>
      <c r="I94" s="761"/>
      <c r="J94" s="761"/>
      <c r="K94" s="761"/>
      <c r="L94" s="761"/>
      <c r="M94" s="761"/>
      <c r="N94" s="761"/>
      <c r="O94" s="761"/>
      <c r="P94" s="761"/>
      <c r="Q94" s="761"/>
      <c r="R94" s="761"/>
      <c r="S94" s="761"/>
      <c r="T94" s="761"/>
      <c r="U94" s="129"/>
      <c r="V94" s="130"/>
      <c r="W94" s="433"/>
      <c r="X94" s="143"/>
      <c r="Y94" s="143"/>
      <c r="Z94" s="143"/>
      <c r="AA94" s="147"/>
      <c r="AB94" s="148"/>
      <c r="AC94" s="310"/>
      <c r="AD94" s="149"/>
      <c r="AE94" s="433"/>
      <c r="AF94" s="433"/>
      <c r="AG94" s="310"/>
      <c r="AH94" s="433"/>
      <c r="AI94" s="433"/>
      <c r="AJ94" s="433"/>
      <c r="AK94" s="310"/>
      <c r="AL94" s="131"/>
      <c r="AM94" s="129"/>
      <c r="AN94" s="130"/>
      <c r="AO94" s="433"/>
      <c r="AP94" s="433"/>
      <c r="AQ94" s="433"/>
    </row>
    <row r="95" spans="1:43" ht="11.25" customHeight="1" x14ac:dyDescent="0.2">
      <c r="A95" s="433"/>
      <c r="B95" s="310"/>
      <c r="C95" s="129"/>
      <c r="D95" s="130"/>
      <c r="E95" s="761"/>
      <c r="F95" s="761"/>
      <c r="G95" s="761"/>
      <c r="H95" s="761"/>
      <c r="I95" s="761"/>
      <c r="J95" s="761"/>
      <c r="K95" s="761"/>
      <c r="L95" s="761"/>
      <c r="M95" s="761"/>
      <c r="N95" s="761"/>
      <c r="O95" s="761"/>
      <c r="P95" s="761"/>
      <c r="Q95" s="761"/>
      <c r="R95" s="761"/>
      <c r="S95" s="761"/>
      <c r="T95" s="761"/>
      <c r="U95" s="129"/>
      <c r="V95" s="130"/>
      <c r="W95" s="433"/>
      <c r="X95" s="143"/>
      <c r="Y95" s="143"/>
      <c r="Z95" s="143"/>
      <c r="AA95" s="147"/>
      <c r="AB95" s="148"/>
      <c r="AC95" s="310"/>
      <c r="AD95" s="149"/>
      <c r="AE95" s="433"/>
      <c r="AF95" s="433"/>
      <c r="AG95" s="310"/>
      <c r="AH95" s="433"/>
      <c r="AI95" s="433"/>
      <c r="AJ95" s="433"/>
      <c r="AK95" s="310"/>
      <c r="AL95" s="131"/>
      <c r="AM95" s="129"/>
      <c r="AN95" s="130"/>
      <c r="AO95" s="433"/>
      <c r="AP95" s="433"/>
      <c r="AQ95" s="433"/>
    </row>
    <row r="96" spans="1:43" ht="11.25" customHeight="1" x14ac:dyDescent="0.2">
      <c r="A96" s="433"/>
      <c r="B96" s="310"/>
      <c r="C96" s="129"/>
      <c r="D96" s="130"/>
      <c r="E96" s="761"/>
      <c r="F96" s="761"/>
      <c r="G96" s="761"/>
      <c r="H96" s="761"/>
      <c r="I96" s="761"/>
      <c r="J96" s="761"/>
      <c r="K96" s="761"/>
      <c r="L96" s="761"/>
      <c r="M96" s="761"/>
      <c r="N96" s="761"/>
      <c r="O96" s="761"/>
      <c r="P96" s="761"/>
      <c r="Q96" s="761"/>
      <c r="R96" s="761"/>
      <c r="S96" s="761"/>
      <c r="T96" s="761"/>
      <c r="U96" s="129"/>
      <c r="V96" s="130"/>
      <c r="W96" s="433"/>
      <c r="X96" s="143"/>
      <c r="Y96" s="143"/>
      <c r="Z96" s="143"/>
      <c r="AA96" s="147"/>
      <c r="AB96" s="148"/>
      <c r="AC96" s="310"/>
      <c r="AD96" s="149"/>
      <c r="AE96" s="433"/>
      <c r="AF96" s="433"/>
      <c r="AG96" s="310"/>
      <c r="AH96" s="433"/>
      <c r="AI96" s="433"/>
      <c r="AJ96" s="433"/>
      <c r="AK96" s="310"/>
      <c r="AL96" s="131"/>
      <c r="AM96" s="129"/>
      <c r="AN96" s="130"/>
      <c r="AO96" s="433"/>
      <c r="AP96" s="433"/>
      <c r="AQ96" s="433"/>
    </row>
    <row r="97" spans="1:43" ht="11.25" customHeight="1" x14ac:dyDescent="0.2">
      <c r="A97" s="433"/>
      <c r="B97" s="310"/>
      <c r="C97" s="129"/>
      <c r="D97" s="130"/>
      <c r="E97" s="761"/>
      <c r="F97" s="761"/>
      <c r="G97" s="761"/>
      <c r="H97" s="761"/>
      <c r="I97" s="761"/>
      <c r="J97" s="761"/>
      <c r="K97" s="761"/>
      <c r="L97" s="761"/>
      <c r="M97" s="761"/>
      <c r="N97" s="761"/>
      <c r="O97" s="761"/>
      <c r="P97" s="761"/>
      <c r="Q97" s="761"/>
      <c r="R97" s="761"/>
      <c r="S97" s="761"/>
      <c r="T97" s="761"/>
      <c r="U97" s="129"/>
      <c r="V97" s="130"/>
      <c r="W97" s="433"/>
      <c r="X97" s="143"/>
      <c r="Y97" s="143"/>
      <c r="Z97" s="143"/>
      <c r="AA97" s="147"/>
      <c r="AB97" s="148"/>
      <c r="AC97" s="310"/>
      <c r="AD97" s="149"/>
      <c r="AE97" s="433"/>
      <c r="AF97" s="433"/>
      <c r="AG97" s="310"/>
      <c r="AH97" s="433"/>
      <c r="AI97" s="433"/>
      <c r="AJ97" s="433"/>
      <c r="AK97" s="310"/>
      <c r="AL97" s="131"/>
      <c r="AM97" s="129"/>
      <c r="AN97" s="130"/>
      <c r="AO97" s="433"/>
      <c r="AP97" s="433"/>
      <c r="AQ97" s="433"/>
    </row>
    <row r="98" spans="1:43" ht="11.25" customHeight="1" x14ac:dyDescent="0.2">
      <c r="A98" s="433"/>
      <c r="B98" s="310"/>
      <c r="C98" s="129"/>
      <c r="D98" s="130"/>
      <c r="E98" s="761"/>
      <c r="F98" s="761"/>
      <c r="G98" s="761"/>
      <c r="H98" s="761"/>
      <c r="I98" s="761"/>
      <c r="J98" s="761"/>
      <c r="K98" s="761"/>
      <c r="L98" s="761"/>
      <c r="M98" s="761"/>
      <c r="N98" s="761"/>
      <c r="O98" s="761"/>
      <c r="P98" s="761"/>
      <c r="Q98" s="761"/>
      <c r="R98" s="761"/>
      <c r="S98" s="761"/>
      <c r="T98" s="761"/>
      <c r="U98" s="129"/>
      <c r="V98" s="130"/>
      <c r="W98" s="433"/>
      <c r="X98" s="143"/>
      <c r="Y98" s="143"/>
      <c r="Z98" s="143"/>
      <c r="AA98" s="147"/>
      <c r="AB98" s="148"/>
      <c r="AC98" s="310"/>
      <c r="AD98" s="149"/>
      <c r="AE98" s="433"/>
      <c r="AF98" s="433"/>
      <c r="AG98" s="310"/>
      <c r="AH98" s="433"/>
      <c r="AI98" s="433"/>
      <c r="AJ98" s="433"/>
      <c r="AK98" s="310"/>
      <c r="AL98" s="131"/>
      <c r="AM98" s="129"/>
      <c r="AN98" s="130"/>
      <c r="AO98" s="433"/>
      <c r="AP98" s="433"/>
      <c r="AQ98" s="433"/>
    </row>
    <row r="99" spans="1:43" ht="11.25" customHeight="1" x14ac:dyDescent="0.2">
      <c r="A99" s="433"/>
      <c r="B99" s="310"/>
      <c r="C99" s="129"/>
      <c r="D99" s="130"/>
      <c r="E99" s="761"/>
      <c r="F99" s="761"/>
      <c r="G99" s="761"/>
      <c r="H99" s="761"/>
      <c r="I99" s="761"/>
      <c r="J99" s="761"/>
      <c r="K99" s="761"/>
      <c r="L99" s="761"/>
      <c r="M99" s="761"/>
      <c r="N99" s="761"/>
      <c r="O99" s="761"/>
      <c r="P99" s="761"/>
      <c r="Q99" s="761"/>
      <c r="R99" s="761"/>
      <c r="S99" s="761"/>
      <c r="T99" s="761"/>
      <c r="U99" s="129"/>
      <c r="V99" s="130"/>
      <c r="W99" s="433"/>
      <c r="X99" s="143"/>
      <c r="Y99" s="143"/>
      <c r="Z99" s="143"/>
      <c r="AA99" s="147"/>
      <c r="AB99" s="148"/>
      <c r="AC99" s="310"/>
      <c r="AD99" s="149"/>
      <c r="AE99" s="433"/>
      <c r="AF99" s="433"/>
      <c r="AG99" s="310"/>
      <c r="AH99" s="433"/>
      <c r="AI99" s="433"/>
      <c r="AJ99" s="433"/>
      <c r="AK99" s="310"/>
      <c r="AL99" s="131"/>
      <c r="AM99" s="129"/>
      <c r="AN99" s="130"/>
      <c r="AO99" s="433"/>
      <c r="AP99" s="433"/>
      <c r="AQ99" s="433"/>
    </row>
    <row r="100" spans="1:43" ht="11.25" customHeight="1" x14ac:dyDescent="0.2">
      <c r="A100" s="433"/>
      <c r="B100" s="310"/>
      <c r="C100" s="129"/>
      <c r="D100" s="130"/>
      <c r="E100" s="761"/>
      <c r="F100" s="761"/>
      <c r="G100" s="761"/>
      <c r="H100" s="761"/>
      <c r="I100" s="761"/>
      <c r="J100" s="761"/>
      <c r="K100" s="761"/>
      <c r="L100" s="761"/>
      <c r="M100" s="761"/>
      <c r="N100" s="761"/>
      <c r="O100" s="761"/>
      <c r="P100" s="761"/>
      <c r="Q100" s="761"/>
      <c r="R100" s="761"/>
      <c r="S100" s="761"/>
      <c r="T100" s="761"/>
      <c r="U100" s="129"/>
      <c r="V100" s="130"/>
      <c r="W100" s="433"/>
      <c r="X100" s="143"/>
      <c r="Y100" s="143"/>
      <c r="Z100" s="143"/>
      <c r="AA100" s="147"/>
      <c r="AB100" s="148"/>
      <c r="AC100" s="310"/>
      <c r="AD100" s="149"/>
      <c r="AE100" s="433"/>
      <c r="AF100" s="433"/>
      <c r="AG100" s="310"/>
      <c r="AH100" s="433"/>
      <c r="AI100" s="433"/>
      <c r="AJ100" s="433"/>
      <c r="AK100" s="310"/>
      <c r="AL100" s="131"/>
      <c r="AM100" s="129"/>
      <c r="AN100" s="130"/>
      <c r="AO100" s="433"/>
      <c r="AP100" s="433"/>
      <c r="AQ100" s="433"/>
    </row>
    <row r="101" spans="1:43" ht="11.25" customHeight="1" x14ac:dyDescent="0.2">
      <c r="A101" s="596"/>
      <c r="B101" s="599"/>
      <c r="C101" s="129"/>
      <c r="D101" s="130"/>
      <c r="E101" s="761"/>
      <c r="F101" s="761"/>
      <c r="G101" s="761"/>
      <c r="H101" s="761"/>
      <c r="I101" s="761"/>
      <c r="J101" s="761"/>
      <c r="K101" s="761"/>
      <c r="L101" s="761"/>
      <c r="M101" s="761"/>
      <c r="N101" s="761"/>
      <c r="O101" s="761"/>
      <c r="P101" s="761"/>
      <c r="Q101" s="761"/>
      <c r="R101" s="761"/>
      <c r="S101" s="761"/>
      <c r="T101" s="761"/>
      <c r="U101" s="129"/>
      <c r="V101" s="130"/>
      <c r="W101" s="596"/>
      <c r="X101" s="143"/>
      <c r="Y101" s="143"/>
      <c r="Z101" s="143"/>
      <c r="AA101" s="147"/>
      <c r="AB101" s="148"/>
      <c r="AC101" s="599"/>
      <c r="AD101" s="149"/>
      <c r="AE101" s="596"/>
      <c r="AF101" s="596"/>
      <c r="AG101" s="599"/>
      <c r="AH101" s="596"/>
      <c r="AI101" s="596"/>
      <c r="AJ101" s="596"/>
      <c r="AK101" s="599"/>
      <c r="AL101" s="131"/>
      <c r="AM101" s="129"/>
      <c r="AN101" s="130"/>
      <c r="AO101" s="596"/>
      <c r="AP101" s="596"/>
      <c r="AQ101" s="596"/>
    </row>
    <row r="102" spans="1:43" ht="11.25" customHeight="1" x14ac:dyDescent="0.2">
      <c r="A102" s="596"/>
      <c r="B102" s="599"/>
      <c r="C102" s="129"/>
      <c r="D102" s="130"/>
      <c r="E102" s="761"/>
      <c r="F102" s="761"/>
      <c r="G102" s="761"/>
      <c r="H102" s="761"/>
      <c r="I102" s="761"/>
      <c r="J102" s="761"/>
      <c r="K102" s="761"/>
      <c r="L102" s="761"/>
      <c r="M102" s="761"/>
      <c r="N102" s="761"/>
      <c r="O102" s="761"/>
      <c r="P102" s="761"/>
      <c r="Q102" s="761"/>
      <c r="R102" s="761"/>
      <c r="S102" s="761"/>
      <c r="T102" s="761"/>
      <c r="U102" s="129"/>
      <c r="V102" s="130"/>
      <c r="W102" s="596"/>
      <c r="X102" s="143"/>
      <c r="Y102" s="143"/>
      <c r="Z102" s="143"/>
      <c r="AA102" s="147"/>
      <c r="AB102" s="148"/>
      <c r="AC102" s="599"/>
      <c r="AD102" s="149"/>
      <c r="AE102" s="596"/>
      <c r="AF102" s="596"/>
      <c r="AG102" s="599"/>
      <c r="AH102" s="596"/>
      <c r="AI102" s="596"/>
      <c r="AJ102" s="596"/>
      <c r="AK102" s="599"/>
      <c r="AL102" s="131"/>
      <c r="AM102" s="129"/>
      <c r="AN102" s="130"/>
      <c r="AO102" s="596"/>
      <c r="AP102" s="596"/>
      <c r="AQ102" s="596"/>
    </row>
    <row r="103" spans="1:43" ht="11.25" customHeight="1" x14ac:dyDescent="0.2">
      <c r="A103" s="433"/>
      <c r="B103" s="310"/>
      <c r="C103" s="129"/>
      <c r="D103" s="130"/>
      <c r="E103" s="761"/>
      <c r="F103" s="761"/>
      <c r="G103" s="761"/>
      <c r="H103" s="761"/>
      <c r="I103" s="761"/>
      <c r="J103" s="761"/>
      <c r="K103" s="761"/>
      <c r="L103" s="761"/>
      <c r="M103" s="761"/>
      <c r="N103" s="761"/>
      <c r="O103" s="761"/>
      <c r="P103" s="761"/>
      <c r="Q103" s="761"/>
      <c r="R103" s="761"/>
      <c r="S103" s="761"/>
      <c r="T103" s="761"/>
      <c r="U103" s="129"/>
      <c r="V103" s="130"/>
      <c r="W103" s="433"/>
      <c r="X103" s="143"/>
      <c r="Y103" s="143"/>
      <c r="Z103" s="143"/>
      <c r="AA103" s="147"/>
      <c r="AB103" s="148"/>
      <c r="AC103" s="310"/>
      <c r="AD103" s="149"/>
      <c r="AE103" s="433"/>
      <c r="AF103" s="433"/>
      <c r="AG103" s="310"/>
      <c r="AH103" s="433"/>
      <c r="AI103" s="433"/>
      <c r="AJ103" s="433"/>
      <c r="AK103" s="310"/>
      <c r="AL103" s="131"/>
      <c r="AM103" s="129"/>
      <c r="AN103" s="130"/>
      <c r="AO103" s="433"/>
      <c r="AP103" s="433"/>
      <c r="AQ103" s="433"/>
    </row>
    <row r="104" spans="1:43" ht="11.25" customHeight="1" x14ac:dyDescent="0.2">
      <c r="A104" s="433"/>
      <c r="B104" s="310"/>
      <c r="C104" s="129"/>
      <c r="D104" s="130"/>
      <c r="E104" s="761"/>
      <c r="F104" s="761"/>
      <c r="G104" s="761"/>
      <c r="H104" s="761"/>
      <c r="I104" s="761"/>
      <c r="J104" s="761"/>
      <c r="K104" s="761"/>
      <c r="L104" s="761"/>
      <c r="M104" s="761"/>
      <c r="N104" s="761"/>
      <c r="O104" s="761"/>
      <c r="P104" s="761"/>
      <c r="Q104" s="761"/>
      <c r="R104" s="761"/>
      <c r="S104" s="761"/>
      <c r="T104" s="761"/>
      <c r="U104" s="129"/>
      <c r="V104" s="130"/>
      <c r="W104" s="433"/>
      <c r="X104" s="143"/>
      <c r="Y104" s="143"/>
      <c r="Z104" s="143"/>
      <c r="AA104" s="147"/>
      <c r="AB104" s="148"/>
      <c r="AC104" s="310"/>
      <c r="AD104" s="149"/>
      <c r="AE104" s="433"/>
      <c r="AF104" s="433"/>
      <c r="AG104" s="310"/>
      <c r="AH104" s="433"/>
      <c r="AI104" s="433"/>
      <c r="AJ104" s="433"/>
      <c r="AK104" s="310"/>
      <c r="AL104" s="131"/>
      <c r="AM104" s="129"/>
      <c r="AN104" s="130"/>
      <c r="AO104" s="433"/>
      <c r="AP104" s="433"/>
      <c r="AQ104" s="433"/>
    </row>
    <row r="105" spans="1:43" ht="11.25" customHeight="1" x14ac:dyDescent="0.2">
      <c r="A105" s="641"/>
      <c r="B105" s="643"/>
      <c r="C105" s="129"/>
      <c r="D105" s="130"/>
      <c r="E105" s="761"/>
      <c r="F105" s="761"/>
      <c r="G105" s="761"/>
      <c r="H105" s="761"/>
      <c r="I105" s="761"/>
      <c r="J105" s="761"/>
      <c r="K105" s="761"/>
      <c r="L105" s="761"/>
      <c r="M105" s="761"/>
      <c r="N105" s="761"/>
      <c r="O105" s="761"/>
      <c r="P105" s="761"/>
      <c r="Q105" s="761"/>
      <c r="R105" s="761"/>
      <c r="S105" s="761"/>
      <c r="T105" s="761"/>
      <c r="U105" s="129"/>
      <c r="V105" s="130"/>
      <c r="W105" s="641"/>
      <c r="X105" s="143"/>
      <c r="Y105" s="143"/>
      <c r="Z105" s="143"/>
      <c r="AA105" s="147"/>
      <c r="AB105" s="148"/>
      <c r="AC105" s="643"/>
      <c r="AD105" s="149"/>
      <c r="AE105" s="641"/>
      <c r="AF105" s="641"/>
      <c r="AG105" s="643"/>
      <c r="AH105" s="641"/>
      <c r="AI105" s="641"/>
      <c r="AJ105" s="641"/>
      <c r="AK105" s="643"/>
      <c r="AL105" s="131"/>
      <c r="AM105" s="129"/>
      <c r="AN105" s="130"/>
      <c r="AO105" s="641"/>
      <c r="AP105" s="641"/>
      <c r="AQ105" s="641"/>
    </row>
    <row r="106" spans="1:43" ht="11.5" customHeight="1" x14ac:dyDescent="0.2">
      <c r="A106" s="433"/>
      <c r="B106" s="310"/>
      <c r="C106" s="129"/>
      <c r="D106" s="130"/>
      <c r="E106" s="761"/>
      <c r="F106" s="761"/>
      <c r="G106" s="761"/>
      <c r="H106" s="761"/>
      <c r="I106" s="761"/>
      <c r="J106" s="761"/>
      <c r="K106" s="761"/>
      <c r="L106" s="761"/>
      <c r="M106" s="761"/>
      <c r="N106" s="761"/>
      <c r="O106" s="761"/>
      <c r="P106" s="761"/>
      <c r="Q106" s="761"/>
      <c r="R106" s="761"/>
      <c r="S106" s="761"/>
      <c r="T106" s="761"/>
      <c r="U106" s="129"/>
      <c r="V106" s="130"/>
      <c r="W106" s="433"/>
      <c r="X106" s="143"/>
      <c r="Y106" s="143"/>
      <c r="Z106" s="143"/>
      <c r="AA106" s="147"/>
      <c r="AB106" s="431"/>
      <c r="AC106" s="432" t="s">
        <v>117</v>
      </c>
      <c r="AD106" s="433"/>
      <c r="AE106" s="433"/>
      <c r="AF106" s="433"/>
      <c r="AG106" s="432" t="s">
        <v>118</v>
      </c>
      <c r="AH106" s="433"/>
      <c r="AI106" s="433"/>
      <c r="AJ106" s="433"/>
      <c r="AK106" s="432" t="s">
        <v>478</v>
      </c>
      <c r="AL106" s="131"/>
      <c r="AM106" s="129"/>
      <c r="AN106" s="130"/>
      <c r="AO106" s="433"/>
      <c r="AP106" s="433"/>
      <c r="AQ106" s="433"/>
    </row>
    <row r="107" spans="1:43" ht="6" customHeight="1" x14ac:dyDescent="0.2">
      <c r="A107" s="571"/>
      <c r="B107" s="570"/>
      <c r="C107" s="129"/>
      <c r="D107" s="130"/>
      <c r="E107" s="583"/>
      <c r="F107" s="583"/>
      <c r="G107" s="583"/>
      <c r="H107" s="583"/>
      <c r="I107" s="583"/>
      <c r="J107" s="583"/>
      <c r="K107" s="583"/>
      <c r="L107" s="583"/>
      <c r="M107" s="583"/>
      <c r="N107" s="583"/>
      <c r="O107" s="583"/>
      <c r="P107" s="583"/>
      <c r="Q107" s="583"/>
      <c r="R107" s="583"/>
      <c r="S107" s="583"/>
      <c r="T107" s="583"/>
      <c r="U107" s="129"/>
      <c r="V107" s="130"/>
      <c r="W107" s="583"/>
      <c r="X107" s="583"/>
      <c r="Y107" s="583"/>
      <c r="Z107" s="583"/>
      <c r="AA107" s="585"/>
      <c r="AB107" s="583"/>
      <c r="AC107" s="586"/>
      <c r="AD107" s="585"/>
      <c r="AE107" s="583"/>
      <c r="AF107" s="583"/>
      <c r="AG107" s="586"/>
      <c r="AH107" s="583"/>
      <c r="AI107" s="583"/>
      <c r="AJ107" s="583"/>
      <c r="AK107" s="586"/>
      <c r="AL107" s="587"/>
      <c r="AM107" s="129"/>
      <c r="AN107" s="130"/>
      <c r="AO107" s="571"/>
      <c r="AP107" s="571"/>
      <c r="AQ107" s="571"/>
    </row>
    <row r="108" spans="1:43" ht="11.25" customHeight="1" x14ac:dyDescent="0.2">
      <c r="A108" s="660"/>
      <c r="B108" s="653"/>
      <c r="C108" s="129"/>
      <c r="D108" s="130"/>
      <c r="E108" s="660" t="s">
        <v>155</v>
      </c>
      <c r="F108" s="790" t="str">
        <f ca="1">VLOOKUP(CONCATENATE($B$90&amp;INDIRECT(ADDRESS(ROW(),COLUMN()-1))),Language_Translations,MATCH(Language_Selected,Language_Options,0),FALSE)</f>
        <v>[INSÉRER LE(S) TERME(S) GÉNÉRALEMENT UTILISÉ(S) OU NOM(S) SPÉCIFIQUE(S) POUR YAOURT OU POUR YAOURT À BOIRE]?</v>
      </c>
      <c r="G108" s="790"/>
      <c r="H108" s="790"/>
      <c r="I108" s="790"/>
      <c r="J108" s="790"/>
      <c r="K108" s="790"/>
      <c r="L108" s="790"/>
      <c r="M108" s="790"/>
      <c r="N108" s="790"/>
      <c r="O108" s="790"/>
      <c r="P108" s="790"/>
      <c r="Q108" s="790"/>
      <c r="R108" s="790"/>
      <c r="S108" s="790"/>
      <c r="T108" s="790"/>
      <c r="U108" s="129"/>
      <c r="V108" s="130"/>
      <c r="W108" s="660" t="s">
        <v>155</v>
      </c>
      <c r="X108" s="143" t="s">
        <v>9</v>
      </c>
      <c r="Y108" s="143"/>
      <c r="Z108" s="143"/>
      <c r="AA108" s="147"/>
      <c r="AB108" s="148"/>
      <c r="AC108" s="663" t="s">
        <v>93</v>
      </c>
      <c r="AD108" s="149"/>
      <c r="AE108" s="660"/>
      <c r="AF108" s="660"/>
      <c r="AG108" s="663" t="s">
        <v>95</v>
      </c>
      <c r="AH108" s="660"/>
      <c r="AI108" s="660"/>
      <c r="AJ108" s="660"/>
      <c r="AK108" s="663" t="s">
        <v>212</v>
      </c>
      <c r="AL108" s="131"/>
      <c r="AM108" s="129"/>
      <c r="AN108" s="130"/>
      <c r="AO108" s="660"/>
      <c r="AP108" s="660"/>
      <c r="AQ108" s="660"/>
    </row>
    <row r="109" spans="1:43" ht="11.25" customHeight="1" x14ac:dyDescent="0.2">
      <c r="A109" s="660"/>
      <c r="B109" s="653"/>
      <c r="C109" s="129"/>
      <c r="D109" s="130"/>
      <c r="E109" s="660"/>
      <c r="F109" s="790"/>
      <c r="G109" s="790"/>
      <c r="H109" s="790"/>
      <c r="I109" s="790"/>
      <c r="J109" s="790"/>
      <c r="K109" s="790"/>
      <c r="L109" s="790"/>
      <c r="M109" s="790"/>
      <c r="N109" s="790"/>
      <c r="O109" s="790"/>
      <c r="P109" s="790"/>
      <c r="Q109" s="790"/>
      <c r="R109" s="790"/>
      <c r="S109" s="790"/>
      <c r="T109" s="790"/>
      <c r="U109" s="129"/>
      <c r="V109" s="130"/>
      <c r="W109" s="660"/>
      <c r="X109" s="143"/>
      <c r="Y109" s="143"/>
      <c r="Z109" s="143"/>
      <c r="AA109" s="147"/>
      <c r="AB109" s="148"/>
      <c r="AC109" s="663"/>
      <c r="AD109" s="149"/>
      <c r="AE109" s="660"/>
      <c r="AF109" s="660"/>
      <c r="AG109" s="663"/>
      <c r="AH109" s="660"/>
      <c r="AI109" s="660"/>
      <c r="AJ109" s="660"/>
      <c r="AK109" s="663"/>
      <c r="AL109" s="131"/>
      <c r="AM109" s="129"/>
      <c r="AN109" s="130"/>
      <c r="AO109" s="660"/>
      <c r="AP109" s="660"/>
      <c r="AQ109" s="660"/>
    </row>
    <row r="110" spans="1:43" ht="11.25" customHeight="1" x14ac:dyDescent="0.2">
      <c r="A110" s="660"/>
      <c r="B110" s="653"/>
      <c r="C110" s="129"/>
      <c r="D110" s="130"/>
      <c r="E110" s="660"/>
      <c r="F110" s="790"/>
      <c r="G110" s="790"/>
      <c r="H110" s="790"/>
      <c r="I110" s="790"/>
      <c r="J110" s="790"/>
      <c r="K110" s="790"/>
      <c r="L110" s="790"/>
      <c r="M110" s="790"/>
      <c r="N110" s="790"/>
      <c r="O110" s="790"/>
      <c r="P110" s="790"/>
      <c r="Q110" s="790"/>
      <c r="R110" s="790"/>
      <c r="S110" s="790"/>
      <c r="T110" s="790"/>
      <c r="U110" s="129"/>
      <c r="V110" s="130"/>
      <c r="W110" s="660"/>
      <c r="X110" s="143"/>
      <c r="Y110" s="143"/>
      <c r="Z110" s="143"/>
      <c r="AA110" s="147"/>
      <c r="AB110" s="148"/>
      <c r="AC110" s="663"/>
      <c r="AD110" s="149"/>
      <c r="AE110" s="660"/>
      <c r="AF110" s="660"/>
      <c r="AG110" s="663"/>
      <c r="AH110" s="660"/>
      <c r="AI110" s="660"/>
      <c r="AJ110" s="660"/>
      <c r="AK110" s="663"/>
      <c r="AL110" s="131"/>
      <c r="AM110" s="129"/>
      <c r="AN110" s="130"/>
      <c r="AO110" s="660"/>
      <c r="AP110" s="685"/>
      <c r="AQ110" s="660"/>
    </row>
    <row r="111" spans="1:43" ht="11.25" customHeight="1" x14ac:dyDescent="0.2">
      <c r="A111" s="660"/>
      <c r="B111" s="653"/>
      <c r="C111" s="129"/>
      <c r="D111" s="130"/>
      <c r="E111" s="660"/>
      <c r="F111" s="659"/>
      <c r="G111" s="659"/>
      <c r="H111" s="659"/>
      <c r="I111" s="659"/>
      <c r="J111" s="659"/>
      <c r="K111" s="659"/>
      <c r="L111" s="659"/>
      <c r="M111" s="659"/>
      <c r="N111" s="659"/>
      <c r="O111" s="659"/>
      <c r="P111" s="659"/>
      <c r="Q111" s="659"/>
      <c r="R111" s="659"/>
      <c r="S111" s="659"/>
      <c r="T111" s="659"/>
      <c r="U111" s="129"/>
      <c r="V111" s="130"/>
      <c r="W111" s="660"/>
      <c r="X111" s="143"/>
      <c r="Y111" s="143"/>
      <c r="Z111" s="143"/>
      <c r="AA111" s="147"/>
      <c r="AB111" s="148"/>
      <c r="AC111" s="663"/>
      <c r="AD111" s="149"/>
      <c r="AE111" s="660"/>
      <c r="AF111" s="660"/>
      <c r="AG111" s="663"/>
      <c r="AH111" s="660"/>
      <c r="AI111" s="660"/>
      <c r="AJ111" s="660"/>
      <c r="AK111" s="663"/>
      <c r="AL111" s="131"/>
      <c r="AM111" s="129"/>
      <c r="AN111" s="130"/>
      <c r="AO111" s="660"/>
      <c r="AP111" s="685"/>
      <c r="AQ111" s="660"/>
    </row>
    <row r="112" spans="1:43" ht="11.25" customHeight="1" x14ac:dyDescent="0.2">
      <c r="A112" s="660"/>
      <c r="B112" s="653"/>
      <c r="C112" s="129"/>
      <c r="D112" s="130"/>
      <c r="E112" s="660"/>
      <c r="F112" s="671" t="s">
        <v>2370</v>
      </c>
      <c r="G112" s="671"/>
      <c r="H112" s="671"/>
      <c r="I112" s="671"/>
      <c r="J112" s="671"/>
      <c r="K112" s="671"/>
      <c r="L112" s="671"/>
      <c r="M112" s="671"/>
      <c r="N112" s="671"/>
      <c r="O112" s="671"/>
      <c r="P112" s="671"/>
      <c r="Q112" s="671"/>
      <c r="R112" s="671"/>
      <c r="S112" s="671"/>
      <c r="T112" s="671"/>
      <c r="U112" s="129"/>
      <c r="V112" s="130"/>
      <c r="W112" s="660"/>
      <c r="X112" s="143"/>
      <c r="Y112" s="143"/>
      <c r="Z112" s="143"/>
      <c r="AA112" s="147"/>
      <c r="AB112" s="148"/>
      <c r="AC112" s="663"/>
      <c r="AD112" s="149"/>
      <c r="AE112" s="660"/>
      <c r="AF112" s="660"/>
      <c r="AG112" s="663"/>
      <c r="AH112" s="660"/>
      <c r="AI112" s="660"/>
      <c r="AJ112" s="660"/>
      <c r="AK112" s="663"/>
      <c r="AL112" s="131"/>
      <c r="AM112" s="129"/>
      <c r="AN112" s="130"/>
      <c r="AO112" s="660"/>
      <c r="AP112" s="685"/>
      <c r="AQ112" s="660"/>
    </row>
    <row r="113" spans="1:43" ht="6" customHeight="1" x14ac:dyDescent="0.2">
      <c r="A113" s="660"/>
      <c r="B113" s="133"/>
      <c r="C113" s="129"/>
      <c r="D113" s="130"/>
      <c r="E113" s="660"/>
      <c r="F113" s="660"/>
      <c r="G113" s="660"/>
      <c r="H113" s="660"/>
      <c r="I113" s="660"/>
      <c r="J113" s="660"/>
      <c r="K113" s="660"/>
      <c r="L113" s="660"/>
      <c r="M113" s="660"/>
      <c r="N113" s="660"/>
      <c r="O113" s="660"/>
      <c r="P113" s="660"/>
      <c r="Q113" s="660"/>
      <c r="R113" s="660"/>
      <c r="S113" s="660"/>
      <c r="T113" s="660"/>
      <c r="U113" s="129"/>
      <c r="V113" s="130"/>
      <c r="W113" s="660"/>
      <c r="X113" s="660"/>
      <c r="Y113" s="660"/>
      <c r="Z113" s="660"/>
      <c r="AA113" s="149"/>
      <c r="AB113" s="660"/>
      <c r="AC113" s="661"/>
      <c r="AD113" s="585"/>
      <c r="AE113" s="583"/>
      <c r="AF113" s="660"/>
      <c r="AG113" s="661"/>
      <c r="AH113" s="660"/>
      <c r="AI113" s="660"/>
      <c r="AJ113" s="660"/>
      <c r="AK113" s="661"/>
      <c r="AL113" s="131"/>
      <c r="AM113" s="129"/>
      <c r="AN113" s="130"/>
      <c r="AO113" s="660"/>
      <c r="AP113" s="685"/>
      <c r="AQ113" s="660"/>
    </row>
    <row r="114" spans="1:43" ht="11.25" customHeight="1" x14ac:dyDescent="0.2">
      <c r="A114" s="660"/>
      <c r="B114" s="653"/>
      <c r="C114" s="129"/>
      <c r="D114" s="130"/>
      <c r="E114" s="660"/>
      <c r="F114" s="790" t="str">
        <f ca="1">VLOOKUP(CONCATENATE($B$90&amp;INDIRECT(ADDRESS(ROW()-6,COLUMN()-1)),"n"),Language_Translations,MATCH(Language_Selected,Language_Options,0),FALSE)</f>
        <v>Combien de fois (NOM) a-t-il reçu [INSÉRER LE(S) TERME(S) GÉNÉRALEMENT UTILISÉ(S) OU NOM(S) SPÉCIFIQUE(S) POUR YAOURT OU POUR YAOURT À BOIRE]?</v>
      </c>
      <c r="G114" s="790"/>
      <c r="H114" s="790"/>
      <c r="I114" s="790"/>
      <c r="J114" s="790"/>
      <c r="K114" s="790"/>
      <c r="L114" s="790"/>
      <c r="M114" s="790"/>
      <c r="N114" s="790"/>
      <c r="O114" s="790"/>
      <c r="P114" s="790"/>
      <c r="Q114" s="790"/>
      <c r="R114" s="790"/>
      <c r="S114" s="790"/>
      <c r="T114" s="790"/>
      <c r="U114" s="129"/>
      <c r="V114" s="130"/>
      <c r="W114" s="894" t="s">
        <v>2386</v>
      </c>
      <c r="X114" s="894"/>
      <c r="Y114" s="894"/>
      <c r="Z114" s="894"/>
      <c r="AA114" s="894"/>
      <c r="AB114" s="894"/>
      <c r="AC114" s="894"/>
      <c r="AD114" s="583"/>
      <c r="AE114" s="583"/>
      <c r="AF114" s="583"/>
      <c r="AG114" s="663"/>
      <c r="AH114" s="660"/>
      <c r="AI114" s="660"/>
      <c r="AJ114" s="660"/>
      <c r="AL114" s="131"/>
      <c r="AM114" s="129"/>
      <c r="AN114" s="130"/>
      <c r="AO114" s="660"/>
      <c r="AP114" s="685"/>
      <c r="AQ114" s="660"/>
    </row>
    <row r="115" spans="1:43" ht="11.25" customHeight="1" x14ac:dyDescent="0.2">
      <c r="A115" s="660"/>
      <c r="B115" s="653"/>
      <c r="C115" s="129"/>
      <c r="D115" s="130"/>
      <c r="E115" s="660"/>
      <c r="F115" s="790"/>
      <c r="G115" s="790"/>
      <c r="H115" s="790"/>
      <c r="I115" s="790"/>
      <c r="J115" s="790"/>
      <c r="K115" s="790"/>
      <c r="L115" s="790"/>
      <c r="M115" s="790"/>
      <c r="N115" s="790"/>
      <c r="O115" s="790"/>
      <c r="P115" s="790"/>
      <c r="Q115" s="790"/>
      <c r="R115" s="790"/>
      <c r="S115" s="790"/>
      <c r="T115" s="790"/>
      <c r="U115" s="129"/>
      <c r="V115" s="130"/>
      <c r="W115" s="894"/>
      <c r="X115" s="894"/>
      <c r="Y115" s="894"/>
      <c r="Z115" s="894"/>
      <c r="AA115" s="894"/>
      <c r="AB115" s="894"/>
      <c r="AC115" s="894"/>
      <c r="AD115" s="162"/>
      <c r="AE115" s="163"/>
      <c r="AF115" s="660"/>
      <c r="AG115" s="663"/>
      <c r="AH115" s="660"/>
      <c r="AI115" s="660"/>
      <c r="AJ115" s="660"/>
      <c r="AK115" s="699">
        <v>8</v>
      </c>
      <c r="AL115" s="131"/>
      <c r="AM115" s="129"/>
      <c r="AN115" s="130"/>
      <c r="AO115" s="660"/>
      <c r="AP115" s="685"/>
      <c r="AQ115" s="660"/>
    </row>
    <row r="116" spans="1:43" ht="11.25" customHeight="1" x14ac:dyDescent="0.2">
      <c r="A116" s="660"/>
      <c r="B116" s="653"/>
      <c r="C116" s="129"/>
      <c r="D116" s="130"/>
      <c r="E116" s="660"/>
      <c r="F116" s="790"/>
      <c r="G116" s="790"/>
      <c r="H116" s="790"/>
      <c r="I116" s="790"/>
      <c r="J116" s="790"/>
      <c r="K116" s="790"/>
      <c r="L116" s="790"/>
      <c r="M116" s="790"/>
      <c r="N116" s="790"/>
      <c r="O116" s="790"/>
      <c r="P116" s="790"/>
      <c r="Q116" s="790"/>
      <c r="R116" s="790"/>
      <c r="S116" s="790"/>
      <c r="T116" s="790"/>
      <c r="U116" s="129"/>
      <c r="V116" s="130"/>
      <c r="W116" s="894"/>
      <c r="X116" s="894"/>
      <c r="Y116" s="894"/>
      <c r="Z116" s="894"/>
      <c r="AA116" s="894"/>
      <c r="AB116" s="894"/>
      <c r="AC116" s="894"/>
      <c r="AD116" s="164"/>
      <c r="AE116" s="165"/>
      <c r="AF116" s="660"/>
      <c r="AG116" s="663"/>
      <c r="AH116" s="660"/>
      <c r="AI116" s="660"/>
      <c r="AJ116" s="660"/>
      <c r="AK116" s="699"/>
      <c r="AL116" s="131"/>
      <c r="AM116" s="129"/>
      <c r="AN116" s="130"/>
      <c r="AO116" s="660"/>
      <c r="AP116" s="685"/>
      <c r="AQ116" s="660"/>
    </row>
    <row r="117" spans="1:43" ht="11.25" customHeight="1" x14ac:dyDescent="0.2">
      <c r="A117" s="660"/>
      <c r="B117" s="653"/>
      <c r="C117" s="129"/>
      <c r="D117" s="130"/>
      <c r="E117" s="660"/>
      <c r="F117" s="790"/>
      <c r="G117" s="790"/>
      <c r="H117" s="790"/>
      <c r="I117" s="790"/>
      <c r="J117" s="790"/>
      <c r="K117" s="790"/>
      <c r="L117" s="790"/>
      <c r="M117" s="790"/>
      <c r="N117" s="790"/>
      <c r="O117" s="790"/>
      <c r="P117" s="790"/>
      <c r="Q117" s="790"/>
      <c r="R117" s="790"/>
      <c r="S117" s="790"/>
      <c r="T117" s="790"/>
      <c r="U117" s="129"/>
      <c r="V117" s="130"/>
      <c r="W117" s="875"/>
      <c r="X117" s="875"/>
      <c r="Y117" s="875"/>
      <c r="Z117" s="875"/>
      <c r="AA117" s="875"/>
      <c r="AB117" s="875"/>
      <c r="AC117" s="875"/>
      <c r="AD117" s="660"/>
      <c r="AE117" s="660"/>
      <c r="AF117" s="660"/>
      <c r="AG117" s="663"/>
      <c r="AH117" s="660"/>
      <c r="AI117" s="660"/>
      <c r="AJ117" s="660"/>
      <c r="AK117" s="656"/>
      <c r="AL117" s="131"/>
      <c r="AM117" s="129"/>
      <c r="AN117" s="130"/>
      <c r="AO117" s="660"/>
      <c r="AP117" s="685"/>
      <c r="AQ117" s="660"/>
    </row>
    <row r="118" spans="1:43" ht="11.25" customHeight="1" x14ac:dyDescent="0.2">
      <c r="A118" s="660"/>
      <c r="B118" s="653"/>
      <c r="C118" s="129"/>
      <c r="D118" s="130"/>
      <c r="E118" s="660"/>
      <c r="F118" s="780" t="s">
        <v>775</v>
      </c>
      <c r="G118" s="780"/>
      <c r="H118" s="780"/>
      <c r="I118" s="780"/>
      <c r="J118" s="780"/>
      <c r="K118" s="780"/>
      <c r="L118" s="780"/>
      <c r="M118" s="780"/>
      <c r="N118" s="780"/>
      <c r="O118" s="780"/>
      <c r="P118" s="780"/>
      <c r="Q118" s="780"/>
      <c r="R118" s="780"/>
      <c r="S118" s="780"/>
      <c r="T118" s="780"/>
      <c r="U118" s="129"/>
      <c r="V118" s="130"/>
      <c r="W118" s="875"/>
      <c r="X118" s="875"/>
      <c r="Y118" s="875"/>
      <c r="Z118" s="875"/>
      <c r="AA118" s="875"/>
      <c r="AB118" s="875"/>
      <c r="AC118" s="875"/>
      <c r="AD118" s="660"/>
      <c r="AE118" s="660"/>
      <c r="AF118" s="660"/>
      <c r="AG118" s="663"/>
      <c r="AH118" s="660"/>
      <c r="AI118" s="660"/>
      <c r="AJ118" s="660"/>
      <c r="AK118" s="656"/>
      <c r="AL118" s="131"/>
      <c r="AM118" s="129"/>
      <c r="AN118" s="130"/>
      <c r="AO118" s="660"/>
      <c r="AP118" s="685"/>
      <c r="AQ118" s="660"/>
    </row>
    <row r="119" spans="1:43" ht="6" customHeight="1" x14ac:dyDescent="0.2">
      <c r="A119" s="660"/>
      <c r="B119" s="133"/>
      <c r="C119" s="129"/>
      <c r="D119" s="130"/>
      <c r="E119" s="660"/>
      <c r="F119" s="660"/>
      <c r="G119" s="660"/>
      <c r="H119" s="660"/>
      <c r="I119" s="660"/>
      <c r="J119" s="660"/>
      <c r="K119" s="660"/>
      <c r="L119" s="660"/>
      <c r="M119" s="660"/>
      <c r="N119" s="660"/>
      <c r="O119" s="660"/>
      <c r="P119" s="660"/>
      <c r="Q119" s="660"/>
      <c r="R119" s="660"/>
      <c r="S119" s="660"/>
      <c r="T119" s="660"/>
      <c r="U119" s="129"/>
      <c r="V119" s="130"/>
      <c r="W119" s="876"/>
      <c r="X119" s="876"/>
      <c r="Y119" s="876"/>
      <c r="Z119" s="876"/>
      <c r="AA119" s="877"/>
      <c r="AB119" s="876"/>
      <c r="AC119" s="847"/>
      <c r="AD119" s="149"/>
      <c r="AE119" s="660"/>
      <c r="AF119" s="660"/>
      <c r="AG119" s="661"/>
      <c r="AH119" s="660"/>
      <c r="AI119" s="660"/>
      <c r="AJ119" s="660"/>
      <c r="AK119" s="661"/>
      <c r="AL119" s="131"/>
      <c r="AM119" s="129"/>
      <c r="AN119" s="130"/>
      <c r="AO119" s="660"/>
      <c r="AP119" s="685"/>
      <c r="AQ119" s="660"/>
    </row>
    <row r="120" spans="1:43" ht="11.25" customHeight="1" x14ac:dyDescent="0.2">
      <c r="A120" s="660"/>
      <c r="B120" s="653"/>
      <c r="C120" s="129"/>
      <c r="D120" s="130"/>
      <c r="E120" s="660"/>
      <c r="F120" s="781" t="str">
        <f ca="1">VLOOKUP(CONCATENATE($B$90&amp;INDIRECT(ADDRESS(ROW()-12,COLUMN()-1)),"drink"),Language_Translations,MATCH(Language_Selected,Language_Options,0),FALSE)</f>
        <v>(NOM) a-t-il/elle reçu n’importe quel [INSÉRER LES TERMES GÉNÉRALEMENT UTILISÉS OU NOMS SPÉCIFIQUES DES TYPES COURANTS DE YAOURT OU YAOURT À BOIRE] [pour /à] boire ?</v>
      </c>
      <c r="G120" s="781"/>
      <c r="H120" s="781"/>
      <c r="I120" s="781"/>
      <c r="J120" s="781"/>
      <c r="K120" s="781"/>
      <c r="L120" s="781"/>
      <c r="M120" s="781"/>
      <c r="N120" s="781"/>
      <c r="O120" s="781"/>
      <c r="P120" s="781"/>
      <c r="Q120" s="781"/>
      <c r="R120" s="781"/>
      <c r="S120" s="781"/>
      <c r="T120" s="781"/>
      <c r="U120" s="129"/>
      <c r="V120" s="130"/>
      <c r="W120" s="878" t="s">
        <v>2387</v>
      </c>
      <c r="X120" s="878"/>
      <c r="Y120" s="878"/>
      <c r="Z120" s="878"/>
      <c r="AA120" s="878"/>
      <c r="AB120" s="875"/>
      <c r="AC120" s="879"/>
      <c r="AL120" s="131"/>
      <c r="AM120" s="129"/>
      <c r="AN120" s="130"/>
      <c r="AO120" s="660"/>
      <c r="AP120" s="685"/>
      <c r="AQ120" s="660"/>
    </row>
    <row r="121" spans="1:43" x14ac:dyDescent="0.2">
      <c r="A121" s="660"/>
      <c r="B121" s="653"/>
      <c r="C121" s="129"/>
      <c r="D121" s="130"/>
      <c r="E121" s="660"/>
      <c r="F121" s="781"/>
      <c r="G121" s="781"/>
      <c r="H121" s="781"/>
      <c r="I121" s="781"/>
      <c r="J121" s="781"/>
      <c r="K121" s="781"/>
      <c r="L121" s="781"/>
      <c r="M121" s="781"/>
      <c r="N121" s="781"/>
      <c r="O121" s="781"/>
      <c r="P121" s="781"/>
      <c r="Q121" s="781"/>
      <c r="R121" s="781"/>
      <c r="S121" s="781"/>
      <c r="T121" s="781"/>
      <c r="U121" s="129"/>
      <c r="V121" s="130"/>
      <c r="W121" s="878"/>
      <c r="X121" s="878"/>
      <c r="Y121" s="878"/>
      <c r="Z121" s="878"/>
      <c r="AA121" s="878"/>
      <c r="AL121" s="131"/>
      <c r="AM121" s="129"/>
      <c r="AN121" s="130"/>
      <c r="AO121" s="660"/>
      <c r="AP121" s="685"/>
      <c r="AQ121" s="660"/>
    </row>
    <row r="122" spans="1:43" s="687" customFormat="1" ht="10.5" x14ac:dyDescent="0.2">
      <c r="A122" s="685"/>
      <c r="B122" s="684"/>
      <c r="C122" s="129"/>
      <c r="D122" s="130"/>
      <c r="E122" s="685"/>
      <c r="F122" s="781"/>
      <c r="G122" s="781"/>
      <c r="H122" s="781"/>
      <c r="I122" s="781"/>
      <c r="J122" s="781"/>
      <c r="K122" s="781"/>
      <c r="L122" s="781"/>
      <c r="M122" s="781"/>
      <c r="N122" s="781"/>
      <c r="O122" s="781"/>
      <c r="P122" s="781"/>
      <c r="Q122" s="781"/>
      <c r="R122" s="781"/>
      <c r="S122" s="781"/>
      <c r="T122" s="781"/>
      <c r="U122" s="129"/>
      <c r="V122" s="130"/>
      <c r="W122" s="878"/>
      <c r="X122" s="878"/>
      <c r="Y122" s="878"/>
      <c r="Z122" s="878"/>
      <c r="AA122" s="878"/>
      <c r="AB122" s="880" t="s">
        <v>9</v>
      </c>
      <c r="AC122" s="881" t="s">
        <v>93</v>
      </c>
      <c r="AD122" s="149"/>
      <c r="AE122" s="660"/>
      <c r="AF122" s="660"/>
      <c r="AG122" s="663" t="s">
        <v>95</v>
      </c>
      <c r="AH122" s="660"/>
      <c r="AI122" s="660"/>
      <c r="AJ122" s="660"/>
      <c r="AK122" s="663" t="s">
        <v>212</v>
      </c>
      <c r="AL122" s="131"/>
      <c r="AM122" s="129"/>
      <c r="AN122" s="130"/>
      <c r="AO122" s="685"/>
      <c r="AP122" s="685"/>
      <c r="AQ122" s="685"/>
    </row>
    <row r="123" spans="1:43" ht="11.25" customHeight="1" x14ac:dyDescent="0.2">
      <c r="A123" s="660"/>
      <c r="B123" s="653"/>
      <c r="C123" s="129"/>
      <c r="D123" s="130"/>
      <c r="E123" s="660"/>
      <c r="F123" s="781"/>
      <c r="G123" s="781"/>
      <c r="H123" s="781"/>
      <c r="I123" s="781"/>
      <c r="J123" s="781"/>
      <c r="K123" s="781"/>
      <c r="L123" s="781"/>
      <c r="M123" s="781"/>
      <c r="N123" s="781"/>
      <c r="O123" s="781"/>
      <c r="P123" s="781"/>
      <c r="Q123" s="781"/>
      <c r="R123" s="781"/>
      <c r="S123" s="781"/>
      <c r="T123" s="781"/>
      <c r="U123" s="129"/>
      <c r="V123" s="130"/>
      <c r="W123" s="654"/>
      <c r="X123" s="654"/>
      <c r="Y123" s="654"/>
      <c r="Z123" s="654"/>
      <c r="AA123" s="654"/>
      <c r="AB123" s="654"/>
      <c r="AC123" s="654"/>
      <c r="AD123" s="660"/>
      <c r="AE123" s="660"/>
      <c r="AF123" s="660"/>
      <c r="AG123" s="663"/>
      <c r="AH123" s="660"/>
      <c r="AI123" s="660"/>
      <c r="AJ123" s="660"/>
      <c r="AK123" s="656"/>
      <c r="AL123" s="131"/>
      <c r="AM123" s="129"/>
      <c r="AN123" s="130"/>
      <c r="AO123" s="660"/>
      <c r="AP123" s="685"/>
      <c r="AQ123" s="660"/>
    </row>
    <row r="124" spans="1:43" s="696" customFormat="1" ht="11.25" customHeight="1" x14ac:dyDescent="0.2">
      <c r="A124" s="695"/>
      <c r="B124" s="691"/>
      <c r="C124" s="129"/>
      <c r="D124" s="130"/>
      <c r="E124" s="695"/>
      <c r="F124" s="781"/>
      <c r="G124" s="781"/>
      <c r="H124" s="781"/>
      <c r="I124" s="781"/>
      <c r="J124" s="781"/>
      <c r="K124" s="781"/>
      <c r="L124" s="781"/>
      <c r="M124" s="781"/>
      <c r="N124" s="781"/>
      <c r="O124" s="781"/>
      <c r="P124" s="781"/>
      <c r="Q124" s="781"/>
      <c r="R124" s="781"/>
      <c r="S124" s="781"/>
      <c r="T124" s="781"/>
      <c r="U124" s="129"/>
      <c r="V124" s="130"/>
      <c r="W124" s="692"/>
      <c r="X124" s="692"/>
      <c r="Y124" s="692"/>
      <c r="Z124" s="692"/>
      <c r="AA124" s="692"/>
      <c r="AB124" s="692"/>
      <c r="AC124" s="692"/>
      <c r="AD124" s="695"/>
      <c r="AE124" s="695"/>
      <c r="AF124" s="695"/>
      <c r="AG124" s="663"/>
      <c r="AH124" s="695"/>
      <c r="AI124" s="695"/>
      <c r="AJ124" s="695"/>
      <c r="AK124" s="693"/>
      <c r="AL124" s="131"/>
      <c r="AM124" s="129"/>
      <c r="AN124" s="130"/>
      <c r="AO124" s="695"/>
      <c r="AP124" s="695"/>
      <c r="AQ124" s="695"/>
    </row>
    <row r="125" spans="1:43" ht="11.25" customHeight="1" x14ac:dyDescent="0.2">
      <c r="A125" s="660"/>
      <c r="B125" s="653"/>
      <c r="C125" s="129"/>
      <c r="D125" s="130"/>
      <c r="E125" s="660"/>
      <c r="F125" s="659"/>
      <c r="G125" s="659"/>
      <c r="H125" s="659"/>
      <c r="I125" s="659"/>
      <c r="J125" s="659"/>
      <c r="K125" s="659"/>
      <c r="L125" s="659"/>
      <c r="M125" s="659"/>
      <c r="N125" s="659"/>
      <c r="O125" s="659"/>
      <c r="P125" s="659"/>
      <c r="Q125" s="659"/>
      <c r="R125" s="659"/>
      <c r="S125" s="659"/>
      <c r="T125" s="659"/>
      <c r="U125" s="129"/>
      <c r="V125" s="130"/>
      <c r="W125" s="654"/>
      <c r="X125" s="654"/>
      <c r="Y125" s="654"/>
      <c r="Z125" s="654"/>
      <c r="AA125" s="654"/>
      <c r="AC125" s="654"/>
      <c r="AD125" s="660"/>
      <c r="AE125" s="660"/>
      <c r="AF125" s="660"/>
      <c r="AG125" s="663"/>
      <c r="AH125" s="660"/>
      <c r="AI125" s="660"/>
      <c r="AJ125" s="660"/>
      <c r="AK125" s="656"/>
      <c r="AL125" s="131"/>
      <c r="AM125" s="129"/>
      <c r="AN125" s="130"/>
      <c r="AO125" s="660"/>
      <c r="AP125" s="685"/>
      <c r="AQ125" s="660"/>
    </row>
    <row r="126" spans="1:43" ht="11.25" customHeight="1" x14ac:dyDescent="0.2">
      <c r="A126" s="660"/>
      <c r="B126" s="653"/>
      <c r="C126" s="129"/>
      <c r="D126" s="130"/>
      <c r="E126" s="660"/>
      <c r="F126" s="659"/>
      <c r="G126" s="790" t="str">
        <f ca="1">VLOOKUP(CONCATENATE($B$90&amp;INDIRECT(ADDRESS(ROW()-18,COLUMN()-2)),"a"),Language_Translations,MATCH(Language_Selected,Language_Options,0),FALSE)</f>
        <v>SI OUI : Était-il un type de boisson sucrée [ou aromatisée] ?</v>
      </c>
      <c r="H126" s="790"/>
      <c r="I126" s="790"/>
      <c r="J126" s="790"/>
      <c r="K126" s="790"/>
      <c r="L126" s="790"/>
      <c r="M126" s="790"/>
      <c r="N126" s="790"/>
      <c r="O126" s="790"/>
      <c r="P126" s="790"/>
      <c r="Q126" s="790"/>
      <c r="R126" s="790"/>
      <c r="S126" s="790"/>
      <c r="T126" s="790"/>
      <c r="U126" s="129"/>
      <c r="V126" s="130"/>
      <c r="W126" s="654"/>
      <c r="Y126" s="657"/>
      <c r="Z126" s="657"/>
      <c r="AA126" s="895" t="s">
        <v>770</v>
      </c>
      <c r="AB126" s="143" t="s">
        <v>9</v>
      </c>
      <c r="AC126" s="663" t="s">
        <v>93</v>
      </c>
      <c r="AD126" s="149"/>
      <c r="AE126" s="660"/>
      <c r="AF126" s="660"/>
      <c r="AG126" s="663" t="s">
        <v>95</v>
      </c>
      <c r="AH126" s="660"/>
      <c r="AI126" s="660"/>
      <c r="AJ126" s="660"/>
      <c r="AK126" s="663" t="s">
        <v>212</v>
      </c>
      <c r="AL126" s="131"/>
      <c r="AM126" s="129"/>
      <c r="AN126" s="130"/>
      <c r="AO126" s="660"/>
      <c r="AP126" s="685"/>
      <c r="AQ126" s="660"/>
    </row>
    <row r="127" spans="1:43" ht="11.25" customHeight="1" x14ac:dyDescent="0.2">
      <c r="A127" s="660"/>
      <c r="B127" s="653"/>
      <c r="C127" s="129"/>
      <c r="D127" s="130"/>
      <c r="E127" s="660"/>
      <c r="F127" s="659"/>
      <c r="G127" s="790"/>
      <c r="H127" s="790"/>
      <c r="I127" s="790"/>
      <c r="J127" s="790"/>
      <c r="K127" s="790"/>
      <c r="L127" s="790"/>
      <c r="M127" s="790"/>
      <c r="N127" s="790"/>
      <c r="O127" s="790"/>
      <c r="P127" s="790"/>
      <c r="Q127" s="790"/>
      <c r="R127" s="790"/>
      <c r="S127" s="790"/>
      <c r="T127" s="790"/>
      <c r="U127" s="129"/>
      <c r="V127" s="130"/>
      <c r="W127" s="654"/>
      <c r="X127" s="654"/>
      <c r="Y127" s="654"/>
      <c r="Z127" s="654"/>
      <c r="AA127" s="654"/>
      <c r="AB127" s="654"/>
      <c r="AC127" s="654"/>
      <c r="AD127" s="660"/>
      <c r="AE127" s="660"/>
      <c r="AF127" s="660"/>
      <c r="AG127" s="663"/>
      <c r="AH127" s="660"/>
      <c r="AI127" s="660"/>
      <c r="AJ127" s="660"/>
      <c r="AK127" s="656"/>
      <c r="AL127" s="131"/>
      <c r="AM127" s="129"/>
      <c r="AN127" s="130"/>
      <c r="AO127" s="660"/>
      <c r="AP127" s="660"/>
      <c r="AQ127" s="660"/>
    </row>
    <row r="128" spans="1:43" ht="6" customHeight="1" x14ac:dyDescent="0.2">
      <c r="A128" s="660"/>
      <c r="B128" s="133"/>
      <c r="C128" s="129"/>
      <c r="D128" s="150"/>
      <c r="E128" s="151"/>
      <c r="F128" s="151"/>
      <c r="G128" s="151"/>
      <c r="H128" s="151"/>
      <c r="I128" s="151"/>
      <c r="J128" s="151"/>
      <c r="K128" s="151"/>
      <c r="L128" s="151"/>
      <c r="M128" s="151"/>
      <c r="N128" s="151"/>
      <c r="O128" s="151"/>
      <c r="P128" s="151"/>
      <c r="Q128" s="151"/>
      <c r="R128" s="151"/>
      <c r="S128" s="151"/>
      <c r="T128" s="151"/>
      <c r="U128" s="152"/>
      <c r="V128" s="150"/>
      <c r="W128" s="151"/>
      <c r="X128" s="151"/>
      <c r="Y128" s="151"/>
      <c r="Z128" s="151"/>
      <c r="AA128" s="153"/>
      <c r="AB128" s="151"/>
      <c r="AC128" s="154"/>
      <c r="AD128" s="153"/>
      <c r="AE128" s="151"/>
      <c r="AF128" s="151"/>
      <c r="AG128" s="154"/>
      <c r="AH128" s="151"/>
      <c r="AI128" s="151"/>
      <c r="AJ128" s="151"/>
      <c r="AK128" s="154"/>
      <c r="AL128" s="155"/>
      <c r="AM128" s="152"/>
      <c r="AN128" s="130"/>
      <c r="AO128" s="660"/>
      <c r="AP128" s="660"/>
      <c r="AQ128" s="660"/>
    </row>
    <row r="129" spans="1:43" ht="6" customHeight="1" x14ac:dyDescent="0.2">
      <c r="A129" s="433"/>
      <c r="B129" s="310"/>
      <c r="C129" s="129"/>
      <c r="D129" s="156"/>
      <c r="E129" s="157"/>
      <c r="F129" s="157"/>
      <c r="G129" s="157"/>
      <c r="H129" s="157"/>
      <c r="I129" s="157"/>
      <c r="J129" s="157"/>
      <c r="K129" s="157"/>
      <c r="L129" s="157"/>
      <c r="M129" s="157"/>
      <c r="N129" s="157"/>
      <c r="O129" s="157"/>
      <c r="P129" s="157"/>
      <c r="Q129" s="157"/>
      <c r="R129" s="157"/>
      <c r="S129" s="157"/>
      <c r="T129" s="157"/>
      <c r="U129" s="158"/>
      <c r="V129" s="156"/>
      <c r="W129" s="157"/>
      <c r="X129" s="157"/>
      <c r="Y129" s="157"/>
      <c r="Z129" s="157"/>
      <c r="AA129" s="159"/>
      <c r="AB129" s="157"/>
      <c r="AC129" s="160"/>
      <c r="AD129" s="159"/>
      <c r="AE129" s="157"/>
      <c r="AF129" s="157"/>
      <c r="AG129" s="160"/>
      <c r="AH129" s="157"/>
      <c r="AI129" s="157"/>
      <c r="AJ129" s="157"/>
      <c r="AK129" s="160"/>
      <c r="AL129" s="161"/>
      <c r="AM129" s="158"/>
      <c r="AN129" s="130"/>
      <c r="AO129" s="433"/>
      <c r="AP129" s="433"/>
      <c r="AQ129" s="433"/>
    </row>
    <row r="130" spans="1:43" ht="11.25" customHeight="1" x14ac:dyDescent="0.2">
      <c r="A130" s="433"/>
      <c r="B130" s="310"/>
      <c r="C130" s="129"/>
      <c r="D130" s="130"/>
      <c r="E130" s="433" t="s">
        <v>157</v>
      </c>
      <c r="F130" s="790" t="str">
        <f ca="1">VLOOKUP(CONCATENATE($B$90&amp;INDIRECT(ADDRESS(ROW(),COLUMN()-1))),Language_Translations,MATCH(Language_Selected,Language_Options,0),FALSE)</f>
        <v>Des bouillies, du pain, du riz, des nouilles, des pâtes ou [INSÉRER D'AUTRES ALIMENTS À BASE DE GRAINES COURAMMENT CONSOMMÉS, COMPRENANT LES PLATS À BASE DE RIZ, DE PÂTES, ETC.] ?</v>
      </c>
      <c r="G130" s="790"/>
      <c r="H130" s="790"/>
      <c r="I130" s="790"/>
      <c r="J130" s="790"/>
      <c r="K130" s="790"/>
      <c r="L130" s="790"/>
      <c r="M130" s="790"/>
      <c r="N130" s="790"/>
      <c r="O130" s="790"/>
      <c r="P130" s="790"/>
      <c r="Q130" s="790"/>
      <c r="R130" s="790"/>
      <c r="S130" s="790"/>
      <c r="T130" s="790"/>
      <c r="U130" s="129"/>
      <c r="V130" s="130"/>
      <c r="W130" s="433" t="s">
        <v>157</v>
      </c>
      <c r="X130" s="143" t="s">
        <v>9</v>
      </c>
      <c r="Y130" s="143"/>
      <c r="Z130" s="143"/>
      <c r="AA130" s="147"/>
      <c r="AB130" s="148"/>
      <c r="AC130" s="310" t="s">
        <v>93</v>
      </c>
      <c r="AD130" s="149"/>
      <c r="AE130" s="433"/>
      <c r="AF130" s="433"/>
      <c r="AG130" s="310" t="s">
        <v>95</v>
      </c>
      <c r="AH130" s="433"/>
      <c r="AI130" s="433"/>
      <c r="AJ130" s="433"/>
      <c r="AK130" s="310" t="s">
        <v>212</v>
      </c>
      <c r="AL130" s="131"/>
      <c r="AM130" s="129"/>
      <c r="AN130" s="130"/>
      <c r="AO130" s="433"/>
      <c r="AP130" s="433"/>
      <c r="AQ130" s="433"/>
    </row>
    <row r="131" spans="1:43" ht="11.25" customHeight="1" x14ac:dyDescent="0.2">
      <c r="A131" s="433"/>
      <c r="B131" s="432"/>
      <c r="C131" s="129"/>
      <c r="D131" s="130"/>
      <c r="E131" s="433"/>
      <c r="F131" s="790"/>
      <c r="G131" s="790"/>
      <c r="H131" s="790"/>
      <c r="I131" s="790"/>
      <c r="J131" s="790"/>
      <c r="K131" s="790"/>
      <c r="L131" s="790"/>
      <c r="M131" s="790"/>
      <c r="N131" s="790"/>
      <c r="O131" s="790"/>
      <c r="P131" s="790"/>
      <c r="Q131" s="790"/>
      <c r="R131" s="790"/>
      <c r="S131" s="790"/>
      <c r="T131" s="790"/>
      <c r="U131" s="129"/>
      <c r="V131" s="130"/>
      <c r="W131" s="433"/>
      <c r="X131" s="143"/>
      <c r="Y131" s="143"/>
      <c r="Z131" s="143"/>
      <c r="AA131" s="147"/>
      <c r="AB131" s="148"/>
      <c r="AC131" s="310"/>
      <c r="AD131" s="149"/>
      <c r="AE131" s="433"/>
      <c r="AF131" s="433"/>
      <c r="AG131" s="310"/>
      <c r="AH131" s="433"/>
      <c r="AI131" s="433"/>
      <c r="AJ131" s="433"/>
      <c r="AK131" s="310"/>
      <c r="AL131" s="131"/>
      <c r="AM131" s="129"/>
      <c r="AN131" s="130"/>
      <c r="AO131" s="433"/>
      <c r="AP131" s="433"/>
      <c r="AQ131" s="433"/>
    </row>
    <row r="132" spans="1:43" ht="11.25" customHeight="1" x14ac:dyDescent="0.2">
      <c r="A132" s="433"/>
      <c r="B132" s="432"/>
      <c r="C132" s="129"/>
      <c r="D132" s="130"/>
      <c r="E132" s="433"/>
      <c r="F132" s="790"/>
      <c r="G132" s="790"/>
      <c r="H132" s="790"/>
      <c r="I132" s="790"/>
      <c r="J132" s="790"/>
      <c r="K132" s="790"/>
      <c r="L132" s="790"/>
      <c r="M132" s="790"/>
      <c r="N132" s="790"/>
      <c r="O132" s="790"/>
      <c r="P132" s="790"/>
      <c r="Q132" s="790"/>
      <c r="R132" s="790"/>
      <c r="S132" s="790"/>
      <c r="T132" s="790"/>
      <c r="U132" s="129"/>
      <c r="V132" s="130"/>
      <c r="W132" s="433"/>
      <c r="X132" s="143"/>
      <c r="Y132" s="143"/>
      <c r="Z132" s="143"/>
      <c r="AA132" s="147"/>
      <c r="AB132" s="148"/>
      <c r="AC132" s="310"/>
      <c r="AD132" s="149"/>
      <c r="AE132" s="433"/>
      <c r="AF132" s="433"/>
      <c r="AG132" s="310"/>
      <c r="AH132" s="433"/>
      <c r="AI132" s="433"/>
      <c r="AJ132" s="433"/>
      <c r="AK132" s="310"/>
      <c r="AL132" s="131"/>
      <c r="AM132" s="129"/>
      <c r="AN132" s="130"/>
      <c r="AO132" s="433"/>
      <c r="AP132" s="433"/>
      <c r="AQ132" s="433"/>
    </row>
    <row r="133" spans="1:43" ht="11.25" customHeight="1" x14ac:dyDescent="0.2">
      <c r="A133" s="433"/>
      <c r="B133" s="432"/>
      <c r="C133" s="129"/>
      <c r="D133" s="130"/>
      <c r="E133" s="433"/>
      <c r="F133" s="790"/>
      <c r="G133" s="790"/>
      <c r="H133" s="790"/>
      <c r="I133" s="790"/>
      <c r="J133" s="790"/>
      <c r="K133" s="790"/>
      <c r="L133" s="790"/>
      <c r="M133" s="790"/>
      <c r="N133" s="790"/>
      <c r="O133" s="790"/>
      <c r="P133" s="790"/>
      <c r="Q133" s="790"/>
      <c r="R133" s="790"/>
      <c r="S133" s="790"/>
      <c r="T133" s="790"/>
      <c r="U133" s="129"/>
      <c r="V133" s="130"/>
      <c r="W133" s="433"/>
      <c r="X133" s="143"/>
      <c r="Y133" s="143"/>
      <c r="Z133" s="143"/>
      <c r="AA133" s="147"/>
      <c r="AB133" s="148"/>
      <c r="AC133" s="310"/>
      <c r="AD133" s="149"/>
      <c r="AE133" s="433"/>
      <c r="AF133" s="433"/>
      <c r="AG133" s="310"/>
      <c r="AH133" s="433"/>
      <c r="AI133" s="433"/>
      <c r="AJ133" s="433"/>
      <c r="AK133" s="310"/>
      <c r="AL133" s="131"/>
      <c r="AM133" s="129"/>
      <c r="AN133" s="130"/>
      <c r="AO133" s="433"/>
      <c r="AP133" s="433"/>
      <c r="AQ133" s="433"/>
    </row>
    <row r="134" spans="1:43" ht="10.5" x14ac:dyDescent="0.2">
      <c r="A134" s="433"/>
      <c r="B134" s="432"/>
      <c r="C134" s="129"/>
      <c r="D134" s="130"/>
      <c r="E134" s="433"/>
      <c r="F134" s="790"/>
      <c r="G134" s="790"/>
      <c r="H134" s="790"/>
      <c r="I134" s="790"/>
      <c r="J134" s="790"/>
      <c r="K134" s="790"/>
      <c r="L134" s="790"/>
      <c r="M134" s="790"/>
      <c r="N134" s="790"/>
      <c r="O134" s="790"/>
      <c r="P134" s="790"/>
      <c r="Q134" s="790"/>
      <c r="R134" s="790"/>
      <c r="S134" s="790"/>
      <c r="T134" s="790"/>
      <c r="U134" s="129"/>
      <c r="V134" s="130"/>
      <c r="W134" s="433"/>
      <c r="X134" s="143"/>
      <c r="Y134" s="143"/>
      <c r="Z134" s="143"/>
      <c r="AA134" s="147"/>
      <c r="AB134" s="148"/>
      <c r="AC134" s="310"/>
      <c r="AD134" s="149"/>
      <c r="AE134" s="433"/>
      <c r="AF134" s="433"/>
      <c r="AG134" s="310"/>
      <c r="AH134" s="433"/>
      <c r="AI134" s="433"/>
      <c r="AJ134" s="433"/>
      <c r="AK134" s="310"/>
      <c r="AL134" s="131"/>
      <c r="AM134" s="129"/>
      <c r="AN134" s="130"/>
      <c r="AO134" s="433"/>
      <c r="AP134" s="433"/>
      <c r="AQ134" s="433"/>
    </row>
    <row r="135" spans="1:43" ht="6" customHeight="1" x14ac:dyDescent="0.2">
      <c r="A135" s="433"/>
      <c r="B135" s="432"/>
      <c r="C135" s="129"/>
      <c r="D135" s="150"/>
      <c r="E135" s="151"/>
      <c r="F135" s="151"/>
      <c r="G135" s="151"/>
      <c r="H135" s="151"/>
      <c r="I135" s="151"/>
      <c r="J135" s="151"/>
      <c r="K135" s="151"/>
      <c r="L135" s="151"/>
      <c r="M135" s="151"/>
      <c r="N135" s="151"/>
      <c r="O135" s="151"/>
      <c r="P135" s="151"/>
      <c r="Q135" s="151"/>
      <c r="R135" s="151"/>
      <c r="S135" s="151"/>
      <c r="T135" s="151"/>
      <c r="U135" s="152"/>
      <c r="V135" s="150"/>
      <c r="W135" s="151"/>
      <c r="X135" s="151"/>
      <c r="Y135" s="151"/>
      <c r="Z135" s="151"/>
      <c r="AA135" s="153"/>
      <c r="AB135" s="151"/>
      <c r="AC135" s="154"/>
      <c r="AD135" s="153"/>
      <c r="AE135" s="151"/>
      <c r="AF135" s="151"/>
      <c r="AG135" s="154"/>
      <c r="AH135" s="151"/>
      <c r="AI135" s="151"/>
      <c r="AJ135" s="151"/>
      <c r="AK135" s="154"/>
      <c r="AL135" s="155"/>
      <c r="AM135" s="152"/>
      <c r="AN135" s="130"/>
      <c r="AO135" s="433"/>
      <c r="AP135" s="433"/>
      <c r="AQ135" s="433"/>
    </row>
    <row r="136" spans="1:43" ht="6" customHeight="1" x14ac:dyDescent="0.2">
      <c r="A136" s="433"/>
      <c r="B136" s="432"/>
      <c r="C136" s="129"/>
      <c r="D136" s="156"/>
      <c r="E136" s="157"/>
      <c r="F136" s="157"/>
      <c r="G136" s="157"/>
      <c r="H136" s="157"/>
      <c r="I136" s="157"/>
      <c r="J136" s="157"/>
      <c r="K136" s="157"/>
      <c r="L136" s="157"/>
      <c r="M136" s="157"/>
      <c r="N136" s="157"/>
      <c r="O136" s="157"/>
      <c r="P136" s="157"/>
      <c r="Q136" s="157"/>
      <c r="R136" s="157"/>
      <c r="S136" s="157"/>
      <c r="T136" s="157"/>
      <c r="U136" s="158"/>
      <c r="V136" s="156"/>
      <c r="W136" s="157"/>
      <c r="X136" s="157"/>
      <c r="Y136" s="157"/>
      <c r="Z136" s="157"/>
      <c r="AA136" s="159"/>
      <c r="AB136" s="157"/>
      <c r="AC136" s="160"/>
      <c r="AD136" s="159"/>
      <c r="AE136" s="157"/>
      <c r="AF136" s="157"/>
      <c r="AG136" s="160"/>
      <c r="AH136" s="157"/>
      <c r="AI136" s="157"/>
      <c r="AJ136" s="157"/>
      <c r="AK136" s="160"/>
      <c r="AL136" s="161"/>
      <c r="AM136" s="158"/>
      <c r="AN136" s="130"/>
      <c r="AO136" s="433"/>
      <c r="AP136" s="433"/>
      <c r="AQ136" s="433"/>
    </row>
    <row r="137" spans="1:43" ht="11.25" customHeight="1" x14ac:dyDescent="0.2">
      <c r="A137" s="433"/>
      <c r="B137" s="310"/>
      <c r="C137" s="129"/>
      <c r="D137" s="130"/>
      <c r="E137" s="433" t="s">
        <v>368</v>
      </c>
      <c r="F137" s="761" t="str">
        <f ca="1">VLOOKUP(CONCATENATE($B$90&amp;INDIRECT(ADDRESS(ROW(),COLUMN()-1))),Language_Translations,MATCH(Language_Selected,Language_Options,0),FALSE)</f>
        <v xml:space="preserve">Des citrouilles, carottes, courges [ou patates douces qui sont jaunes ou oranges à l'intérieur] ? </v>
      </c>
      <c r="G137" s="761"/>
      <c r="H137" s="761"/>
      <c r="I137" s="761"/>
      <c r="J137" s="761"/>
      <c r="K137" s="761"/>
      <c r="L137" s="761"/>
      <c r="M137" s="761"/>
      <c r="N137" s="761"/>
      <c r="O137" s="761"/>
      <c r="P137" s="761"/>
      <c r="Q137" s="761"/>
      <c r="R137" s="761"/>
      <c r="S137" s="761"/>
      <c r="T137" s="761"/>
      <c r="U137" s="129"/>
      <c r="V137" s="130"/>
      <c r="W137" s="433" t="s">
        <v>368</v>
      </c>
      <c r="X137" s="143" t="s">
        <v>9</v>
      </c>
      <c r="Y137" s="143"/>
      <c r="Z137" s="143"/>
      <c r="AA137" s="147"/>
      <c r="AB137" s="148"/>
      <c r="AC137" s="310" t="s">
        <v>93</v>
      </c>
      <c r="AD137" s="149"/>
      <c r="AE137" s="433"/>
      <c r="AF137" s="433"/>
      <c r="AG137" s="310" t="s">
        <v>95</v>
      </c>
      <c r="AH137" s="433"/>
      <c r="AI137" s="433"/>
      <c r="AJ137" s="433"/>
      <c r="AK137" s="310" t="s">
        <v>212</v>
      </c>
      <c r="AL137" s="131"/>
      <c r="AM137" s="129"/>
      <c r="AN137" s="130"/>
      <c r="AO137" s="433"/>
      <c r="AP137" s="433"/>
      <c r="AQ137" s="433"/>
    </row>
    <row r="138" spans="1:43" ht="11.25" customHeight="1" x14ac:dyDescent="0.2">
      <c r="A138" s="433"/>
      <c r="B138" s="310"/>
      <c r="C138" s="129"/>
      <c r="D138" s="130"/>
      <c r="E138" s="433"/>
      <c r="F138" s="761"/>
      <c r="G138" s="761"/>
      <c r="H138" s="761"/>
      <c r="I138" s="761"/>
      <c r="J138" s="761"/>
      <c r="K138" s="761"/>
      <c r="L138" s="761"/>
      <c r="M138" s="761"/>
      <c r="N138" s="761"/>
      <c r="O138" s="761"/>
      <c r="P138" s="761"/>
      <c r="Q138" s="761"/>
      <c r="R138" s="761"/>
      <c r="S138" s="761"/>
      <c r="T138" s="761"/>
      <c r="U138" s="129"/>
      <c r="V138" s="130"/>
      <c r="W138" s="433"/>
      <c r="X138" s="143"/>
      <c r="Y138" s="143"/>
      <c r="Z138" s="143"/>
      <c r="AA138" s="147"/>
      <c r="AB138" s="148"/>
      <c r="AC138" s="310"/>
      <c r="AD138" s="149"/>
      <c r="AE138" s="433"/>
      <c r="AF138" s="433"/>
      <c r="AG138" s="310"/>
      <c r="AH138" s="433"/>
      <c r="AI138" s="433"/>
      <c r="AJ138" s="433"/>
      <c r="AK138" s="310"/>
      <c r="AL138" s="131"/>
      <c r="AM138" s="129"/>
      <c r="AN138" s="130"/>
      <c r="AO138" s="433"/>
      <c r="AP138" s="433"/>
      <c r="AQ138" s="433"/>
    </row>
    <row r="139" spans="1:43" ht="6" customHeight="1" x14ac:dyDescent="0.2">
      <c r="A139" s="433"/>
      <c r="B139" s="432"/>
      <c r="C139" s="129"/>
      <c r="D139" s="150"/>
      <c r="E139" s="151"/>
      <c r="F139" s="151"/>
      <c r="G139" s="151"/>
      <c r="H139" s="151"/>
      <c r="I139" s="151"/>
      <c r="J139" s="151"/>
      <c r="K139" s="151"/>
      <c r="L139" s="151"/>
      <c r="M139" s="151"/>
      <c r="N139" s="151"/>
      <c r="O139" s="151"/>
      <c r="P139" s="151"/>
      <c r="Q139" s="151"/>
      <c r="R139" s="151"/>
      <c r="S139" s="151"/>
      <c r="T139" s="151"/>
      <c r="U139" s="152"/>
      <c r="V139" s="150"/>
      <c r="W139" s="151"/>
      <c r="X139" s="151"/>
      <c r="Y139" s="151"/>
      <c r="Z139" s="151"/>
      <c r="AA139" s="153"/>
      <c r="AB139" s="151"/>
      <c r="AC139" s="154"/>
      <c r="AD139" s="153"/>
      <c r="AE139" s="151"/>
      <c r="AF139" s="151"/>
      <c r="AG139" s="154"/>
      <c r="AH139" s="151"/>
      <c r="AI139" s="151"/>
      <c r="AJ139" s="151"/>
      <c r="AK139" s="154"/>
      <c r="AL139" s="155"/>
      <c r="AM139" s="152"/>
      <c r="AN139" s="130"/>
      <c r="AO139" s="433"/>
      <c r="AP139" s="433"/>
      <c r="AQ139" s="433"/>
    </row>
    <row r="140" spans="1:43" ht="6" customHeight="1" x14ac:dyDescent="0.2">
      <c r="A140" s="433"/>
      <c r="B140" s="432"/>
      <c r="C140" s="129"/>
      <c r="D140" s="156"/>
      <c r="E140" s="157"/>
      <c r="F140" s="157"/>
      <c r="G140" s="157"/>
      <c r="H140" s="157"/>
      <c r="I140" s="157"/>
      <c r="J140" s="157"/>
      <c r="K140" s="157"/>
      <c r="L140" s="157"/>
      <c r="M140" s="157"/>
      <c r="N140" s="157"/>
      <c r="O140" s="157"/>
      <c r="P140" s="157"/>
      <c r="Q140" s="157"/>
      <c r="R140" s="157"/>
      <c r="S140" s="157"/>
      <c r="T140" s="157"/>
      <c r="U140" s="158"/>
      <c r="V140" s="156"/>
      <c r="W140" s="157"/>
      <c r="X140" s="157"/>
      <c r="Y140" s="157"/>
      <c r="Z140" s="157"/>
      <c r="AA140" s="159"/>
      <c r="AB140" s="157"/>
      <c r="AC140" s="160"/>
      <c r="AD140" s="159"/>
      <c r="AE140" s="157"/>
      <c r="AF140" s="157"/>
      <c r="AG140" s="160"/>
      <c r="AH140" s="157"/>
      <c r="AI140" s="157"/>
      <c r="AJ140" s="157"/>
      <c r="AK140" s="160"/>
      <c r="AL140" s="161"/>
      <c r="AM140" s="158"/>
      <c r="AN140" s="130"/>
      <c r="AO140" s="433"/>
      <c r="AP140" s="433"/>
      <c r="AQ140" s="433"/>
    </row>
    <row r="141" spans="1:43" ht="11.25" customHeight="1" x14ac:dyDescent="0.2">
      <c r="A141" s="433"/>
      <c r="B141" s="432"/>
      <c r="C141" s="129"/>
      <c r="D141" s="130"/>
      <c r="E141" s="433" t="s">
        <v>371</v>
      </c>
      <c r="F141" s="761" t="str">
        <f ca="1">VLOOKUP(CONCATENATE($B$90&amp;INDIRECT(ADDRESS(ROW(),COLUMN()-1))),Language_Translations,MATCH(Language_Selected,Language_Options,0),FALSE)</f>
        <v>Des plantains, pommes de terre blanches, ignames blancs, manioc, ou [INSÉRER D'AUTRES TUBERCULES FARINEUX COURAMMENT CONSOMMÉS OU DES TUBERCULES QUI SONT BLANCS OU PÂLES À L'INTÉRIEUR] ?</v>
      </c>
      <c r="G141" s="761"/>
      <c r="H141" s="761"/>
      <c r="I141" s="761"/>
      <c r="J141" s="761"/>
      <c r="K141" s="761"/>
      <c r="L141" s="761"/>
      <c r="M141" s="761"/>
      <c r="N141" s="761"/>
      <c r="O141" s="761"/>
      <c r="P141" s="761"/>
      <c r="Q141" s="761"/>
      <c r="R141" s="761"/>
      <c r="S141" s="761"/>
      <c r="T141" s="761"/>
      <c r="U141" s="129"/>
      <c r="V141" s="130"/>
      <c r="W141" s="433" t="s">
        <v>371</v>
      </c>
      <c r="X141" s="143" t="s">
        <v>9</v>
      </c>
      <c r="Y141" s="143"/>
      <c r="Z141" s="143"/>
      <c r="AA141" s="147"/>
      <c r="AB141" s="148"/>
      <c r="AC141" s="310" t="s">
        <v>93</v>
      </c>
      <c r="AD141" s="149"/>
      <c r="AE141" s="433"/>
      <c r="AF141" s="433"/>
      <c r="AG141" s="310" t="s">
        <v>95</v>
      </c>
      <c r="AH141" s="433"/>
      <c r="AI141" s="433"/>
      <c r="AJ141" s="433"/>
      <c r="AK141" s="310" t="s">
        <v>212</v>
      </c>
      <c r="AL141" s="131"/>
      <c r="AM141" s="129"/>
      <c r="AN141" s="130"/>
      <c r="AO141" s="433"/>
      <c r="AP141" s="433"/>
      <c r="AQ141" s="433"/>
    </row>
    <row r="142" spans="1:43" ht="11.25" customHeight="1" x14ac:dyDescent="0.2">
      <c r="A142" s="433"/>
      <c r="B142" s="432"/>
      <c r="C142" s="129"/>
      <c r="D142" s="130"/>
      <c r="E142" s="433"/>
      <c r="F142" s="761"/>
      <c r="G142" s="761"/>
      <c r="H142" s="761"/>
      <c r="I142" s="761"/>
      <c r="J142" s="761"/>
      <c r="K142" s="761"/>
      <c r="L142" s="761"/>
      <c r="M142" s="761"/>
      <c r="N142" s="761"/>
      <c r="O142" s="761"/>
      <c r="P142" s="761"/>
      <c r="Q142" s="761"/>
      <c r="R142" s="761"/>
      <c r="S142" s="761"/>
      <c r="T142" s="761"/>
      <c r="U142" s="129"/>
      <c r="V142" s="130"/>
      <c r="W142" s="433"/>
      <c r="X142" s="143"/>
      <c r="Y142" s="143"/>
      <c r="Z142" s="143"/>
      <c r="AA142" s="147"/>
      <c r="AB142" s="148"/>
      <c r="AC142" s="310"/>
      <c r="AD142" s="149"/>
      <c r="AE142" s="433"/>
      <c r="AF142" s="433"/>
      <c r="AG142" s="310"/>
      <c r="AH142" s="433"/>
      <c r="AI142" s="433"/>
      <c r="AJ142" s="433"/>
      <c r="AK142" s="310"/>
      <c r="AL142" s="131"/>
      <c r="AM142" s="129"/>
      <c r="AN142" s="130"/>
      <c r="AO142" s="433"/>
      <c r="AP142" s="433"/>
      <c r="AQ142" s="433"/>
    </row>
    <row r="143" spans="1:43" ht="11.25" customHeight="1" x14ac:dyDescent="0.2">
      <c r="A143" s="433"/>
      <c r="B143" s="432"/>
      <c r="C143" s="129"/>
      <c r="D143" s="130"/>
      <c r="E143" s="433"/>
      <c r="F143" s="761"/>
      <c r="G143" s="761"/>
      <c r="H143" s="761"/>
      <c r="I143" s="761"/>
      <c r="J143" s="761"/>
      <c r="K143" s="761"/>
      <c r="L143" s="761"/>
      <c r="M143" s="761"/>
      <c r="N143" s="761"/>
      <c r="O143" s="761"/>
      <c r="P143" s="761"/>
      <c r="Q143" s="761"/>
      <c r="R143" s="761"/>
      <c r="S143" s="761"/>
      <c r="T143" s="761"/>
      <c r="U143" s="129"/>
      <c r="V143" s="130"/>
      <c r="W143" s="433"/>
      <c r="X143" s="143"/>
      <c r="Y143" s="143"/>
      <c r="Z143" s="143"/>
      <c r="AA143" s="147"/>
      <c r="AB143" s="148"/>
      <c r="AC143" s="310"/>
      <c r="AD143" s="149"/>
      <c r="AE143" s="433"/>
      <c r="AF143" s="433"/>
      <c r="AG143" s="310"/>
      <c r="AH143" s="433"/>
      <c r="AI143" s="433"/>
      <c r="AJ143" s="433"/>
      <c r="AK143" s="310"/>
      <c r="AL143" s="131"/>
      <c r="AM143" s="129"/>
      <c r="AN143" s="130"/>
      <c r="AO143" s="433"/>
      <c r="AP143" s="433"/>
      <c r="AQ143" s="433"/>
    </row>
    <row r="144" spans="1:43" ht="11.25" customHeight="1" x14ac:dyDescent="0.2">
      <c r="A144" s="433"/>
      <c r="B144" s="432"/>
      <c r="C144" s="129"/>
      <c r="D144" s="130"/>
      <c r="E144" s="433"/>
      <c r="F144" s="761"/>
      <c r="G144" s="761"/>
      <c r="H144" s="761"/>
      <c r="I144" s="761"/>
      <c r="J144" s="761"/>
      <c r="K144" s="761"/>
      <c r="L144" s="761"/>
      <c r="M144" s="761"/>
      <c r="N144" s="761"/>
      <c r="O144" s="761"/>
      <c r="P144" s="761"/>
      <c r="Q144" s="761"/>
      <c r="R144" s="761"/>
      <c r="S144" s="761"/>
      <c r="T144" s="761"/>
      <c r="U144" s="129"/>
      <c r="V144" s="130"/>
      <c r="W144" s="433"/>
      <c r="X144" s="143"/>
      <c r="Y144" s="143"/>
      <c r="Z144" s="143"/>
      <c r="AA144" s="147"/>
      <c r="AB144" s="148"/>
      <c r="AC144" s="310"/>
      <c r="AD144" s="149"/>
      <c r="AE144" s="433"/>
      <c r="AF144" s="433"/>
      <c r="AG144" s="310"/>
      <c r="AH144" s="433"/>
      <c r="AI144" s="433"/>
      <c r="AJ144" s="433"/>
      <c r="AK144" s="310"/>
      <c r="AL144" s="131"/>
      <c r="AM144" s="129"/>
      <c r="AN144" s="130"/>
      <c r="AO144" s="433"/>
      <c r="AP144" s="433"/>
      <c r="AQ144" s="433"/>
    </row>
    <row r="145" spans="1:43" ht="11.25" customHeight="1" x14ac:dyDescent="0.2">
      <c r="A145" s="433"/>
      <c r="B145" s="432"/>
      <c r="C145" s="129"/>
      <c r="D145" s="130"/>
      <c r="E145" s="433"/>
      <c r="F145" s="761"/>
      <c r="G145" s="761"/>
      <c r="H145" s="761"/>
      <c r="I145" s="761"/>
      <c r="J145" s="761"/>
      <c r="K145" s="761"/>
      <c r="L145" s="761"/>
      <c r="M145" s="761"/>
      <c r="N145" s="761"/>
      <c r="O145" s="761"/>
      <c r="P145" s="761"/>
      <c r="Q145" s="761"/>
      <c r="R145" s="761"/>
      <c r="S145" s="761"/>
      <c r="T145" s="761"/>
      <c r="U145" s="129"/>
      <c r="V145" s="130"/>
      <c r="W145" s="433"/>
      <c r="X145" s="143"/>
      <c r="Y145" s="143"/>
      <c r="Z145" s="143"/>
      <c r="AA145" s="147"/>
      <c r="AB145" s="148"/>
      <c r="AC145" s="310"/>
      <c r="AD145" s="149"/>
      <c r="AE145" s="433"/>
      <c r="AF145" s="433"/>
      <c r="AG145" s="310"/>
      <c r="AH145" s="433"/>
      <c r="AI145" s="433"/>
      <c r="AJ145" s="433"/>
      <c r="AK145" s="310"/>
      <c r="AL145" s="131"/>
      <c r="AM145" s="129"/>
      <c r="AN145" s="130"/>
      <c r="AO145" s="433"/>
      <c r="AP145" s="433"/>
      <c r="AQ145" s="433"/>
    </row>
    <row r="146" spans="1:43" ht="10.5" x14ac:dyDescent="0.2">
      <c r="A146" s="433"/>
      <c r="B146" s="432"/>
      <c r="C146" s="129"/>
      <c r="D146" s="130"/>
      <c r="E146" s="433"/>
      <c r="F146" s="761"/>
      <c r="G146" s="761"/>
      <c r="H146" s="761"/>
      <c r="I146" s="761"/>
      <c r="J146" s="761"/>
      <c r="K146" s="761"/>
      <c r="L146" s="761"/>
      <c r="M146" s="761"/>
      <c r="N146" s="761"/>
      <c r="O146" s="761"/>
      <c r="P146" s="761"/>
      <c r="Q146" s="761"/>
      <c r="R146" s="761"/>
      <c r="S146" s="761"/>
      <c r="T146" s="761"/>
      <c r="U146" s="129"/>
      <c r="V146" s="130"/>
      <c r="W146" s="433"/>
      <c r="X146" s="143"/>
      <c r="Y146" s="143"/>
      <c r="Z146" s="143"/>
      <c r="AA146" s="147"/>
      <c r="AB146" s="148"/>
      <c r="AC146" s="310"/>
      <c r="AD146" s="149"/>
      <c r="AE146" s="433"/>
      <c r="AF146" s="433"/>
      <c r="AG146" s="310"/>
      <c r="AH146" s="433"/>
      <c r="AI146" s="433"/>
      <c r="AJ146" s="433"/>
      <c r="AK146" s="310"/>
      <c r="AL146" s="131"/>
      <c r="AM146" s="129"/>
      <c r="AN146" s="130"/>
      <c r="AO146" s="433"/>
      <c r="AP146" s="433"/>
      <c r="AQ146" s="433"/>
    </row>
    <row r="147" spans="1:43" ht="6" customHeight="1" x14ac:dyDescent="0.2">
      <c r="A147" s="433"/>
      <c r="B147" s="432"/>
      <c r="C147" s="129"/>
      <c r="D147" s="150"/>
      <c r="E147" s="151"/>
      <c r="F147" s="151"/>
      <c r="G147" s="151"/>
      <c r="H147" s="151"/>
      <c r="I147" s="151"/>
      <c r="J147" s="151"/>
      <c r="K147" s="151"/>
      <c r="L147" s="151"/>
      <c r="M147" s="151"/>
      <c r="N147" s="151"/>
      <c r="O147" s="151"/>
      <c r="P147" s="151"/>
      <c r="Q147" s="151"/>
      <c r="R147" s="151"/>
      <c r="S147" s="151"/>
      <c r="T147" s="151"/>
      <c r="U147" s="152"/>
      <c r="V147" s="150"/>
      <c r="W147" s="151"/>
      <c r="X147" s="151"/>
      <c r="Y147" s="151"/>
      <c r="Z147" s="151"/>
      <c r="AA147" s="153"/>
      <c r="AB147" s="151"/>
      <c r="AC147" s="154"/>
      <c r="AD147" s="153"/>
      <c r="AE147" s="151"/>
      <c r="AF147" s="151"/>
      <c r="AG147" s="154"/>
      <c r="AH147" s="151"/>
      <c r="AI147" s="151"/>
      <c r="AJ147" s="151"/>
      <c r="AK147" s="154"/>
      <c r="AL147" s="155"/>
      <c r="AM147" s="152"/>
      <c r="AN147" s="130"/>
      <c r="AO147" s="433"/>
      <c r="AP147" s="433"/>
      <c r="AQ147" s="433"/>
    </row>
    <row r="148" spans="1:43" ht="6" customHeight="1" x14ac:dyDescent="0.2">
      <c r="A148" s="433"/>
      <c r="B148" s="432"/>
      <c r="C148" s="129"/>
      <c r="D148" s="156"/>
      <c r="E148" s="157"/>
      <c r="F148" s="157"/>
      <c r="G148" s="157"/>
      <c r="H148" s="157"/>
      <c r="I148" s="157"/>
      <c r="J148" s="157"/>
      <c r="K148" s="157"/>
      <c r="L148" s="157"/>
      <c r="M148" s="157"/>
      <c r="N148" s="157"/>
      <c r="O148" s="157"/>
      <c r="P148" s="157"/>
      <c r="Q148" s="157"/>
      <c r="R148" s="157"/>
      <c r="S148" s="157"/>
      <c r="T148" s="157"/>
      <c r="U148" s="158"/>
      <c r="V148" s="156"/>
      <c r="W148" s="157"/>
      <c r="X148" s="157"/>
      <c r="Y148" s="157"/>
      <c r="Z148" s="157"/>
      <c r="AA148" s="159"/>
      <c r="AB148" s="157"/>
      <c r="AC148" s="160"/>
      <c r="AD148" s="159"/>
      <c r="AE148" s="157"/>
      <c r="AF148" s="157"/>
      <c r="AG148" s="160"/>
      <c r="AH148" s="157"/>
      <c r="AI148" s="157"/>
      <c r="AJ148" s="157"/>
      <c r="AK148" s="160"/>
      <c r="AL148" s="161"/>
      <c r="AM148" s="158"/>
      <c r="AN148" s="130"/>
      <c r="AO148" s="433"/>
      <c r="AP148" s="433"/>
      <c r="AQ148" s="433"/>
    </row>
    <row r="149" spans="1:43" ht="11.25" customHeight="1" x14ac:dyDescent="0.2">
      <c r="A149" s="433"/>
      <c r="B149" s="310"/>
      <c r="C149" s="129"/>
      <c r="D149" s="130"/>
      <c r="E149" s="433" t="s">
        <v>372</v>
      </c>
      <c r="F149" s="790" t="str">
        <f ca="1">VLOOKUP(CONCATENATE($B$90&amp;INDIRECT(ADDRESS(ROW(),COLUMN()-1))),Language_Translations,MATCH(Language_Selected,Language_Options,0),FALSE)</f>
        <v xml:space="preserve">N'importe quel légume à feuilles vert foncé tels que [INSÉRER JUSQU’À 5 LÉGUMES À FEUILLES VERT FONCÉ, RICHES EN VITAMINE A COURAMMENT CONSOMMÉS], ou d’autres légumes à feuilles vert foncé? </v>
      </c>
      <c r="G149" s="790"/>
      <c r="H149" s="790"/>
      <c r="I149" s="790"/>
      <c r="J149" s="790"/>
      <c r="K149" s="790"/>
      <c r="L149" s="790"/>
      <c r="M149" s="790"/>
      <c r="N149" s="790"/>
      <c r="O149" s="790"/>
      <c r="P149" s="790"/>
      <c r="Q149" s="790"/>
      <c r="R149" s="790"/>
      <c r="S149" s="790"/>
      <c r="T149" s="790"/>
      <c r="U149" s="129"/>
      <c r="V149" s="130"/>
      <c r="W149" s="433" t="s">
        <v>372</v>
      </c>
      <c r="X149" s="143" t="s">
        <v>9</v>
      </c>
      <c r="Y149" s="143"/>
      <c r="Z149" s="143"/>
      <c r="AA149" s="147"/>
      <c r="AB149" s="148"/>
      <c r="AC149" s="310" t="s">
        <v>93</v>
      </c>
      <c r="AD149" s="149"/>
      <c r="AE149" s="433"/>
      <c r="AF149" s="433"/>
      <c r="AG149" s="310" t="s">
        <v>95</v>
      </c>
      <c r="AH149" s="433"/>
      <c r="AI149" s="433"/>
      <c r="AJ149" s="433"/>
      <c r="AK149" s="310" t="s">
        <v>212</v>
      </c>
      <c r="AL149" s="131"/>
      <c r="AM149" s="129"/>
      <c r="AN149" s="130"/>
      <c r="AO149" s="433"/>
      <c r="AP149" s="433"/>
      <c r="AQ149" s="433"/>
    </row>
    <row r="150" spans="1:43" ht="11.25" customHeight="1" x14ac:dyDescent="0.2">
      <c r="A150" s="433"/>
      <c r="B150" s="432"/>
      <c r="C150" s="129"/>
      <c r="D150" s="130"/>
      <c r="E150" s="433"/>
      <c r="F150" s="790"/>
      <c r="G150" s="790"/>
      <c r="H150" s="790"/>
      <c r="I150" s="790"/>
      <c r="J150" s="790"/>
      <c r="K150" s="790"/>
      <c r="L150" s="790"/>
      <c r="M150" s="790"/>
      <c r="N150" s="790"/>
      <c r="O150" s="790"/>
      <c r="P150" s="790"/>
      <c r="Q150" s="790"/>
      <c r="R150" s="790"/>
      <c r="S150" s="790"/>
      <c r="T150" s="790"/>
      <c r="U150" s="129"/>
      <c r="V150" s="130"/>
      <c r="W150" s="433"/>
      <c r="X150" s="143"/>
      <c r="Y150" s="143"/>
      <c r="Z150" s="143"/>
      <c r="AA150" s="147"/>
      <c r="AB150" s="148"/>
      <c r="AC150" s="310"/>
      <c r="AD150" s="149"/>
      <c r="AE150" s="433"/>
      <c r="AF150" s="433"/>
      <c r="AG150" s="310"/>
      <c r="AH150" s="433"/>
      <c r="AI150" s="433"/>
      <c r="AJ150" s="433"/>
      <c r="AK150" s="310"/>
      <c r="AL150" s="131"/>
      <c r="AM150" s="129"/>
      <c r="AN150" s="130"/>
      <c r="AO150" s="433"/>
      <c r="AP150" s="433"/>
      <c r="AQ150" s="433"/>
    </row>
    <row r="151" spans="1:43" ht="11.25" customHeight="1" x14ac:dyDescent="0.2">
      <c r="A151" s="433"/>
      <c r="B151" s="432"/>
      <c r="C151" s="129"/>
      <c r="D151" s="130"/>
      <c r="E151" s="433"/>
      <c r="F151" s="790"/>
      <c r="G151" s="790"/>
      <c r="H151" s="790"/>
      <c r="I151" s="790"/>
      <c r="J151" s="790"/>
      <c r="K151" s="790"/>
      <c r="L151" s="790"/>
      <c r="M151" s="790"/>
      <c r="N151" s="790"/>
      <c r="O151" s="790"/>
      <c r="P151" s="790"/>
      <c r="Q151" s="790"/>
      <c r="R151" s="790"/>
      <c r="S151" s="790"/>
      <c r="T151" s="790"/>
      <c r="U151" s="129"/>
      <c r="V151" s="130"/>
      <c r="W151" s="433"/>
      <c r="X151" s="143"/>
      <c r="Y151" s="143"/>
      <c r="Z151" s="143"/>
      <c r="AA151" s="147"/>
      <c r="AB151" s="148"/>
      <c r="AC151" s="310"/>
      <c r="AD151" s="149"/>
      <c r="AE151" s="433"/>
      <c r="AF151" s="433"/>
      <c r="AG151" s="310"/>
      <c r="AH151" s="433"/>
      <c r="AI151" s="433"/>
      <c r="AJ151" s="433"/>
      <c r="AK151" s="310"/>
      <c r="AL151" s="131"/>
      <c r="AM151" s="129"/>
      <c r="AN151" s="130"/>
      <c r="AO151" s="433"/>
      <c r="AP151" s="433"/>
      <c r="AQ151" s="433"/>
    </row>
    <row r="152" spans="1:43" s="687" customFormat="1" ht="11.25" customHeight="1" x14ac:dyDescent="0.2">
      <c r="A152" s="685"/>
      <c r="B152" s="686"/>
      <c r="C152" s="129"/>
      <c r="D152" s="130"/>
      <c r="E152" s="685"/>
      <c r="F152" s="790"/>
      <c r="G152" s="790"/>
      <c r="H152" s="790"/>
      <c r="I152" s="790"/>
      <c r="J152" s="790"/>
      <c r="K152" s="790"/>
      <c r="L152" s="790"/>
      <c r="M152" s="790"/>
      <c r="N152" s="790"/>
      <c r="O152" s="790"/>
      <c r="P152" s="790"/>
      <c r="Q152" s="790"/>
      <c r="R152" s="790"/>
      <c r="S152" s="790"/>
      <c r="T152" s="790"/>
      <c r="U152" s="129"/>
      <c r="V152" s="130"/>
      <c r="W152" s="685"/>
      <c r="X152" s="143"/>
      <c r="Y152" s="143"/>
      <c r="Z152" s="143"/>
      <c r="AA152" s="147"/>
      <c r="AB152" s="148"/>
      <c r="AC152" s="663"/>
      <c r="AD152" s="149"/>
      <c r="AE152" s="685"/>
      <c r="AF152" s="685"/>
      <c r="AG152" s="663"/>
      <c r="AH152" s="685"/>
      <c r="AI152" s="685"/>
      <c r="AJ152" s="685"/>
      <c r="AK152" s="663"/>
      <c r="AL152" s="131"/>
      <c r="AM152" s="129"/>
      <c r="AN152" s="130"/>
      <c r="AO152" s="685"/>
      <c r="AP152" s="685"/>
      <c r="AQ152" s="685"/>
    </row>
    <row r="153" spans="1:43" ht="10.5" x14ac:dyDescent="0.2">
      <c r="A153" s="433"/>
      <c r="B153" s="432"/>
      <c r="C153" s="129"/>
      <c r="D153" s="130"/>
      <c r="E153" s="433"/>
      <c r="F153" s="790"/>
      <c r="G153" s="790"/>
      <c r="H153" s="790"/>
      <c r="I153" s="790"/>
      <c r="J153" s="790"/>
      <c r="K153" s="790"/>
      <c r="L153" s="790"/>
      <c r="M153" s="790"/>
      <c r="N153" s="790"/>
      <c r="O153" s="790"/>
      <c r="P153" s="790"/>
      <c r="Q153" s="790"/>
      <c r="R153" s="790"/>
      <c r="S153" s="790"/>
      <c r="T153" s="790"/>
      <c r="U153" s="129"/>
      <c r="V153" s="130"/>
      <c r="W153" s="433"/>
      <c r="X153" s="143"/>
      <c r="Y153" s="143"/>
      <c r="Z153" s="143"/>
      <c r="AA153" s="147"/>
      <c r="AB153" s="148"/>
      <c r="AC153" s="310"/>
      <c r="AD153" s="149"/>
      <c r="AE153" s="433"/>
      <c r="AF153" s="433"/>
      <c r="AG153" s="310"/>
      <c r="AH153" s="433"/>
      <c r="AI153" s="433"/>
      <c r="AJ153" s="433"/>
      <c r="AK153" s="310"/>
      <c r="AL153" s="131"/>
      <c r="AM153" s="129"/>
      <c r="AN153" s="130"/>
      <c r="AO153" s="433"/>
      <c r="AP153" s="433"/>
      <c r="AQ153" s="433"/>
    </row>
    <row r="154" spans="1:43" ht="6" customHeight="1" x14ac:dyDescent="0.2">
      <c r="A154" s="433"/>
      <c r="B154" s="432"/>
      <c r="C154" s="129"/>
      <c r="D154" s="150"/>
      <c r="E154" s="151"/>
      <c r="F154" s="151"/>
      <c r="G154" s="151"/>
      <c r="H154" s="151"/>
      <c r="I154" s="151"/>
      <c r="J154" s="151"/>
      <c r="K154" s="151"/>
      <c r="L154" s="151"/>
      <c r="M154" s="151"/>
      <c r="N154" s="151"/>
      <c r="O154" s="151"/>
      <c r="P154" s="151"/>
      <c r="Q154" s="151"/>
      <c r="R154" s="151"/>
      <c r="S154" s="151"/>
      <c r="T154" s="151"/>
      <c r="U154" s="152"/>
      <c r="V154" s="150"/>
      <c r="W154" s="151"/>
      <c r="X154" s="151"/>
      <c r="Y154" s="151"/>
      <c r="Z154" s="151"/>
      <c r="AA154" s="153"/>
      <c r="AB154" s="151"/>
      <c r="AC154" s="154"/>
      <c r="AD154" s="153"/>
      <c r="AE154" s="151"/>
      <c r="AF154" s="151"/>
      <c r="AG154" s="154"/>
      <c r="AH154" s="151"/>
      <c r="AI154" s="151"/>
      <c r="AJ154" s="151"/>
      <c r="AK154" s="154"/>
      <c r="AL154" s="155"/>
      <c r="AM154" s="152"/>
      <c r="AN154" s="130"/>
      <c r="AO154" s="433"/>
      <c r="AP154" s="433"/>
      <c r="AQ154" s="433"/>
    </row>
    <row r="155" spans="1:43" ht="6" customHeight="1" x14ac:dyDescent="0.2">
      <c r="A155" s="433"/>
      <c r="B155" s="432"/>
      <c r="C155" s="129"/>
      <c r="D155" s="156"/>
      <c r="E155" s="157"/>
      <c r="F155" s="157"/>
      <c r="G155" s="157"/>
      <c r="H155" s="157"/>
      <c r="I155" s="157"/>
      <c r="J155" s="157"/>
      <c r="K155" s="157"/>
      <c r="L155" s="157"/>
      <c r="M155" s="157"/>
      <c r="N155" s="157"/>
      <c r="O155" s="157"/>
      <c r="P155" s="157"/>
      <c r="Q155" s="157"/>
      <c r="R155" s="157"/>
      <c r="S155" s="157"/>
      <c r="T155" s="157"/>
      <c r="U155" s="158"/>
      <c r="V155" s="156"/>
      <c r="W155" s="157"/>
      <c r="X155" s="157"/>
      <c r="Y155" s="157"/>
      <c r="Z155" s="157"/>
      <c r="AA155" s="159"/>
      <c r="AB155" s="157"/>
      <c r="AC155" s="160"/>
      <c r="AD155" s="159"/>
      <c r="AE155" s="157"/>
      <c r="AF155" s="157"/>
      <c r="AG155" s="160"/>
      <c r="AH155" s="157"/>
      <c r="AI155" s="157"/>
      <c r="AJ155" s="157"/>
      <c r="AK155" s="160"/>
      <c r="AL155" s="161"/>
      <c r="AM155" s="158"/>
      <c r="AN155" s="130"/>
      <c r="AO155" s="433"/>
      <c r="AP155" s="433"/>
      <c r="AQ155" s="433"/>
    </row>
    <row r="156" spans="1:43" ht="11.25" customHeight="1" x14ac:dyDescent="0.2">
      <c r="A156" s="433"/>
      <c r="B156" s="432"/>
      <c r="C156" s="129"/>
      <c r="D156" s="130"/>
      <c r="E156" s="433" t="s">
        <v>55</v>
      </c>
      <c r="F156" s="761" t="str">
        <f ca="1">VLOOKUP(CONCATENATE($B$90&amp;INDIRECT(ADDRESS(ROW(),COLUMN()-1))),Language_Translations,MATCH(Language_Selected,Language_Options,0),FALSE)</f>
        <v>D'autres légumes tels que [INSÉRER JUSQU’À 5 AUTRES LÉGUMES COURAMMENT COMSOMMÉS] ou autres légumes?</v>
      </c>
      <c r="G156" s="761"/>
      <c r="H156" s="761"/>
      <c r="I156" s="761"/>
      <c r="J156" s="761"/>
      <c r="K156" s="761"/>
      <c r="L156" s="761"/>
      <c r="M156" s="761"/>
      <c r="N156" s="761"/>
      <c r="O156" s="761"/>
      <c r="P156" s="761"/>
      <c r="Q156" s="761"/>
      <c r="R156" s="761"/>
      <c r="S156" s="761"/>
      <c r="T156" s="761"/>
      <c r="U156" s="129"/>
      <c r="V156" s="130"/>
      <c r="W156" s="433" t="s">
        <v>55</v>
      </c>
      <c r="X156" s="143" t="s">
        <v>9</v>
      </c>
      <c r="Y156" s="143"/>
      <c r="Z156" s="143"/>
      <c r="AA156" s="147"/>
      <c r="AB156" s="148"/>
      <c r="AC156" s="310" t="s">
        <v>93</v>
      </c>
      <c r="AD156" s="149"/>
      <c r="AE156" s="433"/>
      <c r="AF156" s="433"/>
      <c r="AG156" s="310" t="s">
        <v>95</v>
      </c>
      <c r="AH156" s="433"/>
      <c r="AI156" s="433"/>
      <c r="AJ156" s="433"/>
      <c r="AK156" s="310" t="s">
        <v>212</v>
      </c>
      <c r="AL156" s="131"/>
      <c r="AM156" s="129"/>
      <c r="AN156" s="130"/>
      <c r="AO156" s="433"/>
      <c r="AP156" s="433"/>
      <c r="AQ156" s="433"/>
    </row>
    <row r="157" spans="1:43" s="687" customFormat="1" ht="11.25" customHeight="1" x14ac:dyDescent="0.2">
      <c r="A157" s="685"/>
      <c r="B157" s="686"/>
      <c r="C157" s="129"/>
      <c r="D157" s="130"/>
      <c r="E157" s="685"/>
      <c r="F157" s="761"/>
      <c r="G157" s="761"/>
      <c r="H157" s="761"/>
      <c r="I157" s="761"/>
      <c r="J157" s="761"/>
      <c r="K157" s="761"/>
      <c r="L157" s="761"/>
      <c r="M157" s="761"/>
      <c r="N157" s="761"/>
      <c r="O157" s="761"/>
      <c r="P157" s="761"/>
      <c r="Q157" s="761"/>
      <c r="R157" s="761"/>
      <c r="S157" s="761"/>
      <c r="T157" s="761"/>
      <c r="U157" s="129"/>
      <c r="V157" s="130"/>
      <c r="W157" s="685"/>
      <c r="X157" s="143"/>
      <c r="Y157" s="143"/>
      <c r="Z157" s="143"/>
      <c r="AA157" s="147"/>
      <c r="AB157" s="148"/>
      <c r="AC157" s="663"/>
      <c r="AD157" s="149"/>
      <c r="AE157" s="685"/>
      <c r="AF157" s="685"/>
      <c r="AG157" s="663"/>
      <c r="AH157" s="685"/>
      <c r="AI157" s="685"/>
      <c r="AJ157" s="685"/>
      <c r="AK157" s="663"/>
      <c r="AL157" s="131"/>
      <c r="AM157" s="129"/>
      <c r="AN157" s="130"/>
      <c r="AO157" s="685"/>
      <c r="AP157" s="685"/>
      <c r="AQ157" s="685"/>
    </row>
    <row r="158" spans="1:43" ht="11.25" customHeight="1" x14ac:dyDescent="0.2">
      <c r="A158" s="433"/>
      <c r="B158" s="432"/>
      <c r="C158" s="129"/>
      <c r="D158" s="130"/>
      <c r="E158" s="433"/>
      <c r="F158" s="761"/>
      <c r="G158" s="761"/>
      <c r="H158" s="761"/>
      <c r="I158" s="761"/>
      <c r="J158" s="761"/>
      <c r="K158" s="761"/>
      <c r="L158" s="761"/>
      <c r="M158" s="761"/>
      <c r="N158" s="761"/>
      <c r="O158" s="761"/>
      <c r="P158" s="761"/>
      <c r="Q158" s="761"/>
      <c r="R158" s="761"/>
      <c r="S158" s="761"/>
      <c r="T158" s="761"/>
      <c r="U158" s="129"/>
      <c r="V158" s="130"/>
      <c r="W158" s="433"/>
      <c r="X158" s="143"/>
      <c r="Y158" s="143"/>
      <c r="Z158" s="143"/>
      <c r="AA158" s="147"/>
      <c r="AB158" s="148"/>
      <c r="AC158" s="310"/>
      <c r="AD158" s="149"/>
      <c r="AE158" s="433"/>
      <c r="AF158" s="433"/>
      <c r="AG158" s="310"/>
      <c r="AH158" s="433"/>
      <c r="AI158" s="433"/>
      <c r="AJ158" s="433"/>
      <c r="AK158" s="310"/>
      <c r="AL158" s="131"/>
      <c r="AM158" s="129"/>
      <c r="AN158" s="130"/>
      <c r="AO158" s="433"/>
      <c r="AP158" s="433"/>
      <c r="AQ158" s="433"/>
    </row>
    <row r="159" spans="1:43" ht="6" customHeight="1" x14ac:dyDescent="0.2">
      <c r="A159" s="433"/>
      <c r="B159" s="432"/>
      <c r="C159" s="129"/>
      <c r="D159" s="150"/>
      <c r="E159" s="151"/>
      <c r="F159" s="151"/>
      <c r="G159" s="151"/>
      <c r="H159" s="151"/>
      <c r="I159" s="151"/>
      <c r="J159" s="151"/>
      <c r="K159" s="151"/>
      <c r="L159" s="151"/>
      <c r="M159" s="151"/>
      <c r="N159" s="151"/>
      <c r="O159" s="151"/>
      <c r="P159" s="151"/>
      <c r="Q159" s="151"/>
      <c r="R159" s="151"/>
      <c r="S159" s="151"/>
      <c r="T159" s="151"/>
      <c r="U159" s="152"/>
      <c r="V159" s="150"/>
      <c r="W159" s="151"/>
      <c r="X159" s="151"/>
      <c r="Y159" s="151"/>
      <c r="Z159" s="151"/>
      <c r="AA159" s="153"/>
      <c r="AB159" s="151"/>
      <c r="AC159" s="154"/>
      <c r="AD159" s="153"/>
      <c r="AE159" s="151"/>
      <c r="AF159" s="151"/>
      <c r="AG159" s="154"/>
      <c r="AH159" s="151"/>
      <c r="AI159" s="151"/>
      <c r="AJ159" s="151"/>
      <c r="AK159" s="154"/>
      <c r="AL159" s="155"/>
      <c r="AM159" s="152"/>
      <c r="AN159" s="130"/>
      <c r="AO159" s="433"/>
      <c r="AP159" s="433"/>
      <c r="AQ159" s="433"/>
    </row>
    <row r="160" spans="1:43" ht="6" customHeight="1" x14ac:dyDescent="0.2">
      <c r="A160" s="433"/>
      <c r="B160" s="432"/>
      <c r="C160" s="129"/>
      <c r="D160" s="156"/>
      <c r="E160" s="157"/>
      <c r="F160" s="157"/>
      <c r="G160" s="157"/>
      <c r="H160" s="157"/>
      <c r="I160" s="157"/>
      <c r="J160" s="157"/>
      <c r="K160" s="157"/>
      <c r="L160" s="157"/>
      <c r="M160" s="157"/>
      <c r="N160" s="157"/>
      <c r="O160" s="157"/>
      <c r="P160" s="157"/>
      <c r="Q160" s="157"/>
      <c r="R160" s="157"/>
      <c r="S160" s="157"/>
      <c r="T160" s="157"/>
      <c r="U160" s="158"/>
      <c r="V160" s="156"/>
      <c r="W160" s="157"/>
      <c r="X160" s="157"/>
      <c r="Y160" s="157"/>
      <c r="Z160" s="157"/>
      <c r="AA160" s="159"/>
      <c r="AB160" s="157"/>
      <c r="AC160" s="160"/>
      <c r="AD160" s="159"/>
      <c r="AE160" s="157"/>
      <c r="AF160" s="157"/>
      <c r="AG160" s="160"/>
      <c r="AH160" s="157"/>
      <c r="AI160" s="157"/>
      <c r="AJ160" s="157"/>
      <c r="AK160" s="160"/>
      <c r="AL160" s="161"/>
      <c r="AM160" s="158"/>
      <c r="AN160" s="130"/>
      <c r="AO160" s="433"/>
      <c r="AP160" s="433"/>
      <c r="AQ160" s="433"/>
    </row>
    <row r="161" spans="1:43" ht="11.25" customHeight="1" x14ac:dyDescent="0.2">
      <c r="A161" s="433"/>
      <c r="B161" s="432"/>
      <c r="C161" s="129"/>
      <c r="D161" s="130"/>
      <c r="E161" s="433" t="s">
        <v>485</v>
      </c>
      <c r="F161" s="761" t="str">
        <f ca="1">VLOOKUP(CONCATENATE($B$90&amp;INDIRECT(ADDRESS(ROW(),COLUMN()-1))),Language_Translations,MATCH(Language_Selected,Language_Options,0),FALSE)</f>
        <v>Des mangues ou des papayes mures ou [INSÉRER D'AUTRES FRUITS RICHES EN VITAMINE A COURAMMENT CONSOMMÉS] ?</v>
      </c>
      <c r="G161" s="761"/>
      <c r="H161" s="761"/>
      <c r="I161" s="761"/>
      <c r="J161" s="761"/>
      <c r="K161" s="761"/>
      <c r="L161" s="761"/>
      <c r="M161" s="761"/>
      <c r="N161" s="761"/>
      <c r="O161" s="761"/>
      <c r="P161" s="761"/>
      <c r="Q161" s="761"/>
      <c r="R161" s="761"/>
      <c r="S161" s="761"/>
      <c r="T161" s="761"/>
      <c r="U161" s="129"/>
      <c r="V161" s="130"/>
      <c r="W161" s="433" t="s">
        <v>485</v>
      </c>
      <c r="X161" s="143" t="s">
        <v>9</v>
      </c>
      <c r="Y161" s="143"/>
      <c r="Z161" s="143"/>
      <c r="AA161" s="147"/>
      <c r="AB161" s="148"/>
      <c r="AC161" s="310" t="s">
        <v>93</v>
      </c>
      <c r="AD161" s="149"/>
      <c r="AE161" s="433"/>
      <c r="AF161" s="433"/>
      <c r="AG161" s="310" t="s">
        <v>95</v>
      </c>
      <c r="AH161" s="433"/>
      <c r="AI161" s="433"/>
      <c r="AJ161" s="433"/>
      <c r="AK161" s="310" t="s">
        <v>212</v>
      </c>
      <c r="AL161" s="131"/>
      <c r="AM161" s="129"/>
      <c r="AN161" s="130"/>
      <c r="AO161" s="433"/>
      <c r="AP161" s="433"/>
      <c r="AQ161" s="433"/>
    </row>
    <row r="162" spans="1:43" ht="11.25" customHeight="1" x14ac:dyDescent="0.2">
      <c r="A162" s="433"/>
      <c r="B162" s="432"/>
      <c r="C162" s="129"/>
      <c r="D162" s="130"/>
      <c r="E162" s="433"/>
      <c r="F162" s="761"/>
      <c r="G162" s="761"/>
      <c r="H162" s="761"/>
      <c r="I162" s="761"/>
      <c r="J162" s="761"/>
      <c r="K162" s="761"/>
      <c r="L162" s="761"/>
      <c r="M162" s="761"/>
      <c r="N162" s="761"/>
      <c r="O162" s="761"/>
      <c r="P162" s="761"/>
      <c r="Q162" s="761"/>
      <c r="R162" s="761"/>
      <c r="S162" s="761"/>
      <c r="T162" s="761"/>
      <c r="U162" s="129"/>
      <c r="V162" s="130"/>
      <c r="W162" s="433"/>
      <c r="X162" s="143"/>
      <c r="Y162" s="143"/>
      <c r="Z162" s="143"/>
      <c r="AA162" s="147"/>
      <c r="AB162" s="148"/>
      <c r="AC162" s="310"/>
      <c r="AD162" s="149"/>
      <c r="AE162" s="433"/>
      <c r="AF162" s="433"/>
      <c r="AG162" s="310"/>
      <c r="AH162" s="433"/>
      <c r="AI162" s="433"/>
      <c r="AJ162" s="433"/>
      <c r="AK162" s="310"/>
      <c r="AL162" s="131"/>
      <c r="AM162" s="129"/>
      <c r="AN162" s="130"/>
      <c r="AO162" s="433"/>
      <c r="AP162" s="433"/>
      <c r="AQ162" s="433"/>
    </row>
    <row r="163" spans="1:43" ht="11.25" customHeight="1" x14ac:dyDescent="0.2">
      <c r="A163" s="433"/>
      <c r="B163" s="432"/>
      <c r="C163" s="129"/>
      <c r="D163" s="130"/>
      <c r="E163" s="433"/>
      <c r="F163" s="761"/>
      <c r="G163" s="761"/>
      <c r="H163" s="761"/>
      <c r="I163" s="761"/>
      <c r="J163" s="761"/>
      <c r="K163" s="761"/>
      <c r="L163" s="761"/>
      <c r="M163" s="761"/>
      <c r="N163" s="761"/>
      <c r="O163" s="761"/>
      <c r="P163" s="761"/>
      <c r="Q163" s="761"/>
      <c r="R163" s="761"/>
      <c r="S163" s="761"/>
      <c r="T163" s="761"/>
      <c r="U163" s="129"/>
      <c r="V163" s="130"/>
      <c r="W163" s="433"/>
      <c r="X163" s="143"/>
      <c r="Y163" s="143"/>
      <c r="Z163" s="143"/>
      <c r="AA163" s="147"/>
      <c r="AB163" s="148"/>
      <c r="AC163" s="310"/>
      <c r="AD163" s="149"/>
      <c r="AE163" s="433"/>
      <c r="AF163" s="433"/>
      <c r="AG163" s="310"/>
      <c r="AH163" s="433"/>
      <c r="AI163" s="433"/>
      <c r="AJ163" s="433"/>
      <c r="AK163" s="310"/>
      <c r="AL163" s="131"/>
      <c r="AM163" s="129"/>
      <c r="AN163" s="130"/>
      <c r="AO163" s="433"/>
      <c r="AP163" s="433"/>
      <c r="AQ163" s="433"/>
    </row>
    <row r="164" spans="1:43" ht="6" customHeight="1" x14ac:dyDescent="0.2">
      <c r="A164" s="433"/>
      <c r="B164" s="432"/>
      <c r="C164" s="129"/>
      <c r="D164" s="150"/>
      <c r="E164" s="151"/>
      <c r="F164" s="151"/>
      <c r="G164" s="151"/>
      <c r="H164" s="151"/>
      <c r="I164" s="151"/>
      <c r="J164" s="151"/>
      <c r="K164" s="151"/>
      <c r="L164" s="151"/>
      <c r="M164" s="151"/>
      <c r="N164" s="151"/>
      <c r="O164" s="151"/>
      <c r="P164" s="151"/>
      <c r="Q164" s="151"/>
      <c r="R164" s="151"/>
      <c r="S164" s="151"/>
      <c r="T164" s="151"/>
      <c r="U164" s="152"/>
      <c r="V164" s="150"/>
      <c r="W164" s="151"/>
      <c r="X164" s="151"/>
      <c r="Y164" s="151"/>
      <c r="Z164" s="151"/>
      <c r="AA164" s="153"/>
      <c r="AB164" s="151"/>
      <c r="AC164" s="154"/>
      <c r="AD164" s="153"/>
      <c r="AE164" s="151"/>
      <c r="AF164" s="151"/>
      <c r="AG164" s="154"/>
      <c r="AH164" s="151"/>
      <c r="AI164" s="151"/>
      <c r="AJ164" s="151"/>
      <c r="AK164" s="154"/>
      <c r="AL164" s="155"/>
      <c r="AM164" s="152"/>
      <c r="AN164" s="130"/>
      <c r="AO164" s="433"/>
      <c r="AP164" s="433"/>
      <c r="AQ164" s="433"/>
    </row>
    <row r="165" spans="1:43" ht="6" customHeight="1" x14ac:dyDescent="0.2">
      <c r="A165" s="433"/>
      <c r="B165" s="432"/>
      <c r="C165" s="129"/>
      <c r="D165" s="156"/>
      <c r="E165" s="157"/>
      <c r="F165" s="157"/>
      <c r="G165" s="157"/>
      <c r="H165" s="157"/>
      <c r="I165" s="157"/>
      <c r="J165" s="157"/>
      <c r="K165" s="157"/>
      <c r="L165" s="157"/>
      <c r="M165" s="157"/>
      <c r="N165" s="157"/>
      <c r="O165" s="157"/>
      <c r="P165" s="157"/>
      <c r="Q165" s="157"/>
      <c r="R165" s="157"/>
      <c r="S165" s="157"/>
      <c r="T165" s="157"/>
      <c r="U165" s="158"/>
      <c r="V165" s="156"/>
      <c r="W165" s="157"/>
      <c r="X165" s="157"/>
      <c r="Y165" s="157"/>
      <c r="Z165" s="157"/>
      <c r="AA165" s="159"/>
      <c r="AB165" s="157"/>
      <c r="AC165" s="160"/>
      <c r="AD165" s="159"/>
      <c r="AE165" s="157"/>
      <c r="AF165" s="157"/>
      <c r="AG165" s="160"/>
      <c r="AH165" s="157"/>
      <c r="AI165" s="157"/>
      <c r="AJ165" s="157"/>
      <c r="AK165" s="160"/>
      <c r="AL165" s="161"/>
      <c r="AM165" s="158"/>
      <c r="AN165" s="130"/>
      <c r="AO165" s="433"/>
      <c r="AP165" s="433"/>
      <c r="AQ165" s="433"/>
    </row>
    <row r="166" spans="1:43" ht="11.25" customHeight="1" x14ac:dyDescent="0.2">
      <c r="A166" s="433"/>
      <c r="B166" s="432"/>
      <c r="C166" s="129"/>
      <c r="D166" s="130"/>
      <c r="E166" s="433" t="s">
        <v>768</v>
      </c>
      <c r="F166" s="790" t="str">
        <f ca="1">VLOOKUP(CONCATENATE($B$90&amp;INDIRECT(ADDRESS(ROW(),COLUMN()-1))),Language_Translations,MATCH(Language_Selected,Language_Options,0),FALSE)</f>
        <v>D'autres fruits tels que [INSÉRER JUSQU’À 5 AUTRES FRUITS COURAMMENT CONSOMMÉS] ou autres fruits?</v>
      </c>
      <c r="G166" s="790"/>
      <c r="H166" s="790"/>
      <c r="I166" s="790"/>
      <c r="J166" s="790"/>
      <c r="K166" s="790"/>
      <c r="L166" s="790"/>
      <c r="M166" s="790"/>
      <c r="N166" s="790"/>
      <c r="O166" s="790"/>
      <c r="P166" s="790"/>
      <c r="Q166" s="790"/>
      <c r="R166" s="790"/>
      <c r="S166" s="790"/>
      <c r="T166" s="790"/>
      <c r="U166" s="129"/>
      <c r="V166" s="130"/>
      <c r="W166" s="433" t="s">
        <v>768</v>
      </c>
      <c r="X166" s="143" t="s">
        <v>9</v>
      </c>
      <c r="Y166" s="143"/>
      <c r="Z166" s="143"/>
      <c r="AA166" s="147"/>
      <c r="AB166" s="148"/>
      <c r="AC166" s="310" t="s">
        <v>93</v>
      </c>
      <c r="AD166" s="149"/>
      <c r="AE166" s="433"/>
      <c r="AF166" s="433"/>
      <c r="AG166" s="310" t="s">
        <v>95</v>
      </c>
      <c r="AH166" s="433"/>
      <c r="AI166" s="433"/>
      <c r="AJ166" s="433"/>
      <c r="AK166" s="310" t="s">
        <v>212</v>
      </c>
      <c r="AL166" s="131"/>
      <c r="AM166" s="129"/>
      <c r="AN166" s="130"/>
      <c r="AO166" s="433"/>
      <c r="AP166" s="433"/>
      <c r="AQ166" s="433"/>
    </row>
    <row r="167" spans="1:43" s="687" customFormat="1" ht="11.25" customHeight="1" x14ac:dyDescent="0.2">
      <c r="A167" s="685"/>
      <c r="B167" s="686"/>
      <c r="C167" s="129"/>
      <c r="D167" s="130"/>
      <c r="E167" s="685"/>
      <c r="F167" s="790"/>
      <c r="G167" s="790"/>
      <c r="H167" s="790"/>
      <c r="I167" s="790"/>
      <c r="J167" s="790"/>
      <c r="K167" s="790"/>
      <c r="L167" s="790"/>
      <c r="M167" s="790"/>
      <c r="N167" s="790"/>
      <c r="O167" s="790"/>
      <c r="P167" s="790"/>
      <c r="Q167" s="790"/>
      <c r="R167" s="790"/>
      <c r="S167" s="790"/>
      <c r="T167" s="790"/>
      <c r="U167" s="129"/>
      <c r="V167" s="130"/>
      <c r="W167" s="685"/>
      <c r="X167" s="143"/>
      <c r="Y167" s="143"/>
      <c r="Z167" s="143"/>
      <c r="AA167" s="147"/>
      <c r="AB167" s="148"/>
      <c r="AC167" s="663"/>
      <c r="AD167" s="149"/>
      <c r="AE167" s="685"/>
      <c r="AF167" s="685"/>
      <c r="AG167" s="663"/>
      <c r="AH167" s="685"/>
      <c r="AI167" s="685"/>
      <c r="AJ167" s="685"/>
      <c r="AK167" s="663"/>
      <c r="AL167" s="131"/>
      <c r="AM167" s="129"/>
      <c r="AN167" s="130"/>
      <c r="AO167" s="685"/>
      <c r="AP167" s="685"/>
      <c r="AQ167" s="685"/>
    </row>
    <row r="168" spans="1:43" ht="11.25" customHeight="1" x14ac:dyDescent="0.2">
      <c r="A168" s="433"/>
      <c r="B168" s="432"/>
      <c r="C168" s="129"/>
      <c r="D168" s="130"/>
      <c r="E168" s="433"/>
      <c r="F168" s="790"/>
      <c r="G168" s="790"/>
      <c r="H168" s="790"/>
      <c r="I168" s="790"/>
      <c r="J168" s="790"/>
      <c r="K168" s="790"/>
      <c r="L168" s="790"/>
      <c r="M168" s="790"/>
      <c r="N168" s="790"/>
      <c r="O168" s="790"/>
      <c r="P168" s="790"/>
      <c r="Q168" s="790"/>
      <c r="R168" s="790"/>
      <c r="S168" s="790"/>
      <c r="T168" s="790"/>
      <c r="U168" s="129"/>
      <c r="V168" s="130"/>
      <c r="W168" s="433"/>
      <c r="X168" s="143"/>
      <c r="Y168" s="143"/>
      <c r="Z168" s="143"/>
      <c r="AA168" s="147"/>
      <c r="AB168" s="148"/>
      <c r="AC168" s="310"/>
      <c r="AD168" s="149"/>
      <c r="AE168" s="433"/>
      <c r="AF168" s="433"/>
      <c r="AG168" s="310"/>
      <c r="AH168" s="433"/>
      <c r="AI168" s="433"/>
      <c r="AJ168" s="433"/>
      <c r="AK168" s="310"/>
      <c r="AL168" s="131"/>
      <c r="AM168" s="129"/>
      <c r="AN168" s="130"/>
      <c r="AO168" s="433"/>
      <c r="AP168" s="433"/>
      <c r="AQ168" s="433"/>
    </row>
    <row r="169" spans="1:43" ht="6" customHeight="1" x14ac:dyDescent="0.2">
      <c r="A169" s="433"/>
      <c r="B169" s="432"/>
      <c r="C169" s="129"/>
      <c r="D169" s="150"/>
      <c r="E169" s="151"/>
      <c r="F169" s="151"/>
      <c r="G169" s="151"/>
      <c r="H169" s="151"/>
      <c r="I169" s="151"/>
      <c r="J169" s="151"/>
      <c r="K169" s="151"/>
      <c r="L169" s="151"/>
      <c r="M169" s="151"/>
      <c r="N169" s="151"/>
      <c r="O169" s="151"/>
      <c r="P169" s="151"/>
      <c r="Q169" s="151"/>
      <c r="R169" s="151"/>
      <c r="S169" s="151"/>
      <c r="T169" s="151"/>
      <c r="U169" s="152"/>
      <c r="V169" s="150"/>
      <c r="W169" s="151"/>
      <c r="X169" s="151"/>
      <c r="Y169" s="151"/>
      <c r="Z169" s="151"/>
      <c r="AA169" s="153"/>
      <c r="AB169" s="151"/>
      <c r="AC169" s="154"/>
      <c r="AD169" s="153"/>
      <c r="AE169" s="151"/>
      <c r="AF169" s="151"/>
      <c r="AG169" s="154"/>
      <c r="AH169" s="151"/>
      <c r="AI169" s="151"/>
      <c r="AJ169" s="151"/>
      <c r="AK169" s="154"/>
      <c r="AL169" s="155"/>
      <c r="AM169" s="152"/>
      <c r="AN169" s="130"/>
      <c r="AO169" s="433"/>
      <c r="AP169" s="433"/>
      <c r="AQ169" s="433"/>
    </row>
    <row r="170" spans="1:43" ht="6" customHeight="1" x14ac:dyDescent="0.2">
      <c r="A170" s="433"/>
      <c r="B170" s="432"/>
      <c r="C170" s="433"/>
      <c r="D170" s="157"/>
      <c r="E170" s="433"/>
      <c r="F170" s="433"/>
      <c r="G170" s="433"/>
      <c r="H170" s="433"/>
      <c r="I170" s="433"/>
      <c r="J170" s="433"/>
      <c r="K170" s="433"/>
      <c r="L170" s="433"/>
      <c r="M170" s="433"/>
      <c r="N170" s="433"/>
      <c r="O170" s="433"/>
      <c r="P170" s="433"/>
      <c r="Q170" s="433"/>
      <c r="R170" s="433"/>
      <c r="S170" s="433"/>
      <c r="T170" s="433"/>
      <c r="U170" s="157"/>
      <c r="V170" s="433"/>
      <c r="W170" s="433"/>
      <c r="X170" s="433"/>
      <c r="Y170" s="433"/>
      <c r="Z170" s="433"/>
      <c r="AA170" s="149"/>
      <c r="AB170" s="433"/>
      <c r="AC170" s="432"/>
      <c r="AD170" s="149"/>
      <c r="AE170" s="433"/>
      <c r="AF170" s="433"/>
      <c r="AG170" s="432"/>
      <c r="AH170" s="433"/>
      <c r="AI170" s="433"/>
      <c r="AJ170" s="433"/>
      <c r="AK170" s="432"/>
      <c r="AL170" s="131"/>
      <c r="AM170" s="433"/>
      <c r="AN170" s="433"/>
      <c r="AO170" s="433"/>
      <c r="AP170" s="433"/>
      <c r="AQ170" s="433"/>
    </row>
    <row r="171" spans="1:43" ht="6" customHeight="1" x14ac:dyDescent="0.2">
      <c r="A171" s="433"/>
      <c r="B171" s="432"/>
      <c r="C171" s="129"/>
      <c r="D171" s="156"/>
      <c r="E171" s="157"/>
      <c r="F171" s="157"/>
      <c r="G171" s="157"/>
      <c r="H171" s="157"/>
      <c r="I171" s="157"/>
      <c r="J171" s="157"/>
      <c r="K171" s="157"/>
      <c r="L171" s="157"/>
      <c r="M171" s="157"/>
      <c r="N171" s="157"/>
      <c r="O171" s="157"/>
      <c r="P171" s="157"/>
      <c r="Q171" s="157"/>
      <c r="R171" s="157"/>
      <c r="S171" s="157"/>
      <c r="T171" s="157"/>
      <c r="U171" s="158"/>
      <c r="V171" s="156"/>
      <c r="W171" s="157"/>
      <c r="X171" s="157"/>
      <c r="Y171" s="157"/>
      <c r="Z171" s="157"/>
      <c r="AA171" s="159"/>
      <c r="AB171" s="157"/>
      <c r="AC171" s="160"/>
      <c r="AD171" s="159"/>
      <c r="AE171" s="157"/>
      <c r="AF171" s="157"/>
      <c r="AG171" s="160"/>
      <c r="AH171" s="157"/>
      <c r="AI171" s="157"/>
      <c r="AJ171" s="157"/>
      <c r="AK171" s="160"/>
      <c r="AL171" s="161"/>
      <c r="AM171" s="158"/>
      <c r="AN171" s="130"/>
      <c r="AO171" s="433"/>
      <c r="AP171" s="433"/>
      <c r="AQ171" s="433"/>
    </row>
    <row r="172" spans="1:43" s="594" customFormat="1" ht="11.15" customHeight="1" x14ac:dyDescent="0.2">
      <c r="A172" s="660"/>
      <c r="B172" s="661"/>
      <c r="C172" s="129"/>
      <c r="D172" s="130"/>
      <c r="E172" s="583"/>
      <c r="F172" s="583"/>
      <c r="G172" s="583"/>
      <c r="H172" s="583"/>
      <c r="I172" s="583"/>
      <c r="J172" s="583"/>
      <c r="K172" s="583"/>
      <c r="L172" s="583"/>
      <c r="M172" s="583"/>
      <c r="N172" s="583"/>
      <c r="O172" s="583"/>
      <c r="P172" s="583"/>
      <c r="Q172" s="583"/>
      <c r="R172" s="583"/>
      <c r="S172" s="583"/>
      <c r="T172" s="583"/>
      <c r="U172" s="129"/>
      <c r="V172" s="130"/>
      <c r="W172" s="583"/>
      <c r="X172" s="882"/>
      <c r="Y172" s="882"/>
      <c r="Z172" s="882"/>
      <c r="AA172" s="883"/>
      <c r="AB172" s="672"/>
      <c r="AC172" s="586" t="s">
        <v>117</v>
      </c>
      <c r="AD172" s="583"/>
      <c r="AE172" s="583"/>
      <c r="AF172" s="583"/>
      <c r="AG172" s="586" t="s">
        <v>118</v>
      </c>
      <c r="AH172" s="583"/>
      <c r="AI172" s="583"/>
      <c r="AJ172" s="583"/>
      <c r="AK172" s="586" t="s">
        <v>478</v>
      </c>
      <c r="AL172" s="587"/>
      <c r="AM172" s="129"/>
      <c r="AN172" s="130"/>
      <c r="AO172" s="660"/>
      <c r="AP172" s="660"/>
      <c r="AQ172" s="660"/>
    </row>
    <row r="173" spans="1:43" ht="6" customHeight="1" x14ac:dyDescent="0.2">
      <c r="A173" s="433"/>
      <c r="B173" s="432"/>
      <c r="C173" s="129"/>
      <c r="D173" s="130"/>
      <c r="E173" s="583"/>
      <c r="F173" s="583"/>
      <c r="G173" s="583"/>
      <c r="H173" s="583"/>
      <c r="I173" s="583"/>
      <c r="J173" s="583"/>
      <c r="K173" s="583"/>
      <c r="L173" s="583"/>
      <c r="M173" s="583"/>
      <c r="N173" s="583"/>
      <c r="O173" s="583"/>
      <c r="P173" s="583"/>
      <c r="Q173" s="583"/>
      <c r="R173" s="583"/>
      <c r="S173" s="583"/>
      <c r="T173" s="583"/>
      <c r="U173" s="129"/>
      <c r="V173" s="130"/>
      <c r="W173" s="583"/>
      <c r="X173" s="583"/>
      <c r="Y173" s="583"/>
      <c r="Z173" s="583"/>
      <c r="AA173" s="585"/>
      <c r="AB173" s="583"/>
      <c r="AC173" s="586"/>
      <c r="AD173" s="585"/>
      <c r="AE173" s="583"/>
      <c r="AF173" s="583"/>
      <c r="AG173" s="586"/>
      <c r="AH173" s="583"/>
      <c r="AI173" s="583"/>
      <c r="AJ173" s="583"/>
      <c r="AK173" s="586"/>
      <c r="AL173" s="587"/>
      <c r="AM173" s="129"/>
      <c r="AN173" s="130"/>
      <c r="AO173" s="433"/>
      <c r="AP173" s="433"/>
      <c r="AQ173" s="433"/>
    </row>
    <row r="174" spans="1:43" ht="11.15" customHeight="1" x14ac:dyDescent="0.2">
      <c r="A174" s="433"/>
      <c r="B174" s="432"/>
      <c r="C174" s="129"/>
      <c r="D174" s="130"/>
      <c r="E174" s="433" t="s">
        <v>769</v>
      </c>
      <c r="F174" s="761" t="str">
        <f ca="1">VLOOKUP(CONCATENATE($B$90&amp;INDIRECT(ADDRESS(ROW(),COLUMN()-1))),Language_Translations,MATCH(Language_Selected,Language_Options,0),FALSE)</f>
        <v>Du poisson frais ou séché ou des crustacés ?</v>
      </c>
      <c r="G174" s="761"/>
      <c r="H174" s="761"/>
      <c r="I174" s="761"/>
      <c r="J174" s="761"/>
      <c r="K174" s="761"/>
      <c r="L174" s="761"/>
      <c r="M174" s="761"/>
      <c r="N174" s="761"/>
      <c r="O174" s="761"/>
      <c r="P174" s="761"/>
      <c r="Q174" s="761"/>
      <c r="R174" s="761"/>
      <c r="S174" s="761"/>
      <c r="T174" s="761"/>
      <c r="U174" s="129"/>
      <c r="V174" s="130"/>
      <c r="W174" s="433" t="s">
        <v>769</v>
      </c>
      <c r="X174" s="143" t="s">
        <v>9</v>
      </c>
      <c r="Y174" s="143"/>
      <c r="Z174" s="143"/>
      <c r="AA174" s="147"/>
      <c r="AB174" s="148"/>
      <c r="AC174" s="310" t="s">
        <v>93</v>
      </c>
      <c r="AD174" s="149"/>
      <c r="AE174" s="433"/>
      <c r="AF174" s="433"/>
      <c r="AG174" s="310" t="s">
        <v>95</v>
      </c>
      <c r="AH174" s="433"/>
      <c r="AI174" s="433"/>
      <c r="AJ174" s="433"/>
      <c r="AK174" s="310" t="s">
        <v>212</v>
      </c>
      <c r="AL174" s="131"/>
      <c r="AM174" s="129"/>
      <c r="AN174" s="130"/>
      <c r="AO174" s="433"/>
      <c r="AP174" s="433"/>
      <c r="AQ174" s="433"/>
    </row>
    <row r="175" spans="1:43" ht="6" customHeight="1" x14ac:dyDescent="0.2">
      <c r="A175" s="433"/>
      <c r="B175" s="432"/>
      <c r="C175" s="129"/>
      <c r="D175" s="150"/>
      <c r="E175" s="151"/>
      <c r="F175" s="151"/>
      <c r="G175" s="151"/>
      <c r="H175" s="151"/>
      <c r="I175" s="151"/>
      <c r="J175" s="151"/>
      <c r="K175" s="151"/>
      <c r="L175" s="151"/>
      <c r="M175" s="151"/>
      <c r="N175" s="151"/>
      <c r="O175" s="151"/>
      <c r="P175" s="151"/>
      <c r="Q175" s="151"/>
      <c r="R175" s="151"/>
      <c r="S175" s="151"/>
      <c r="T175" s="151"/>
      <c r="U175" s="152"/>
      <c r="V175" s="150"/>
      <c r="W175" s="151"/>
      <c r="X175" s="151"/>
      <c r="Y175" s="151"/>
      <c r="Z175" s="151"/>
      <c r="AA175" s="153"/>
      <c r="AB175" s="151"/>
      <c r="AC175" s="154"/>
      <c r="AD175" s="153"/>
      <c r="AE175" s="151"/>
      <c r="AF175" s="151"/>
      <c r="AG175" s="154"/>
      <c r="AH175" s="151"/>
      <c r="AI175" s="151"/>
      <c r="AJ175" s="151"/>
      <c r="AK175" s="154"/>
      <c r="AL175" s="155"/>
      <c r="AM175" s="152"/>
      <c r="AN175" s="130"/>
      <c r="AO175" s="433"/>
      <c r="AP175" s="433"/>
      <c r="AQ175" s="433"/>
    </row>
    <row r="176" spans="1:43" ht="6" customHeight="1" x14ac:dyDescent="0.2">
      <c r="A176" s="660"/>
      <c r="B176" s="661"/>
      <c r="C176" s="129"/>
      <c r="D176" s="130"/>
      <c r="E176" s="660"/>
      <c r="F176" s="660"/>
      <c r="G176" s="660"/>
      <c r="H176" s="660"/>
      <c r="I176" s="660"/>
      <c r="J176" s="660"/>
      <c r="K176" s="660"/>
      <c r="L176" s="660"/>
      <c r="M176" s="660"/>
      <c r="N176" s="660"/>
      <c r="O176" s="660"/>
      <c r="P176" s="660"/>
      <c r="Q176" s="660"/>
      <c r="R176" s="660"/>
      <c r="S176" s="660"/>
      <c r="T176" s="660"/>
      <c r="U176" s="129"/>
      <c r="V176" s="130"/>
      <c r="W176" s="660"/>
      <c r="X176" s="660"/>
      <c r="Y176" s="660"/>
      <c r="Z176" s="660"/>
      <c r="AA176" s="149"/>
      <c r="AB176" s="660"/>
      <c r="AC176" s="661"/>
      <c r="AD176" s="149"/>
      <c r="AE176" s="660"/>
      <c r="AF176" s="660"/>
      <c r="AG176" s="661"/>
      <c r="AH176" s="660"/>
      <c r="AI176" s="660"/>
      <c r="AJ176" s="660"/>
      <c r="AK176" s="661"/>
      <c r="AL176" s="131"/>
      <c r="AM176" s="129"/>
      <c r="AN176" s="130"/>
      <c r="AO176" s="660"/>
      <c r="AP176" s="660"/>
      <c r="AQ176" s="660"/>
    </row>
    <row r="177" spans="1:43" ht="11.25" customHeight="1" x14ac:dyDescent="0.2">
      <c r="A177" s="433"/>
      <c r="B177" s="432"/>
      <c r="C177" s="129"/>
      <c r="D177" s="130"/>
      <c r="E177" s="433" t="s">
        <v>771</v>
      </c>
      <c r="F177" s="761" t="str">
        <f ca="1">VLOOKUP(CONCATENATE($B$90&amp;INDIRECT(ADDRESS(ROW(),COLUMN()-1))),Language_Translations,MATCH(Language_Selected,Language_Options,0),FALSE)</f>
        <v>Du foie, des rognons, du cœur ou [INSÉRER D'AUTRES ABATS COURAMMENT CONSOMMÉS] ?</v>
      </c>
      <c r="G177" s="761"/>
      <c r="H177" s="761"/>
      <c r="I177" s="761"/>
      <c r="J177" s="761"/>
      <c r="K177" s="761"/>
      <c r="L177" s="761"/>
      <c r="M177" s="761"/>
      <c r="N177" s="761"/>
      <c r="O177" s="761"/>
      <c r="P177" s="761"/>
      <c r="Q177" s="761"/>
      <c r="R177" s="761"/>
      <c r="S177" s="761"/>
      <c r="T177" s="761"/>
      <c r="U177" s="129"/>
      <c r="V177" s="130"/>
      <c r="W177" s="433" t="s">
        <v>771</v>
      </c>
      <c r="X177" s="143" t="s">
        <v>9</v>
      </c>
      <c r="Y177" s="143"/>
      <c r="Z177" s="143"/>
      <c r="AA177" s="147"/>
      <c r="AB177" s="148"/>
      <c r="AC177" s="310" t="s">
        <v>93</v>
      </c>
      <c r="AD177" s="149"/>
      <c r="AE177" s="433"/>
      <c r="AF177" s="433"/>
      <c r="AG177" s="310" t="s">
        <v>95</v>
      </c>
      <c r="AH177" s="433"/>
      <c r="AI177" s="433"/>
      <c r="AJ177" s="433"/>
      <c r="AK177" s="310" t="s">
        <v>212</v>
      </c>
      <c r="AL177" s="131"/>
      <c r="AM177" s="129"/>
      <c r="AN177" s="130"/>
      <c r="AO177" s="433"/>
      <c r="AP177" s="433"/>
      <c r="AQ177" s="433"/>
    </row>
    <row r="178" spans="1:43" ht="11.25" customHeight="1" x14ac:dyDescent="0.2">
      <c r="A178" s="433"/>
      <c r="B178" s="432"/>
      <c r="C178" s="129"/>
      <c r="D178" s="130"/>
      <c r="E178" s="433"/>
      <c r="F178" s="761"/>
      <c r="G178" s="761"/>
      <c r="H178" s="761"/>
      <c r="I178" s="761"/>
      <c r="J178" s="761"/>
      <c r="K178" s="761"/>
      <c r="L178" s="761"/>
      <c r="M178" s="761"/>
      <c r="N178" s="761"/>
      <c r="O178" s="761"/>
      <c r="P178" s="761"/>
      <c r="Q178" s="761"/>
      <c r="R178" s="761"/>
      <c r="S178" s="761"/>
      <c r="T178" s="761"/>
      <c r="U178" s="129"/>
      <c r="V178" s="130"/>
      <c r="W178" s="433"/>
      <c r="X178" s="143"/>
      <c r="Y178" s="143"/>
      <c r="Z178" s="143"/>
      <c r="AA178" s="147"/>
      <c r="AB178" s="148"/>
      <c r="AC178" s="310"/>
      <c r="AD178" s="149"/>
      <c r="AE178" s="433"/>
      <c r="AF178" s="433"/>
      <c r="AG178" s="310"/>
      <c r="AH178" s="433"/>
      <c r="AI178" s="433"/>
      <c r="AJ178" s="433"/>
      <c r="AK178" s="310"/>
      <c r="AL178" s="131"/>
      <c r="AM178" s="129"/>
      <c r="AN178" s="130"/>
      <c r="AO178" s="433"/>
      <c r="AP178" s="433"/>
      <c r="AQ178" s="433"/>
    </row>
    <row r="179" spans="1:43" ht="11.15" customHeight="1" x14ac:dyDescent="0.2">
      <c r="A179" s="433"/>
      <c r="B179" s="432"/>
      <c r="C179" s="129"/>
      <c r="D179" s="130"/>
      <c r="E179" s="433"/>
      <c r="F179" s="761"/>
      <c r="G179" s="761"/>
      <c r="H179" s="761"/>
      <c r="I179" s="761"/>
      <c r="J179" s="761"/>
      <c r="K179" s="761"/>
      <c r="L179" s="761"/>
      <c r="M179" s="761"/>
      <c r="N179" s="761"/>
      <c r="O179" s="761"/>
      <c r="P179" s="761"/>
      <c r="Q179" s="761"/>
      <c r="R179" s="761"/>
      <c r="S179" s="761"/>
      <c r="T179" s="761"/>
      <c r="U179" s="129"/>
      <c r="V179" s="130"/>
      <c r="W179" s="433"/>
      <c r="X179" s="143"/>
      <c r="Y179" s="143"/>
      <c r="Z179" s="143"/>
      <c r="AA179" s="147"/>
      <c r="AB179" s="148"/>
      <c r="AC179" s="310"/>
      <c r="AD179" s="149"/>
      <c r="AE179" s="433"/>
      <c r="AF179" s="433"/>
      <c r="AG179" s="310"/>
      <c r="AH179" s="433"/>
      <c r="AI179" s="433"/>
      <c r="AJ179" s="433"/>
      <c r="AK179" s="310"/>
      <c r="AL179" s="131"/>
      <c r="AM179" s="129"/>
      <c r="AN179" s="130"/>
      <c r="AO179" s="433"/>
      <c r="AP179" s="433"/>
      <c r="AQ179" s="433"/>
    </row>
    <row r="180" spans="1:43" ht="6" customHeight="1" x14ac:dyDescent="0.2">
      <c r="A180" s="433"/>
      <c r="B180" s="432"/>
      <c r="C180" s="129"/>
      <c r="D180" s="150"/>
      <c r="E180" s="151"/>
      <c r="F180" s="151"/>
      <c r="G180" s="151"/>
      <c r="H180" s="151"/>
      <c r="I180" s="151"/>
      <c r="J180" s="151"/>
      <c r="K180" s="151"/>
      <c r="L180" s="151"/>
      <c r="M180" s="151"/>
      <c r="N180" s="151"/>
      <c r="O180" s="151"/>
      <c r="P180" s="151"/>
      <c r="Q180" s="151"/>
      <c r="R180" s="151"/>
      <c r="S180" s="151"/>
      <c r="T180" s="151"/>
      <c r="U180" s="152"/>
      <c r="V180" s="150"/>
      <c r="W180" s="151"/>
      <c r="X180" s="151"/>
      <c r="Y180" s="151"/>
      <c r="Z180" s="151"/>
      <c r="AA180" s="153"/>
      <c r="AB180" s="151"/>
      <c r="AC180" s="154"/>
      <c r="AD180" s="153"/>
      <c r="AE180" s="151"/>
      <c r="AF180" s="151"/>
      <c r="AG180" s="154"/>
      <c r="AH180" s="151"/>
      <c r="AI180" s="151"/>
      <c r="AJ180" s="151"/>
      <c r="AK180" s="154"/>
      <c r="AL180" s="155"/>
      <c r="AM180" s="152"/>
      <c r="AN180" s="130"/>
      <c r="AO180" s="433"/>
      <c r="AP180" s="433"/>
      <c r="AQ180" s="433"/>
    </row>
    <row r="181" spans="1:43" ht="6" customHeight="1" x14ac:dyDescent="0.2">
      <c r="A181" s="433"/>
      <c r="B181" s="432"/>
      <c r="C181" s="129"/>
      <c r="D181" s="130"/>
      <c r="E181" s="433"/>
      <c r="F181" s="433"/>
      <c r="G181" s="433"/>
      <c r="H181" s="433"/>
      <c r="I181" s="433"/>
      <c r="J181" s="433"/>
      <c r="K181" s="433"/>
      <c r="L181" s="433"/>
      <c r="M181" s="433"/>
      <c r="N181" s="433"/>
      <c r="O181" s="433"/>
      <c r="P181" s="433"/>
      <c r="Q181" s="433"/>
      <c r="R181" s="433"/>
      <c r="S181" s="433"/>
      <c r="T181" s="433"/>
      <c r="U181" s="129"/>
      <c r="V181" s="130"/>
      <c r="W181" s="433"/>
      <c r="X181" s="433"/>
      <c r="Y181" s="433"/>
      <c r="Z181" s="433"/>
      <c r="AA181" s="149"/>
      <c r="AB181" s="433"/>
      <c r="AC181" s="432"/>
      <c r="AD181" s="149"/>
      <c r="AE181" s="433"/>
      <c r="AF181" s="433"/>
      <c r="AG181" s="432"/>
      <c r="AH181" s="433"/>
      <c r="AI181" s="433"/>
      <c r="AJ181" s="433"/>
      <c r="AK181" s="432"/>
      <c r="AL181" s="131"/>
      <c r="AM181" s="129"/>
      <c r="AN181" s="130"/>
      <c r="AO181" s="433"/>
      <c r="AP181" s="433"/>
      <c r="AQ181" s="433"/>
    </row>
    <row r="182" spans="1:43" ht="11.25" customHeight="1" x14ac:dyDescent="0.2">
      <c r="A182" s="433"/>
      <c r="B182" s="432"/>
      <c r="C182" s="129"/>
      <c r="D182" s="130"/>
      <c r="E182" s="433" t="s">
        <v>772</v>
      </c>
      <c r="F182" s="761" t="str">
        <f ca="1">VLOOKUP(CONCATENATE($B$90&amp;INDIRECT(ADDRESS(ROW(),COLUMN()-1))),Language_Translations,MATCH(Language_Selected,Language_Options,0),FALSE)</f>
        <v>De la saucisse, des hot dogs, saucisses de Francfort, du jambon, bacon, salami, viande en boîte, ou [INSÉRER D'AUTRES VIANDES TRANSFORMÉES COURAMMENT CONSOMMÉES] ?</v>
      </c>
      <c r="G182" s="761"/>
      <c r="H182" s="761"/>
      <c r="I182" s="761"/>
      <c r="J182" s="761"/>
      <c r="K182" s="761"/>
      <c r="L182" s="761"/>
      <c r="M182" s="761"/>
      <c r="N182" s="761"/>
      <c r="O182" s="761"/>
      <c r="P182" s="761"/>
      <c r="Q182" s="761"/>
      <c r="R182" s="761"/>
      <c r="S182" s="761"/>
      <c r="T182" s="761"/>
      <c r="U182" s="129"/>
      <c r="V182" s="130"/>
      <c r="W182" s="433" t="s">
        <v>772</v>
      </c>
      <c r="X182" s="143" t="s">
        <v>9</v>
      </c>
      <c r="Y182" s="143"/>
      <c r="Z182" s="143"/>
      <c r="AA182" s="147"/>
      <c r="AB182" s="148"/>
      <c r="AC182" s="310" t="s">
        <v>93</v>
      </c>
      <c r="AD182" s="149"/>
      <c r="AE182" s="433"/>
      <c r="AF182" s="433"/>
      <c r="AG182" s="310" t="s">
        <v>95</v>
      </c>
      <c r="AH182" s="433"/>
      <c r="AI182" s="433"/>
      <c r="AJ182" s="433"/>
      <c r="AK182" s="310" t="s">
        <v>212</v>
      </c>
      <c r="AL182" s="131"/>
      <c r="AM182" s="129"/>
      <c r="AN182" s="130"/>
      <c r="AO182" s="433"/>
      <c r="AP182" s="433"/>
      <c r="AQ182" s="433"/>
    </row>
    <row r="183" spans="1:43" ht="11.25" customHeight="1" x14ac:dyDescent="0.2">
      <c r="A183" s="660"/>
      <c r="B183" s="661"/>
      <c r="C183" s="129"/>
      <c r="D183" s="130"/>
      <c r="E183" s="660"/>
      <c r="F183" s="761"/>
      <c r="G183" s="761"/>
      <c r="H183" s="761"/>
      <c r="I183" s="761"/>
      <c r="J183" s="761"/>
      <c r="K183" s="761"/>
      <c r="L183" s="761"/>
      <c r="M183" s="761"/>
      <c r="N183" s="761"/>
      <c r="O183" s="761"/>
      <c r="P183" s="761"/>
      <c r="Q183" s="761"/>
      <c r="R183" s="761"/>
      <c r="S183" s="761"/>
      <c r="T183" s="761"/>
      <c r="U183" s="129"/>
      <c r="V183" s="130"/>
      <c r="W183" s="660"/>
      <c r="X183" s="143"/>
      <c r="Y183" s="143"/>
      <c r="Z183" s="143"/>
      <c r="AA183" s="147"/>
      <c r="AB183" s="148"/>
      <c r="AC183" s="663"/>
      <c r="AD183" s="149"/>
      <c r="AE183" s="660"/>
      <c r="AF183" s="660"/>
      <c r="AG183" s="663"/>
      <c r="AH183" s="660"/>
      <c r="AI183" s="660"/>
      <c r="AJ183" s="660"/>
      <c r="AK183" s="663"/>
      <c r="AL183" s="131"/>
      <c r="AM183" s="129"/>
      <c r="AN183" s="130"/>
      <c r="AO183" s="660"/>
      <c r="AP183" s="660"/>
      <c r="AQ183" s="660"/>
    </row>
    <row r="184" spans="1:43" ht="11.25" customHeight="1" x14ac:dyDescent="0.2">
      <c r="A184" s="660"/>
      <c r="B184" s="661"/>
      <c r="C184" s="129"/>
      <c r="D184" s="130"/>
      <c r="E184" s="660"/>
      <c r="F184" s="761"/>
      <c r="G184" s="761"/>
      <c r="H184" s="761"/>
      <c r="I184" s="761"/>
      <c r="J184" s="761"/>
      <c r="K184" s="761"/>
      <c r="L184" s="761"/>
      <c r="M184" s="761"/>
      <c r="N184" s="761"/>
      <c r="O184" s="761"/>
      <c r="P184" s="761"/>
      <c r="Q184" s="761"/>
      <c r="R184" s="761"/>
      <c r="S184" s="761"/>
      <c r="T184" s="761"/>
      <c r="U184" s="129"/>
      <c r="V184" s="130"/>
      <c r="W184" s="660"/>
      <c r="X184" s="143"/>
      <c r="Y184" s="143"/>
      <c r="Z184" s="143"/>
      <c r="AA184" s="147"/>
      <c r="AB184" s="148"/>
      <c r="AC184" s="663"/>
      <c r="AD184" s="149"/>
      <c r="AE184" s="660"/>
      <c r="AF184" s="660"/>
      <c r="AG184" s="663"/>
      <c r="AH184" s="660"/>
      <c r="AI184" s="660"/>
      <c r="AJ184" s="660"/>
      <c r="AK184" s="663"/>
      <c r="AL184" s="131"/>
      <c r="AM184" s="129"/>
      <c r="AN184" s="130"/>
      <c r="AO184" s="660"/>
      <c r="AP184" s="660"/>
      <c r="AQ184" s="660"/>
    </row>
    <row r="185" spans="1:43" ht="11.25" customHeight="1" x14ac:dyDescent="0.2">
      <c r="A185" s="660"/>
      <c r="B185" s="661"/>
      <c r="C185" s="129"/>
      <c r="D185" s="130"/>
      <c r="E185" s="660"/>
      <c r="F185" s="761"/>
      <c r="G185" s="761"/>
      <c r="H185" s="761"/>
      <c r="I185" s="761"/>
      <c r="J185" s="761"/>
      <c r="K185" s="761"/>
      <c r="L185" s="761"/>
      <c r="M185" s="761"/>
      <c r="N185" s="761"/>
      <c r="O185" s="761"/>
      <c r="P185" s="761"/>
      <c r="Q185" s="761"/>
      <c r="R185" s="761"/>
      <c r="S185" s="761"/>
      <c r="T185" s="761"/>
      <c r="U185" s="129"/>
      <c r="V185" s="130"/>
      <c r="W185" s="660"/>
      <c r="X185" s="143"/>
      <c r="Y185" s="143"/>
      <c r="Z185" s="143"/>
      <c r="AA185" s="147"/>
      <c r="AB185" s="148"/>
      <c r="AC185" s="663"/>
      <c r="AD185" s="149"/>
      <c r="AE185" s="660"/>
      <c r="AF185" s="660"/>
      <c r="AG185" s="663"/>
      <c r="AH185" s="660"/>
      <c r="AI185" s="660"/>
      <c r="AJ185" s="660"/>
      <c r="AK185" s="663"/>
      <c r="AL185" s="131"/>
      <c r="AM185" s="129"/>
      <c r="AN185" s="130"/>
      <c r="AO185" s="660"/>
      <c r="AP185" s="660"/>
      <c r="AQ185" s="660"/>
    </row>
    <row r="186" spans="1:43" ht="11.15" customHeight="1" x14ac:dyDescent="0.2">
      <c r="A186" s="433"/>
      <c r="B186" s="432"/>
      <c r="C186" s="129"/>
      <c r="D186" s="130"/>
      <c r="E186" s="433"/>
      <c r="F186" s="761"/>
      <c r="G186" s="761"/>
      <c r="H186" s="761"/>
      <c r="I186" s="761"/>
      <c r="J186" s="761"/>
      <c r="K186" s="761"/>
      <c r="L186" s="761"/>
      <c r="M186" s="761"/>
      <c r="N186" s="761"/>
      <c r="O186" s="761"/>
      <c r="P186" s="761"/>
      <c r="Q186" s="761"/>
      <c r="R186" s="761"/>
      <c r="S186" s="761"/>
      <c r="T186" s="761"/>
      <c r="U186" s="129"/>
      <c r="V186" s="130"/>
      <c r="W186" s="433"/>
      <c r="X186" s="143"/>
      <c r="Y186" s="143"/>
      <c r="Z186" s="143"/>
      <c r="AA186" s="147"/>
      <c r="AB186" s="148"/>
      <c r="AC186" s="310"/>
      <c r="AD186" s="149"/>
      <c r="AE186" s="433"/>
      <c r="AF186" s="433"/>
      <c r="AG186" s="310"/>
      <c r="AH186" s="433"/>
      <c r="AI186" s="433"/>
      <c r="AJ186" s="433"/>
      <c r="AK186" s="310"/>
      <c r="AL186" s="131"/>
      <c r="AM186" s="129"/>
      <c r="AN186" s="130"/>
      <c r="AO186" s="433"/>
      <c r="AP186" s="433"/>
      <c r="AQ186" s="433"/>
    </row>
    <row r="187" spans="1:43" ht="6" customHeight="1" x14ac:dyDescent="0.2">
      <c r="A187" s="433"/>
      <c r="B187" s="432"/>
      <c r="C187" s="129"/>
      <c r="D187" s="150"/>
      <c r="E187" s="151"/>
      <c r="F187" s="151"/>
      <c r="G187" s="151"/>
      <c r="H187" s="151"/>
      <c r="I187" s="151"/>
      <c r="J187" s="151"/>
      <c r="K187" s="151"/>
      <c r="L187" s="151"/>
      <c r="M187" s="151"/>
      <c r="N187" s="151"/>
      <c r="O187" s="151"/>
      <c r="P187" s="151"/>
      <c r="Q187" s="151"/>
      <c r="R187" s="151"/>
      <c r="S187" s="151"/>
      <c r="T187" s="151"/>
      <c r="U187" s="152"/>
      <c r="V187" s="150"/>
      <c r="W187" s="151"/>
      <c r="X187" s="151"/>
      <c r="Y187" s="151"/>
      <c r="Z187" s="151"/>
      <c r="AA187" s="153"/>
      <c r="AB187" s="151"/>
      <c r="AC187" s="154"/>
      <c r="AD187" s="153"/>
      <c r="AE187" s="151"/>
      <c r="AF187" s="151"/>
      <c r="AG187" s="154"/>
      <c r="AH187" s="151"/>
      <c r="AI187" s="151"/>
      <c r="AJ187" s="151"/>
      <c r="AK187" s="154"/>
      <c r="AL187" s="155"/>
      <c r="AM187" s="152"/>
      <c r="AN187" s="130"/>
      <c r="AO187" s="433"/>
      <c r="AP187" s="433"/>
      <c r="AQ187" s="433"/>
    </row>
    <row r="188" spans="1:43" ht="6" customHeight="1" x14ac:dyDescent="0.2">
      <c r="A188" s="433"/>
      <c r="B188" s="432"/>
      <c r="C188" s="129"/>
      <c r="D188" s="156"/>
      <c r="E188" s="157"/>
      <c r="F188" s="157"/>
      <c r="G188" s="157"/>
      <c r="H188" s="157"/>
      <c r="I188" s="157"/>
      <c r="J188" s="157"/>
      <c r="K188" s="157"/>
      <c r="L188" s="157"/>
      <c r="M188" s="157"/>
      <c r="N188" s="157"/>
      <c r="O188" s="157"/>
      <c r="P188" s="157"/>
      <c r="Q188" s="157"/>
      <c r="R188" s="157"/>
      <c r="S188" s="157"/>
      <c r="T188" s="157"/>
      <c r="U188" s="158"/>
      <c r="V188" s="156"/>
      <c r="W188" s="157"/>
      <c r="X188" s="157"/>
      <c r="Y188" s="157"/>
      <c r="Z188" s="157"/>
      <c r="AA188" s="159"/>
      <c r="AB188" s="157"/>
      <c r="AC188" s="160"/>
      <c r="AD188" s="159"/>
      <c r="AE188" s="157"/>
      <c r="AF188" s="157"/>
      <c r="AG188" s="160"/>
      <c r="AH188" s="157"/>
      <c r="AI188" s="157"/>
      <c r="AJ188" s="157"/>
      <c r="AK188" s="160"/>
      <c r="AL188" s="161"/>
      <c r="AM188" s="158"/>
      <c r="AN188" s="130"/>
      <c r="AO188" s="433"/>
      <c r="AP188" s="433"/>
      <c r="AQ188" s="433"/>
    </row>
    <row r="189" spans="1:43" ht="11.25" customHeight="1" x14ac:dyDescent="0.2">
      <c r="A189" s="433"/>
      <c r="B189" s="432"/>
      <c r="C189" s="129"/>
      <c r="D189" s="130"/>
      <c r="E189" s="433" t="s">
        <v>776</v>
      </c>
      <c r="F189" s="790" t="str">
        <f ca="1">VLOOKUP(CONCATENATE($B$90&amp;INDIRECT(ADDRESS(ROW(),COLUMN()-1))),Language_Translations,MATCH(Language_Selected,Language_Options,0),FALSE)</f>
        <v>D'autres viandes tels que le bœuf, le porc, l'agneau, la chèvre, le poulet, le canard, ou [INSÉRER  D'AUTRES GIBIERS SAUVAGES  COURAMMENT CONSOMMÉS] ?</v>
      </c>
      <c r="G189" s="790"/>
      <c r="H189" s="790"/>
      <c r="I189" s="790"/>
      <c r="J189" s="790"/>
      <c r="K189" s="790"/>
      <c r="L189" s="790"/>
      <c r="M189" s="790"/>
      <c r="N189" s="790"/>
      <c r="O189" s="790"/>
      <c r="P189" s="790"/>
      <c r="Q189" s="790"/>
      <c r="R189" s="790"/>
      <c r="S189" s="790"/>
      <c r="T189" s="790"/>
      <c r="U189" s="129"/>
      <c r="V189" s="130"/>
      <c r="W189" s="433" t="s">
        <v>776</v>
      </c>
      <c r="X189" s="143" t="s">
        <v>9</v>
      </c>
      <c r="Y189" s="143"/>
      <c r="Z189" s="143"/>
      <c r="AA189" s="147"/>
      <c r="AB189" s="148"/>
      <c r="AC189" s="310" t="s">
        <v>93</v>
      </c>
      <c r="AD189" s="149"/>
      <c r="AE189" s="433"/>
      <c r="AF189" s="433"/>
      <c r="AG189" s="310" t="s">
        <v>95</v>
      </c>
      <c r="AH189" s="433"/>
      <c r="AI189" s="433"/>
      <c r="AJ189" s="433"/>
      <c r="AK189" s="310" t="s">
        <v>212</v>
      </c>
      <c r="AL189" s="131"/>
      <c r="AM189" s="129"/>
      <c r="AN189" s="130"/>
      <c r="AO189" s="433"/>
      <c r="AP189" s="433"/>
      <c r="AQ189" s="433"/>
    </row>
    <row r="190" spans="1:43" ht="11.25" customHeight="1" x14ac:dyDescent="0.2">
      <c r="A190" s="660"/>
      <c r="B190" s="661"/>
      <c r="C190" s="129"/>
      <c r="D190" s="130"/>
      <c r="E190" s="660"/>
      <c r="F190" s="790"/>
      <c r="G190" s="790"/>
      <c r="H190" s="790"/>
      <c r="I190" s="790"/>
      <c r="J190" s="790"/>
      <c r="K190" s="790"/>
      <c r="L190" s="790"/>
      <c r="M190" s="790"/>
      <c r="N190" s="790"/>
      <c r="O190" s="790"/>
      <c r="P190" s="790"/>
      <c r="Q190" s="790"/>
      <c r="R190" s="790"/>
      <c r="S190" s="790"/>
      <c r="T190" s="790"/>
      <c r="U190" s="129"/>
      <c r="V190" s="130"/>
      <c r="W190" s="660"/>
      <c r="X190" s="143"/>
      <c r="Y190" s="143"/>
      <c r="Z190" s="143"/>
      <c r="AA190" s="147"/>
      <c r="AB190" s="148"/>
      <c r="AC190" s="663"/>
      <c r="AD190" s="149"/>
      <c r="AE190" s="660"/>
      <c r="AF190" s="660"/>
      <c r="AG190" s="663"/>
      <c r="AH190" s="660"/>
      <c r="AI190" s="660"/>
      <c r="AJ190" s="660"/>
      <c r="AK190" s="663"/>
      <c r="AL190" s="131"/>
      <c r="AM190" s="129"/>
      <c r="AN190" s="130"/>
      <c r="AO190" s="660"/>
      <c r="AP190" s="660"/>
      <c r="AQ190" s="660"/>
    </row>
    <row r="191" spans="1:43" ht="11.25" customHeight="1" x14ac:dyDescent="0.2">
      <c r="A191" s="660"/>
      <c r="B191" s="661"/>
      <c r="C191" s="129"/>
      <c r="D191" s="130"/>
      <c r="E191" s="660"/>
      <c r="F191" s="790"/>
      <c r="G191" s="790"/>
      <c r="H191" s="790"/>
      <c r="I191" s="790"/>
      <c r="J191" s="790"/>
      <c r="K191" s="790"/>
      <c r="L191" s="790"/>
      <c r="M191" s="790"/>
      <c r="N191" s="790"/>
      <c r="O191" s="790"/>
      <c r="P191" s="790"/>
      <c r="Q191" s="790"/>
      <c r="R191" s="790"/>
      <c r="S191" s="790"/>
      <c r="T191" s="790"/>
      <c r="U191" s="129"/>
      <c r="V191" s="130"/>
      <c r="W191" s="660"/>
      <c r="X191" s="143"/>
      <c r="Y191" s="143"/>
      <c r="Z191" s="143"/>
      <c r="AA191" s="147"/>
      <c r="AB191" s="148"/>
      <c r="AC191" s="663"/>
      <c r="AD191" s="149"/>
      <c r="AE191" s="660"/>
      <c r="AF191" s="660"/>
      <c r="AG191" s="663"/>
      <c r="AH191" s="660"/>
      <c r="AI191" s="660"/>
      <c r="AJ191" s="660"/>
      <c r="AK191" s="663"/>
      <c r="AL191" s="131"/>
      <c r="AM191" s="129"/>
      <c r="AN191" s="130"/>
      <c r="AO191" s="660"/>
      <c r="AP191" s="660"/>
      <c r="AQ191" s="660"/>
    </row>
    <row r="192" spans="1:43" ht="11.25" customHeight="1" x14ac:dyDescent="0.2">
      <c r="A192" s="660"/>
      <c r="B192" s="661"/>
      <c r="C192" s="129"/>
      <c r="D192" s="130"/>
      <c r="E192" s="660"/>
      <c r="F192" s="790"/>
      <c r="G192" s="790"/>
      <c r="H192" s="790"/>
      <c r="I192" s="790"/>
      <c r="J192" s="790"/>
      <c r="K192" s="790"/>
      <c r="L192" s="790"/>
      <c r="M192" s="790"/>
      <c r="N192" s="790"/>
      <c r="O192" s="790"/>
      <c r="P192" s="790"/>
      <c r="Q192" s="790"/>
      <c r="R192" s="790"/>
      <c r="S192" s="790"/>
      <c r="T192" s="790"/>
      <c r="U192" s="129"/>
      <c r="V192" s="130"/>
      <c r="W192" s="660"/>
      <c r="X192" s="143"/>
      <c r="Y192" s="143"/>
      <c r="Z192" s="143"/>
      <c r="AA192" s="147"/>
      <c r="AB192" s="148"/>
      <c r="AC192" s="663"/>
      <c r="AD192" s="149"/>
      <c r="AE192" s="660"/>
      <c r="AF192" s="660"/>
      <c r="AG192" s="663"/>
      <c r="AH192" s="660"/>
      <c r="AI192" s="660"/>
      <c r="AJ192" s="660"/>
      <c r="AK192" s="663"/>
      <c r="AL192" s="131"/>
      <c r="AM192" s="129"/>
      <c r="AN192" s="130"/>
      <c r="AO192" s="660"/>
      <c r="AP192" s="660"/>
      <c r="AQ192" s="660"/>
    </row>
    <row r="193" spans="1:43" ht="6" customHeight="1" x14ac:dyDescent="0.2">
      <c r="A193" s="433"/>
      <c r="B193" s="432"/>
      <c r="C193" s="129"/>
      <c r="D193" s="150"/>
      <c r="E193" s="151"/>
      <c r="F193" s="151"/>
      <c r="G193" s="151"/>
      <c r="H193" s="151"/>
      <c r="I193" s="151"/>
      <c r="J193" s="151"/>
      <c r="K193" s="151"/>
      <c r="L193" s="151"/>
      <c r="M193" s="151"/>
      <c r="N193" s="151"/>
      <c r="O193" s="151"/>
      <c r="P193" s="151"/>
      <c r="Q193" s="151"/>
      <c r="R193" s="151"/>
      <c r="S193" s="151"/>
      <c r="T193" s="151"/>
      <c r="U193" s="152"/>
      <c r="V193" s="150"/>
      <c r="W193" s="151"/>
      <c r="X193" s="151"/>
      <c r="Y193" s="151"/>
      <c r="Z193" s="151"/>
      <c r="AA193" s="153"/>
      <c r="AB193" s="151"/>
      <c r="AC193" s="154"/>
      <c r="AD193" s="153"/>
      <c r="AE193" s="151"/>
      <c r="AF193" s="151"/>
      <c r="AG193" s="154"/>
      <c r="AH193" s="151"/>
      <c r="AI193" s="151"/>
      <c r="AJ193" s="151"/>
      <c r="AK193" s="154"/>
      <c r="AL193" s="155"/>
      <c r="AM193" s="152"/>
      <c r="AN193" s="130"/>
      <c r="AO193" s="433"/>
      <c r="AP193" s="433"/>
      <c r="AQ193" s="433"/>
    </row>
    <row r="194" spans="1:43" ht="6" customHeight="1" x14ac:dyDescent="0.2">
      <c r="A194" s="433"/>
      <c r="B194" s="432"/>
      <c r="C194" s="129"/>
      <c r="D194" s="156"/>
      <c r="E194" s="157"/>
      <c r="F194" s="157"/>
      <c r="G194" s="157"/>
      <c r="H194" s="157"/>
      <c r="I194" s="157"/>
      <c r="J194" s="157"/>
      <c r="K194" s="157"/>
      <c r="L194" s="157"/>
      <c r="M194" s="157"/>
      <c r="N194" s="157"/>
      <c r="O194" s="157"/>
      <c r="P194" s="157"/>
      <c r="Q194" s="157"/>
      <c r="R194" s="157"/>
      <c r="S194" s="157"/>
      <c r="T194" s="157"/>
      <c r="U194" s="158"/>
      <c r="V194" s="156"/>
      <c r="W194" s="157"/>
      <c r="X194" s="157"/>
      <c r="Y194" s="157"/>
      <c r="Z194" s="157"/>
      <c r="AA194" s="159"/>
      <c r="AB194" s="157"/>
      <c r="AC194" s="160"/>
      <c r="AD194" s="159"/>
      <c r="AE194" s="157"/>
      <c r="AF194" s="157"/>
      <c r="AG194" s="160"/>
      <c r="AH194" s="157"/>
      <c r="AI194" s="157"/>
      <c r="AJ194" s="157"/>
      <c r="AK194" s="160"/>
      <c r="AL194" s="161"/>
      <c r="AM194" s="158"/>
      <c r="AN194" s="130"/>
      <c r="AO194" s="433"/>
      <c r="AP194" s="433"/>
      <c r="AQ194" s="433"/>
    </row>
    <row r="195" spans="1:43" ht="11.25" customHeight="1" x14ac:dyDescent="0.2">
      <c r="A195" s="433"/>
      <c r="B195" s="432"/>
      <c r="C195" s="129"/>
      <c r="D195" s="130"/>
      <c r="E195" s="433" t="s">
        <v>777</v>
      </c>
      <c r="F195" s="790" t="str">
        <f ca="1">VLOOKUP(CONCATENATE($B$90&amp;INDIRECT(ADDRESS(ROW(),COLUMN()-1))),Language_Translations,MATCH(Language_Selected,Language_Options,0),FALSE)</f>
        <v>Des œufs ?</v>
      </c>
      <c r="G195" s="790"/>
      <c r="H195" s="790"/>
      <c r="I195" s="790"/>
      <c r="J195" s="790"/>
      <c r="K195" s="790"/>
      <c r="L195" s="790"/>
      <c r="M195" s="790"/>
      <c r="N195" s="790"/>
      <c r="O195" s="790"/>
      <c r="P195" s="790"/>
      <c r="Q195" s="790"/>
      <c r="R195" s="790"/>
      <c r="S195" s="790"/>
      <c r="T195" s="790"/>
      <c r="U195" s="129"/>
      <c r="V195" s="130"/>
      <c r="W195" s="433" t="s">
        <v>777</v>
      </c>
      <c r="X195" s="143" t="s">
        <v>9</v>
      </c>
      <c r="Y195" s="143"/>
      <c r="Z195" s="143"/>
      <c r="AA195" s="147"/>
      <c r="AB195" s="148"/>
      <c r="AC195" s="310" t="s">
        <v>93</v>
      </c>
      <c r="AD195" s="149"/>
      <c r="AE195" s="433"/>
      <c r="AF195" s="433"/>
      <c r="AG195" s="310" t="s">
        <v>95</v>
      </c>
      <c r="AH195" s="433"/>
      <c r="AI195" s="433"/>
      <c r="AJ195" s="433"/>
      <c r="AK195" s="310" t="s">
        <v>212</v>
      </c>
      <c r="AL195" s="131"/>
      <c r="AM195" s="129"/>
      <c r="AN195" s="130"/>
      <c r="AO195" s="433"/>
      <c r="AP195" s="433"/>
      <c r="AQ195" s="433"/>
    </row>
    <row r="196" spans="1:43" ht="6" customHeight="1" x14ac:dyDescent="0.2">
      <c r="A196" s="433"/>
      <c r="B196" s="432"/>
      <c r="C196" s="129"/>
      <c r="D196" s="150"/>
      <c r="E196" s="151"/>
      <c r="F196" s="151"/>
      <c r="G196" s="151"/>
      <c r="H196" s="151"/>
      <c r="I196" s="151"/>
      <c r="J196" s="151"/>
      <c r="K196" s="151"/>
      <c r="L196" s="151"/>
      <c r="M196" s="151"/>
      <c r="N196" s="151"/>
      <c r="O196" s="151"/>
      <c r="P196" s="151"/>
      <c r="Q196" s="151"/>
      <c r="R196" s="151"/>
      <c r="S196" s="151"/>
      <c r="T196" s="151"/>
      <c r="U196" s="152"/>
      <c r="V196" s="150"/>
      <c r="W196" s="151"/>
      <c r="X196" s="151"/>
      <c r="Y196" s="151"/>
      <c r="Z196" s="151"/>
      <c r="AA196" s="153"/>
      <c r="AB196" s="151"/>
      <c r="AC196" s="154"/>
      <c r="AD196" s="153"/>
      <c r="AE196" s="151"/>
      <c r="AF196" s="151"/>
      <c r="AG196" s="154"/>
      <c r="AH196" s="151"/>
      <c r="AI196" s="151"/>
      <c r="AJ196" s="151"/>
      <c r="AK196" s="154"/>
      <c r="AL196" s="155"/>
      <c r="AM196" s="152"/>
      <c r="AN196" s="130"/>
      <c r="AO196" s="433"/>
      <c r="AP196" s="433"/>
      <c r="AQ196" s="433"/>
    </row>
    <row r="197" spans="1:43" ht="6" customHeight="1" x14ac:dyDescent="0.2">
      <c r="A197" s="433"/>
      <c r="B197" s="432"/>
      <c r="C197" s="129"/>
      <c r="D197" s="156"/>
      <c r="E197" s="157"/>
      <c r="F197" s="157"/>
      <c r="G197" s="157"/>
      <c r="H197" s="157"/>
      <c r="I197" s="157"/>
      <c r="J197" s="157"/>
      <c r="K197" s="157"/>
      <c r="L197" s="157"/>
      <c r="M197" s="157"/>
      <c r="N197" s="157"/>
      <c r="O197" s="157"/>
      <c r="P197" s="157"/>
      <c r="Q197" s="157"/>
      <c r="R197" s="157"/>
      <c r="S197" s="157"/>
      <c r="T197" s="157"/>
      <c r="U197" s="158"/>
      <c r="V197" s="156"/>
      <c r="W197" s="157"/>
      <c r="X197" s="157"/>
      <c r="Y197" s="157"/>
      <c r="Z197" s="157"/>
      <c r="AA197" s="159"/>
      <c r="AB197" s="157"/>
      <c r="AC197" s="160"/>
      <c r="AD197" s="159"/>
      <c r="AE197" s="157"/>
      <c r="AF197" s="157"/>
      <c r="AG197" s="160"/>
      <c r="AH197" s="157"/>
      <c r="AI197" s="157"/>
      <c r="AJ197" s="157"/>
      <c r="AK197" s="160"/>
      <c r="AL197" s="161"/>
      <c r="AM197" s="158"/>
      <c r="AN197" s="130"/>
      <c r="AO197" s="433"/>
      <c r="AP197" s="433"/>
      <c r="AQ197" s="433"/>
    </row>
    <row r="198" spans="1:43" ht="11.25" customHeight="1" x14ac:dyDescent="0.2">
      <c r="A198" s="433"/>
      <c r="B198" s="432"/>
      <c r="C198" s="129"/>
      <c r="D198" s="130"/>
      <c r="E198" s="433" t="s">
        <v>778</v>
      </c>
      <c r="F198" s="790" t="str">
        <f ca="1">VLOOKUP(CONCATENATE($B$90&amp;INDIRECT(ADDRESS(ROW(),COLUMN()-1))),Language_Translations,MATCH(Language_Selected,Language_Options,0),FALSE)</f>
        <v>Haricots, pois, lentilles, ou [INSÉRER PRÉPARATIONS COURANTES À BASE DE HARICOTS, POIS, LENTILLES] ?</v>
      </c>
      <c r="G198" s="790"/>
      <c r="H198" s="790"/>
      <c r="I198" s="790"/>
      <c r="J198" s="790"/>
      <c r="K198" s="790"/>
      <c r="L198" s="790"/>
      <c r="M198" s="790"/>
      <c r="N198" s="790"/>
      <c r="O198" s="790"/>
      <c r="P198" s="790"/>
      <c r="Q198" s="790"/>
      <c r="R198" s="790"/>
      <c r="S198" s="790"/>
      <c r="T198" s="790"/>
      <c r="U198" s="129"/>
      <c r="V198" s="130"/>
      <c r="W198" s="433" t="s">
        <v>778</v>
      </c>
      <c r="X198" s="143" t="s">
        <v>9</v>
      </c>
      <c r="Y198" s="143"/>
      <c r="Z198" s="143"/>
      <c r="AA198" s="147"/>
      <c r="AB198" s="148"/>
      <c r="AC198" s="310" t="s">
        <v>93</v>
      </c>
      <c r="AD198" s="149"/>
      <c r="AE198" s="433"/>
      <c r="AF198" s="433"/>
      <c r="AG198" s="310" t="s">
        <v>95</v>
      </c>
      <c r="AH198" s="433"/>
      <c r="AI198" s="433"/>
      <c r="AJ198" s="433"/>
      <c r="AK198" s="310" t="s">
        <v>212</v>
      </c>
      <c r="AL198" s="131"/>
      <c r="AM198" s="129"/>
      <c r="AN198" s="130"/>
      <c r="AO198" s="433"/>
      <c r="AP198" s="433"/>
      <c r="AQ198" s="433"/>
    </row>
    <row r="199" spans="1:43" ht="11.25" customHeight="1" x14ac:dyDescent="0.2">
      <c r="A199" s="433"/>
      <c r="B199" s="432"/>
      <c r="C199" s="129"/>
      <c r="D199" s="130"/>
      <c r="E199" s="433"/>
      <c r="F199" s="790"/>
      <c r="G199" s="790"/>
      <c r="H199" s="790"/>
      <c r="I199" s="790"/>
      <c r="J199" s="790"/>
      <c r="K199" s="790"/>
      <c r="L199" s="790"/>
      <c r="M199" s="790"/>
      <c r="N199" s="790"/>
      <c r="O199" s="790"/>
      <c r="P199" s="790"/>
      <c r="Q199" s="790"/>
      <c r="R199" s="790"/>
      <c r="S199" s="790"/>
      <c r="T199" s="790"/>
      <c r="U199" s="129"/>
      <c r="V199" s="130"/>
      <c r="W199" s="433"/>
      <c r="X199" s="143"/>
      <c r="Y199" s="143"/>
      <c r="Z199" s="143"/>
      <c r="AA199" s="147"/>
      <c r="AB199" s="148"/>
      <c r="AC199" s="310"/>
      <c r="AD199" s="149"/>
      <c r="AE199" s="433"/>
      <c r="AF199" s="433"/>
      <c r="AG199" s="310"/>
      <c r="AH199" s="433"/>
      <c r="AI199" s="433"/>
      <c r="AJ199" s="433"/>
      <c r="AK199" s="310"/>
      <c r="AL199" s="131"/>
      <c r="AM199" s="129"/>
      <c r="AN199" s="130"/>
      <c r="AO199" s="433"/>
      <c r="AP199" s="433"/>
      <c r="AQ199" s="433"/>
    </row>
    <row r="200" spans="1:43" ht="11.25" customHeight="1" x14ac:dyDescent="0.2">
      <c r="A200" s="433"/>
      <c r="B200" s="432"/>
      <c r="C200" s="129"/>
      <c r="D200" s="130"/>
      <c r="E200" s="433"/>
      <c r="F200" s="790"/>
      <c r="G200" s="790"/>
      <c r="H200" s="790"/>
      <c r="I200" s="790"/>
      <c r="J200" s="790"/>
      <c r="K200" s="790"/>
      <c r="L200" s="790"/>
      <c r="M200" s="790"/>
      <c r="N200" s="790"/>
      <c r="O200" s="790"/>
      <c r="P200" s="790"/>
      <c r="Q200" s="790"/>
      <c r="R200" s="790"/>
      <c r="S200" s="790"/>
      <c r="T200" s="790"/>
      <c r="U200" s="129"/>
      <c r="V200" s="130"/>
      <c r="W200" s="433"/>
      <c r="X200" s="143"/>
      <c r="Y200" s="143"/>
      <c r="Z200" s="143"/>
      <c r="AA200" s="147"/>
      <c r="AB200" s="148"/>
      <c r="AC200" s="310"/>
      <c r="AD200" s="149"/>
      <c r="AE200" s="433"/>
      <c r="AF200" s="433"/>
      <c r="AG200" s="310"/>
      <c r="AH200" s="433"/>
      <c r="AI200" s="433"/>
      <c r="AJ200" s="433"/>
      <c r="AK200" s="310"/>
      <c r="AL200" s="131"/>
      <c r="AM200" s="129"/>
      <c r="AN200" s="130"/>
      <c r="AO200" s="433"/>
      <c r="AP200" s="433"/>
      <c r="AQ200" s="433"/>
    </row>
    <row r="201" spans="1:43" ht="6" customHeight="1" x14ac:dyDescent="0.2">
      <c r="A201" s="433"/>
      <c r="B201" s="432"/>
      <c r="C201" s="129"/>
      <c r="D201" s="150"/>
      <c r="E201" s="151"/>
      <c r="F201" s="151"/>
      <c r="G201" s="151"/>
      <c r="H201" s="151"/>
      <c r="I201" s="151"/>
      <c r="J201" s="151"/>
      <c r="K201" s="151"/>
      <c r="L201" s="151"/>
      <c r="M201" s="151"/>
      <c r="N201" s="151"/>
      <c r="O201" s="151"/>
      <c r="P201" s="151"/>
      <c r="Q201" s="151"/>
      <c r="R201" s="151"/>
      <c r="S201" s="151"/>
      <c r="T201" s="151"/>
      <c r="U201" s="152"/>
      <c r="V201" s="150"/>
      <c r="W201" s="151"/>
      <c r="X201" s="151"/>
      <c r="Y201" s="151"/>
      <c r="Z201" s="151"/>
      <c r="AA201" s="153"/>
      <c r="AB201" s="151"/>
      <c r="AC201" s="154"/>
      <c r="AD201" s="153"/>
      <c r="AE201" s="151"/>
      <c r="AF201" s="151"/>
      <c r="AG201" s="154"/>
      <c r="AH201" s="151"/>
      <c r="AI201" s="151"/>
      <c r="AJ201" s="151"/>
      <c r="AK201" s="154"/>
      <c r="AL201" s="155"/>
      <c r="AM201" s="152"/>
      <c r="AN201" s="130"/>
      <c r="AO201" s="433"/>
      <c r="AP201" s="433"/>
      <c r="AQ201" s="433"/>
    </row>
    <row r="202" spans="1:43" s="217" customFormat="1" ht="6" customHeight="1" x14ac:dyDescent="0.2">
      <c r="A202" s="433"/>
      <c r="B202" s="432"/>
      <c r="C202" s="129"/>
      <c r="D202" s="130"/>
      <c r="E202" s="433"/>
      <c r="F202" s="433"/>
      <c r="G202" s="433"/>
      <c r="H202" s="433"/>
      <c r="I202" s="433"/>
      <c r="J202" s="433"/>
      <c r="K202" s="433"/>
      <c r="L202" s="433"/>
      <c r="M202" s="433"/>
      <c r="N202" s="433"/>
      <c r="O202" s="433"/>
      <c r="P202" s="433"/>
      <c r="Q202" s="433"/>
      <c r="R202" s="433"/>
      <c r="S202" s="433"/>
      <c r="T202" s="433"/>
      <c r="U202" s="129"/>
      <c r="V202" s="130"/>
      <c r="W202" s="433"/>
      <c r="X202" s="433"/>
      <c r="Y202" s="433"/>
      <c r="Z202" s="433"/>
      <c r="AA202" s="149"/>
      <c r="AB202" s="433"/>
      <c r="AC202" s="432"/>
      <c r="AD202" s="149"/>
      <c r="AE202" s="433"/>
      <c r="AF202" s="433"/>
      <c r="AG202" s="432"/>
      <c r="AH202" s="433"/>
      <c r="AI202" s="433"/>
      <c r="AJ202" s="433"/>
      <c r="AK202" s="432"/>
      <c r="AL202" s="131"/>
      <c r="AM202" s="129"/>
      <c r="AN202" s="130"/>
      <c r="AO202" s="433"/>
      <c r="AP202" s="433"/>
      <c r="AQ202" s="433"/>
    </row>
    <row r="203" spans="1:43" s="217" customFormat="1" ht="11.25" customHeight="1" x14ac:dyDescent="0.2">
      <c r="A203" s="433"/>
      <c r="B203" s="432"/>
      <c r="C203" s="129"/>
      <c r="D203" s="130"/>
      <c r="E203" s="433" t="s">
        <v>779</v>
      </c>
      <c r="F203" s="790" t="str">
        <f ca="1">VLOOKUP(CONCATENATE($B$90&amp;INDIRECT(ADDRESS(ROW(),COLUMN()-1))),Language_Translations,MATCH(Language_Selected,Language_Options,0),FALSE)</f>
        <v>Noix, graines, ou [INSÉRER NOIX OU GRAINES COURAMMENT CONSOMMÉES] ?</v>
      </c>
      <c r="G203" s="790"/>
      <c r="H203" s="790"/>
      <c r="I203" s="790"/>
      <c r="J203" s="790"/>
      <c r="K203" s="790"/>
      <c r="L203" s="790"/>
      <c r="M203" s="790"/>
      <c r="N203" s="790"/>
      <c r="O203" s="790"/>
      <c r="P203" s="790"/>
      <c r="Q203" s="790"/>
      <c r="R203" s="790"/>
      <c r="S203" s="790"/>
      <c r="T203" s="790"/>
      <c r="U203" s="129"/>
      <c r="V203" s="130"/>
      <c r="W203" s="433" t="s">
        <v>779</v>
      </c>
      <c r="X203" s="143" t="s">
        <v>9</v>
      </c>
      <c r="Y203" s="143"/>
      <c r="Z203" s="143"/>
      <c r="AA203" s="147"/>
      <c r="AB203" s="148"/>
      <c r="AC203" s="310" t="s">
        <v>93</v>
      </c>
      <c r="AD203" s="149"/>
      <c r="AE203" s="433"/>
      <c r="AF203" s="433"/>
      <c r="AG203" s="310" t="s">
        <v>95</v>
      </c>
      <c r="AH203" s="433"/>
      <c r="AI203" s="433"/>
      <c r="AJ203" s="433"/>
      <c r="AK203" s="310" t="s">
        <v>212</v>
      </c>
      <c r="AL203" s="131"/>
      <c r="AM203" s="129"/>
      <c r="AN203" s="130"/>
      <c r="AO203" s="433"/>
      <c r="AP203" s="433"/>
      <c r="AQ203" s="433"/>
    </row>
    <row r="204" spans="1:43" s="217" customFormat="1" ht="11.25" customHeight="1" x14ac:dyDescent="0.2">
      <c r="A204" s="433"/>
      <c r="B204" s="432"/>
      <c r="C204" s="129"/>
      <c r="D204" s="130"/>
      <c r="E204" s="433"/>
      <c r="F204" s="790"/>
      <c r="G204" s="790"/>
      <c r="H204" s="790"/>
      <c r="I204" s="790"/>
      <c r="J204" s="790"/>
      <c r="K204" s="790"/>
      <c r="L204" s="790"/>
      <c r="M204" s="790"/>
      <c r="N204" s="790"/>
      <c r="O204" s="790"/>
      <c r="P204" s="790"/>
      <c r="Q204" s="790"/>
      <c r="R204" s="790"/>
      <c r="S204" s="790"/>
      <c r="T204" s="790"/>
      <c r="U204" s="129"/>
      <c r="V204" s="130"/>
      <c r="W204" s="433"/>
      <c r="X204" s="143"/>
      <c r="Y204" s="143"/>
      <c r="Z204" s="143"/>
      <c r="AA204" s="147"/>
      <c r="AB204" s="148"/>
      <c r="AC204" s="310"/>
      <c r="AD204" s="149"/>
      <c r="AE204" s="433"/>
      <c r="AF204" s="433"/>
      <c r="AG204" s="310"/>
      <c r="AH204" s="433"/>
      <c r="AI204" s="433"/>
      <c r="AJ204" s="433"/>
      <c r="AK204" s="310"/>
      <c r="AL204" s="131"/>
      <c r="AM204" s="129"/>
      <c r="AN204" s="130"/>
      <c r="AO204" s="433"/>
      <c r="AP204" s="433"/>
      <c r="AQ204" s="433"/>
    </row>
    <row r="205" spans="1:43" customFormat="1" ht="6" customHeight="1" x14ac:dyDescent="0.2">
      <c r="A205" s="433"/>
      <c r="B205" s="432"/>
      <c r="C205" s="129"/>
      <c r="D205" s="150"/>
      <c r="E205" s="151"/>
      <c r="F205" s="151"/>
      <c r="G205" s="151"/>
      <c r="H205" s="151"/>
      <c r="I205" s="151"/>
      <c r="J205" s="151"/>
      <c r="K205" s="151"/>
      <c r="L205" s="151"/>
      <c r="M205" s="151"/>
      <c r="N205" s="151"/>
      <c r="O205" s="151"/>
      <c r="P205" s="151"/>
      <c r="Q205" s="151"/>
      <c r="R205" s="151"/>
      <c r="S205" s="151"/>
      <c r="T205" s="151"/>
      <c r="U205" s="152"/>
      <c r="V205" s="150"/>
      <c r="W205" s="151"/>
      <c r="X205" s="151"/>
      <c r="Y205" s="151"/>
      <c r="Z205" s="151"/>
      <c r="AA205" s="153"/>
      <c r="AB205" s="434"/>
      <c r="AC205" s="435"/>
      <c r="AD205" s="153"/>
      <c r="AE205" s="151"/>
      <c r="AF205" s="151"/>
      <c r="AG205" s="435"/>
      <c r="AH205" s="151"/>
      <c r="AI205" s="151"/>
      <c r="AJ205" s="151"/>
      <c r="AK205" s="435"/>
      <c r="AL205" s="155"/>
      <c r="AM205" s="152"/>
      <c r="AN205" s="130"/>
      <c r="AO205" s="433"/>
      <c r="AP205" s="433"/>
      <c r="AQ205" s="433"/>
    </row>
    <row r="206" spans="1:43" s="217" customFormat="1" ht="6" customHeight="1" x14ac:dyDescent="0.2">
      <c r="A206" s="433"/>
      <c r="B206" s="432"/>
      <c r="C206" s="129"/>
      <c r="D206" s="156"/>
      <c r="E206" s="157"/>
      <c r="F206" s="157"/>
      <c r="G206" s="157"/>
      <c r="H206" s="157"/>
      <c r="I206" s="157"/>
      <c r="J206" s="157"/>
      <c r="K206" s="157"/>
      <c r="L206" s="157"/>
      <c r="M206" s="157"/>
      <c r="N206" s="157"/>
      <c r="O206" s="157"/>
      <c r="P206" s="157"/>
      <c r="Q206" s="157"/>
      <c r="R206" s="157"/>
      <c r="S206" s="157"/>
      <c r="T206" s="157"/>
      <c r="U206" s="158"/>
      <c r="V206" s="156"/>
      <c r="W206" s="157"/>
      <c r="X206" s="157"/>
      <c r="Y206" s="157"/>
      <c r="Z206" s="157"/>
      <c r="AA206" s="159"/>
      <c r="AB206" s="157"/>
      <c r="AC206" s="160"/>
      <c r="AD206" s="159"/>
      <c r="AE206" s="157"/>
      <c r="AF206" s="157"/>
      <c r="AG206" s="160"/>
      <c r="AH206" s="157"/>
      <c r="AI206" s="157"/>
      <c r="AJ206" s="157"/>
      <c r="AK206" s="160"/>
      <c r="AL206" s="161"/>
      <c r="AM206" s="158"/>
      <c r="AN206" s="130"/>
      <c r="AO206" s="433"/>
      <c r="AP206" s="433"/>
      <c r="AQ206" s="433"/>
    </row>
    <row r="207" spans="1:43" s="217" customFormat="1" ht="11.25" customHeight="1" x14ac:dyDescent="0.2">
      <c r="A207" s="433"/>
      <c r="B207" s="432"/>
      <c r="C207" s="129"/>
      <c r="D207" s="130"/>
      <c r="E207" s="433" t="s">
        <v>780</v>
      </c>
      <c r="F207" s="761" t="str">
        <f ca="1">VLOOKUP(CONCATENATE($B$90&amp;INDIRECT(ADDRESS(ROW(),COLUMN()-1))),Language_Translations,MATCH(Language_Selected,Language_Options,0),FALSE)</f>
        <v>Du fromage dur ou à pâte molle tels que [INSÉRER DES TYPES DE FROMAGE COURAMMENT CONSOMMÉS] ?</v>
      </c>
      <c r="G207" s="761"/>
      <c r="H207" s="761"/>
      <c r="I207" s="761"/>
      <c r="J207" s="761"/>
      <c r="K207" s="761"/>
      <c r="L207" s="761"/>
      <c r="M207" s="761"/>
      <c r="N207" s="761"/>
      <c r="O207" s="761"/>
      <c r="P207" s="761"/>
      <c r="Q207" s="761"/>
      <c r="R207" s="761"/>
      <c r="S207" s="761"/>
      <c r="T207" s="761"/>
      <c r="U207" s="129"/>
      <c r="V207" s="130"/>
      <c r="W207" s="433" t="s">
        <v>780</v>
      </c>
      <c r="X207" s="143" t="s">
        <v>9</v>
      </c>
      <c r="Y207" s="143"/>
      <c r="Z207" s="143"/>
      <c r="AA207" s="147"/>
      <c r="AB207" s="148"/>
      <c r="AC207" s="310" t="s">
        <v>93</v>
      </c>
      <c r="AD207" s="149"/>
      <c r="AE207" s="433"/>
      <c r="AF207" s="433"/>
      <c r="AG207" s="310" t="s">
        <v>95</v>
      </c>
      <c r="AH207" s="433"/>
      <c r="AI207" s="433"/>
      <c r="AJ207" s="433"/>
      <c r="AK207" s="310" t="s">
        <v>212</v>
      </c>
      <c r="AL207" s="131"/>
      <c r="AM207" s="129"/>
      <c r="AN207" s="130"/>
      <c r="AO207" s="433"/>
      <c r="AP207" s="433"/>
      <c r="AQ207" s="433"/>
    </row>
    <row r="208" spans="1:43" s="217" customFormat="1" ht="11.25" customHeight="1" x14ac:dyDescent="0.2">
      <c r="A208" s="433"/>
      <c r="B208" s="432"/>
      <c r="C208" s="129"/>
      <c r="D208" s="130"/>
      <c r="E208" s="433"/>
      <c r="F208" s="761"/>
      <c r="G208" s="761"/>
      <c r="H208" s="761"/>
      <c r="I208" s="761"/>
      <c r="J208" s="761"/>
      <c r="K208" s="761"/>
      <c r="L208" s="761"/>
      <c r="M208" s="761"/>
      <c r="N208" s="761"/>
      <c r="O208" s="761"/>
      <c r="P208" s="761"/>
      <c r="Q208" s="761"/>
      <c r="R208" s="761"/>
      <c r="S208" s="761"/>
      <c r="T208" s="761"/>
      <c r="U208" s="129"/>
      <c r="V208" s="130"/>
      <c r="W208" s="433"/>
      <c r="X208" s="143"/>
      <c r="Y208" s="143"/>
      <c r="Z208" s="143"/>
      <c r="AA208" s="147"/>
      <c r="AB208" s="148"/>
      <c r="AC208" s="310"/>
      <c r="AD208" s="149"/>
      <c r="AE208" s="433"/>
      <c r="AF208" s="433"/>
      <c r="AG208" s="310"/>
      <c r="AH208" s="433"/>
      <c r="AI208" s="433"/>
      <c r="AJ208" s="433"/>
      <c r="AK208" s="310"/>
      <c r="AL208" s="131"/>
      <c r="AM208" s="129"/>
      <c r="AN208" s="130"/>
      <c r="AO208" s="433"/>
      <c r="AP208" s="433"/>
      <c r="AQ208" s="433"/>
    </row>
    <row r="209" spans="1:43" s="217" customFormat="1" ht="11.25" customHeight="1" x14ac:dyDescent="0.2">
      <c r="A209" s="433"/>
      <c r="B209" s="432"/>
      <c r="C209" s="129"/>
      <c r="D209" s="130"/>
      <c r="E209" s="433"/>
      <c r="F209" s="761"/>
      <c r="G209" s="761"/>
      <c r="H209" s="761"/>
      <c r="I209" s="761"/>
      <c r="J209" s="761"/>
      <c r="K209" s="761"/>
      <c r="L209" s="761"/>
      <c r="M209" s="761"/>
      <c r="N209" s="761"/>
      <c r="O209" s="761"/>
      <c r="P209" s="761"/>
      <c r="Q209" s="761"/>
      <c r="R209" s="761"/>
      <c r="S209" s="761"/>
      <c r="T209" s="761"/>
      <c r="U209" s="129"/>
      <c r="V209" s="130"/>
      <c r="W209" s="433"/>
      <c r="X209" s="143"/>
      <c r="Y209" s="143"/>
      <c r="Z209" s="143"/>
      <c r="AA209" s="147"/>
      <c r="AB209" s="148"/>
      <c r="AC209" s="310"/>
      <c r="AD209" s="149"/>
      <c r="AE209" s="433"/>
      <c r="AF209" s="433"/>
      <c r="AG209" s="310"/>
      <c r="AH209" s="433"/>
      <c r="AI209" s="433"/>
      <c r="AJ209" s="433"/>
      <c r="AK209" s="310"/>
      <c r="AL209" s="131"/>
      <c r="AM209" s="129"/>
      <c r="AN209" s="130"/>
      <c r="AO209" s="433"/>
      <c r="AP209" s="433"/>
      <c r="AQ209" s="433"/>
    </row>
    <row r="210" spans="1:43" customFormat="1" ht="6" customHeight="1" x14ac:dyDescent="0.2">
      <c r="A210" s="433"/>
      <c r="B210" s="432"/>
      <c r="C210" s="129"/>
      <c r="D210" s="150"/>
      <c r="E210" s="151"/>
      <c r="F210" s="151"/>
      <c r="G210" s="151"/>
      <c r="H210" s="151"/>
      <c r="I210" s="151"/>
      <c r="J210" s="151"/>
      <c r="K210" s="151"/>
      <c r="L210" s="151"/>
      <c r="M210" s="151"/>
      <c r="N210" s="151"/>
      <c r="O210" s="151"/>
      <c r="P210" s="151"/>
      <c r="Q210" s="151"/>
      <c r="R210" s="151"/>
      <c r="S210" s="151"/>
      <c r="T210" s="151"/>
      <c r="U210" s="152"/>
      <c r="V210" s="150"/>
      <c r="W210" s="151"/>
      <c r="X210" s="151"/>
      <c r="Y210" s="151"/>
      <c r="Z210" s="151"/>
      <c r="AA210" s="153"/>
      <c r="AB210" s="434"/>
      <c r="AC210" s="435"/>
      <c r="AD210" s="153"/>
      <c r="AE210" s="151"/>
      <c r="AF210" s="151"/>
      <c r="AG210" s="435"/>
      <c r="AH210" s="151"/>
      <c r="AI210" s="151"/>
      <c r="AJ210" s="151"/>
      <c r="AK210" s="435"/>
      <c r="AL210" s="155"/>
      <c r="AM210" s="152"/>
      <c r="AN210" s="130"/>
      <c r="AO210" s="433"/>
      <c r="AP210" s="433"/>
      <c r="AQ210" s="433"/>
    </row>
    <row r="211" spans="1:43" customFormat="1" ht="6" customHeight="1" x14ac:dyDescent="0.2">
      <c r="A211" s="433"/>
      <c r="B211" s="432"/>
      <c r="C211" s="129"/>
      <c r="D211" s="156"/>
      <c r="E211" s="157"/>
      <c r="F211" s="157"/>
      <c r="G211" s="157"/>
      <c r="H211" s="157"/>
      <c r="I211" s="157"/>
      <c r="J211" s="157"/>
      <c r="K211" s="157"/>
      <c r="L211" s="157"/>
      <c r="M211" s="157"/>
      <c r="N211" s="157"/>
      <c r="O211" s="157"/>
      <c r="P211" s="157"/>
      <c r="Q211" s="157"/>
      <c r="R211" s="157"/>
      <c r="S211" s="157"/>
      <c r="T211" s="157"/>
      <c r="U211" s="158"/>
      <c r="V211" s="156"/>
      <c r="W211" s="157"/>
      <c r="X211" s="157"/>
      <c r="Y211" s="157"/>
      <c r="Z211" s="157"/>
      <c r="AA211" s="159"/>
      <c r="AB211" s="436"/>
      <c r="AC211" s="437"/>
      <c r="AD211" s="159"/>
      <c r="AE211" s="157"/>
      <c r="AF211" s="157"/>
      <c r="AG211" s="437"/>
      <c r="AH211" s="157"/>
      <c r="AI211" s="157"/>
      <c r="AJ211" s="157"/>
      <c r="AK211" s="437"/>
      <c r="AL211" s="161"/>
      <c r="AM211" s="158"/>
      <c r="AN211" s="130"/>
      <c r="AO211" s="433"/>
      <c r="AP211" s="433"/>
      <c r="AQ211" s="433"/>
    </row>
    <row r="212" spans="1:43" customFormat="1" ht="11.25" customHeight="1" x14ac:dyDescent="0.2">
      <c r="A212" s="433"/>
      <c r="B212" s="432" t="s">
        <v>636</v>
      </c>
      <c r="C212" s="129"/>
      <c r="D212" s="130"/>
      <c r="E212" s="433" t="s">
        <v>781</v>
      </c>
      <c r="F212" s="790" t="str">
        <f ca="1">VLOOKUP(CONCATENATE($B$90&amp;INDIRECT(ADDRESS(ROW(),COLUMN()-1))),Language_Translations,MATCH(Language_Selected,Language_Options,0),FALSE)</f>
        <v>Des insectes [INSÉRER D'AUTRES PETITS ALIMENTS PROTÉINÉS COURAMMENT CONSOMMÉS TELS QUE DES LARVES (VERS, CHENILLES), DES OEUFS D'INSECTE, DES ESCARGOTS DE TERRE ET DE MER, DES OEUFS DE POISSON , OU DES ARAIGNÉES]?</v>
      </c>
      <c r="G212" s="790"/>
      <c r="H212" s="790"/>
      <c r="I212" s="790"/>
      <c r="J212" s="790"/>
      <c r="K212" s="790"/>
      <c r="L212" s="790"/>
      <c r="M212" s="790"/>
      <c r="N212" s="790"/>
      <c r="O212" s="790"/>
      <c r="P212" s="790"/>
      <c r="Q212" s="790"/>
      <c r="R212" s="790"/>
      <c r="S212" s="790"/>
      <c r="T212" s="790"/>
      <c r="U212" s="129"/>
      <c r="V212" s="130"/>
      <c r="W212" s="433" t="s">
        <v>781</v>
      </c>
      <c r="X212" s="143" t="s">
        <v>9</v>
      </c>
      <c r="Y212" s="143"/>
      <c r="Z212" s="143"/>
      <c r="AA212" s="147"/>
      <c r="AB212" s="148"/>
      <c r="AC212" s="310" t="s">
        <v>93</v>
      </c>
      <c r="AD212" s="149"/>
      <c r="AE212" s="433"/>
      <c r="AF212" s="433"/>
      <c r="AG212" s="310" t="s">
        <v>95</v>
      </c>
      <c r="AH212" s="433"/>
      <c r="AI212" s="433"/>
      <c r="AJ212" s="433"/>
      <c r="AK212" s="310" t="s">
        <v>212</v>
      </c>
      <c r="AL212" s="131"/>
      <c r="AM212" s="129"/>
      <c r="AN212" s="130"/>
      <c r="AO212" s="433"/>
      <c r="AP212" s="433"/>
      <c r="AQ212" s="433"/>
    </row>
    <row r="213" spans="1:43" customFormat="1" ht="11.25" customHeight="1" x14ac:dyDescent="0.2">
      <c r="A213" s="433"/>
      <c r="B213" s="432"/>
      <c r="C213" s="129"/>
      <c r="D213" s="130"/>
      <c r="E213" s="433"/>
      <c r="F213" s="790"/>
      <c r="G213" s="790"/>
      <c r="H213" s="790"/>
      <c r="I213" s="790"/>
      <c r="J213" s="790"/>
      <c r="K213" s="790"/>
      <c r="L213" s="790"/>
      <c r="M213" s="790"/>
      <c r="N213" s="790"/>
      <c r="O213" s="790"/>
      <c r="P213" s="790"/>
      <c r="Q213" s="790"/>
      <c r="R213" s="790"/>
      <c r="S213" s="790"/>
      <c r="T213" s="790"/>
      <c r="U213" s="129"/>
      <c r="V213" s="130"/>
      <c r="W213" s="433"/>
      <c r="X213" s="143"/>
      <c r="Y213" s="143"/>
      <c r="Z213" s="143"/>
      <c r="AA213" s="147"/>
      <c r="AB213" s="148"/>
      <c r="AC213" s="310"/>
      <c r="AD213" s="149"/>
      <c r="AE213" s="433"/>
      <c r="AF213" s="433"/>
      <c r="AG213" s="310"/>
      <c r="AH213" s="433"/>
      <c r="AI213" s="433"/>
      <c r="AJ213" s="433"/>
      <c r="AK213" s="310"/>
      <c r="AL213" s="131"/>
      <c r="AM213" s="129"/>
      <c r="AN213" s="130"/>
      <c r="AO213" s="433"/>
      <c r="AP213" s="433"/>
      <c r="AQ213" s="433"/>
    </row>
    <row r="214" spans="1:43" customFormat="1" ht="11.25" customHeight="1" x14ac:dyDescent="0.2">
      <c r="A214" s="433"/>
      <c r="B214" s="432"/>
      <c r="C214" s="129"/>
      <c r="D214" s="130"/>
      <c r="E214" s="433"/>
      <c r="F214" s="790"/>
      <c r="G214" s="790"/>
      <c r="H214" s="790"/>
      <c r="I214" s="790"/>
      <c r="J214" s="790"/>
      <c r="K214" s="790"/>
      <c r="L214" s="790"/>
      <c r="M214" s="790"/>
      <c r="N214" s="790"/>
      <c r="O214" s="790"/>
      <c r="P214" s="790"/>
      <c r="Q214" s="790"/>
      <c r="R214" s="790"/>
      <c r="S214" s="790"/>
      <c r="T214" s="790"/>
      <c r="U214" s="129"/>
      <c r="V214" s="130"/>
      <c r="W214" s="433"/>
      <c r="X214" s="143"/>
      <c r="Y214" s="143"/>
      <c r="Z214" s="143"/>
      <c r="AA214" s="147"/>
      <c r="AB214" s="148"/>
      <c r="AC214" s="310"/>
      <c r="AD214" s="149"/>
      <c r="AE214" s="433"/>
      <c r="AF214" s="433"/>
      <c r="AG214" s="310"/>
      <c r="AH214" s="433"/>
      <c r="AI214" s="433"/>
      <c r="AJ214" s="433"/>
      <c r="AK214" s="310"/>
      <c r="AL214" s="131"/>
      <c r="AM214" s="129"/>
      <c r="AN214" s="130"/>
      <c r="AO214" s="433"/>
      <c r="AP214" s="433"/>
      <c r="AQ214" s="433"/>
    </row>
    <row r="215" spans="1:43" customFormat="1" ht="11.25" customHeight="1" x14ac:dyDescent="0.2">
      <c r="A215" s="596"/>
      <c r="B215" s="597"/>
      <c r="C215" s="129"/>
      <c r="D215" s="130"/>
      <c r="E215" s="596"/>
      <c r="F215" s="790"/>
      <c r="G215" s="790"/>
      <c r="H215" s="790"/>
      <c r="I215" s="790"/>
      <c r="J215" s="790"/>
      <c r="K215" s="790"/>
      <c r="L215" s="790"/>
      <c r="M215" s="790"/>
      <c r="N215" s="790"/>
      <c r="O215" s="790"/>
      <c r="P215" s="790"/>
      <c r="Q215" s="790"/>
      <c r="R215" s="790"/>
      <c r="S215" s="790"/>
      <c r="T215" s="790"/>
      <c r="U215" s="129"/>
      <c r="V215" s="130"/>
      <c r="W215" s="596"/>
      <c r="X215" s="143"/>
      <c r="Y215" s="143"/>
      <c r="Z215" s="143"/>
      <c r="AA215" s="147"/>
      <c r="AB215" s="148"/>
      <c r="AC215" s="599"/>
      <c r="AD215" s="149"/>
      <c r="AE215" s="596"/>
      <c r="AF215" s="596"/>
      <c r="AG215" s="599"/>
      <c r="AH215" s="596"/>
      <c r="AI215" s="596"/>
      <c r="AJ215" s="596"/>
      <c r="AK215" s="599"/>
      <c r="AL215" s="131"/>
      <c r="AM215" s="129"/>
      <c r="AN215" s="130"/>
      <c r="AO215" s="596"/>
      <c r="AP215" s="596"/>
      <c r="AQ215" s="596"/>
    </row>
    <row r="216" spans="1:43" customFormat="1" ht="11.25" customHeight="1" x14ac:dyDescent="0.2">
      <c r="A216" s="433"/>
      <c r="B216" s="432"/>
      <c r="C216" s="129"/>
      <c r="D216" s="130"/>
      <c r="E216" s="433"/>
      <c r="F216" s="790"/>
      <c r="G216" s="790"/>
      <c r="H216" s="790"/>
      <c r="I216" s="790"/>
      <c r="J216" s="790"/>
      <c r="K216" s="790"/>
      <c r="L216" s="790"/>
      <c r="M216" s="790"/>
      <c r="N216" s="790"/>
      <c r="O216" s="790"/>
      <c r="P216" s="790"/>
      <c r="Q216" s="790"/>
      <c r="R216" s="790"/>
      <c r="S216" s="790"/>
      <c r="T216" s="790"/>
      <c r="U216" s="129"/>
      <c r="V216" s="130"/>
      <c r="W216" s="433"/>
      <c r="X216" s="143"/>
      <c r="Y216" s="143"/>
      <c r="Z216" s="143"/>
      <c r="AA216" s="147"/>
      <c r="AB216" s="148"/>
      <c r="AC216" s="310"/>
      <c r="AD216" s="149"/>
      <c r="AE216" s="433"/>
      <c r="AF216" s="433"/>
      <c r="AG216" s="310"/>
      <c r="AH216" s="433"/>
      <c r="AI216" s="433"/>
      <c r="AJ216" s="433"/>
      <c r="AK216" s="310"/>
      <c r="AL216" s="131"/>
      <c r="AM216" s="129"/>
      <c r="AN216" s="130"/>
      <c r="AO216" s="433"/>
      <c r="AP216" s="433"/>
      <c r="AQ216" s="433"/>
    </row>
    <row r="217" spans="1:43" customFormat="1" ht="11.25" customHeight="1" x14ac:dyDescent="0.2">
      <c r="A217" s="641"/>
      <c r="B217" s="642"/>
      <c r="C217" s="129"/>
      <c r="D217" s="130"/>
      <c r="E217" s="641"/>
      <c r="F217" s="790"/>
      <c r="G217" s="790"/>
      <c r="H217" s="790"/>
      <c r="I217" s="790"/>
      <c r="J217" s="790"/>
      <c r="K217" s="790"/>
      <c r="L217" s="790"/>
      <c r="M217" s="790"/>
      <c r="N217" s="790"/>
      <c r="O217" s="790"/>
      <c r="P217" s="790"/>
      <c r="Q217" s="790"/>
      <c r="R217" s="790"/>
      <c r="S217" s="790"/>
      <c r="T217" s="790"/>
      <c r="U217" s="129"/>
      <c r="V217" s="130"/>
      <c r="W217" s="641"/>
      <c r="X217" s="143"/>
      <c r="Y217" s="143"/>
      <c r="Z217" s="143"/>
      <c r="AA217" s="147"/>
      <c r="AB217" s="148"/>
      <c r="AC217" s="643"/>
      <c r="AD217" s="149"/>
      <c r="AE217" s="641"/>
      <c r="AF217" s="641"/>
      <c r="AG217" s="643"/>
      <c r="AH217" s="641"/>
      <c r="AI217" s="641"/>
      <c r="AJ217" s="641"/>
      <c r="AK217" s="643"/>
      <c r="AL217" s="131"/>
      <c r="AM217" s="129"/>
      <c r="AN217" s="130"/>
      <c r="AO217" s="641"/>
      <c r="AP217" s="641"/>
      <c r="AQ217" s="641"/>
    </row>
    <row r="218" spans="1:43" customFormat="1" ht="6" customHeight="1" x14ac:dyDescent="0.2">
      <c r="A218" s="433"/>
      <c r="B218" s="432"/>
      <c r="C218" s="129"/>
      <c r="D218" s="150"/>
      <c r="E218" s="151"/>
      <c r="F218" s="151"/>
      <c r="G218" s="151"/>
      <c r="H218" s="151"/>
      <c r="I218" s="151"/>
      <c r="J218" s="151"/>
      <c r="K218" s="151"/>
      <c r="L218" s="151"/>
      <c r="M218" s="151"/>
      <c r="N218" s="151"/>
      <c r="O218" s="151"/>
      <c r="P218" s="151"/>
      <c r="Q218" s="151"/>
      <c r="R218" s="151"/>
      <c r="S218" s="151"/>
      <c r="T218" s="151"/>
      <c r="U218" s="152"/>
      <c r="V218" s="150"/>
      <c r="W218" s="151"/>
      <c r="X218" s="151"/>
      <c r="Y218" s="151"/>
      <c r="Z218" s="151"/>
      <c r="AA218" s="153"/>
      <c r="AB218" s="434"/>
      <c r="AC218" s="435"/>
      <c r="AD218" s="153"/>
      <c r="AE218" s="151"/>
      <c r="AF218" s="151"/>
      <c r="AG218" s="435"/>
      <c r="AH218" s="151"/>
      <c r="AI218" s="151"/>
      <c r="AJ218" s="151"/>
      <c r="AK218" s="435"/>
      <c r="AL218" s="155"/>
      <c r="AM218" s="152"/>
      <c r="AN218" s="130"/>
      <c r="AO218" s="433"/>
      <c r="AP218" s="433"/>
      <c r="AQ218" s="433"/>
    </row>
    <row r="219" spans="1:43" customFormat="1" ht="6" customHeight="1" x14ac:dyDescent="0.2">
      <c r="A219" s="433"/>
      <c r="B219" s="432"/>
      <c r="C219" s="129"/>
      <c r="D219" s="156"/>
      <c r="E219" s="157"/>
      <c r="F219" s="157"/>
      <c r="G219" s="157"/>
      <c r="H219" s="157"/>
      <c r="I219" s="157"/>
      <c r="J219" s="157"/>
      <c r="K219" s="157"/>
      <c r="L219" s="157"/>
      <c r="M219" s="157"/>
      <c r="N219" s="157"/>
      <c r="O219" s="157"/>
      <c r="P219" s="157"/>
      <c r="Q219" s="157"/>
      <c r="R219" s="157"/>
      <c r="S219" s="157"/>
      <c r="T219" s="157"/>
      <c r="U219" s="158"/>
      <c r="V219" s="156"/>
      <c r="W219" s="157"/>
      <c r="X219" s="157"/>
      <c r="Y219" s="157"/>
      <c r="Z219" s="157"/>
      <c r="AA219" s="159"/>
      <c r="AB219" s="436"/>
      <c r="AC219" s="437"/>
      <c r="AD219" s="159"/>
      <c r="AE219" s="157"/>
      <c r="AF219" s="157"/>
      <c r="AG219" s="437"/>
      <c r="AH219" s="157"/>
      <c r="AI219" s="157"/>
      <c r="AJ219" s="157"/>
      <c r="AK219" s="437"/>
      <c r="AL219" s="161"/>
      <c r="AM219" s="158"/>
      <c r="AN219" s="130"/>
      <c r="AO219" s="433"/>
      <c r="AP219" s="433"/>
      <c r="AQ219" s="433"/>
    </row>
    <row r="220" spans="1:43" customFormat="1" ht="11.25" customHeight="1" x14ac:dyDescent="0.2">
      <c r="A220" s="433"/>
      <c r="B220" s="432"/>
      <c r="C220" s="129"/>
      <c r="D220" s="130"/>
      <c r="E220" s="433" t="s">
        <v>782</v>
      </c>
      <c r="F220" s="790" t="str">
        <f ca="1">VLOOKUP(CONCATENATE($B$90&amp;INDIRECT(ADDRESS(ROW(),COLUMN()-1))),Language_Translations,MATCH(Language_Selected,Language_Options,0),FALSE)</f>
        <v>[Chocolats, confiseries, pâtisseries, gâteaux, biscuits, des friandises glacées comme des crèmes glacées et des glaces à l'eau]?</v>
      </c>
      <c r="G220" s="790"/>
      <c r="H220" s="790"/>
      <c r="I220" s="790"/>
      <c r="J220" s="790"/>
      <c r="K220" s="790"/>
      <c r="L220" s="790"/>
      <c r="M220" s="790"/>
      <c r="N220" s="790"/>
      <c r="O220" s="790"/>
      <c r="P220" s="790"/>
      <c r="Q220" s="790"/>
      <c r="R220" s="790"/>
      <c r="S220" s="790"/>
      <c r="T220" s="790"/>
      <c r="U220" s="129"/>
      <c r="V220" s="130"/>
      <c r="W220" s="433" t="s">
        <v>782</v>
      </c>
      <c r="X220" s="143" t="s">
        <v>9</v>
      </c>
      <c r="Y220" s="143"/>
      <c r="Z220" s="143"/>
      <c r="AA220" s="147"/>
      <c r="AB220" s="148"/>
      <c r="AC220" s="310" t="s">
        <v>93</v>
      </c>
      <c r="AD220" s="149"/>
      <c r="AE220" s="433"/>
      <c r="AF220" s="433"/>
      <c r="AG220" s="310" t="s">
        <v>95</v>
      </c>
      <c r="AH220" s="433"/>
      <c r="AI220" s="433"/>
      <c r="AJ220" s="433"/>
      <c r="AK220" s="310" t="s">
        <v>212</v>
      </c>
      <c r="AL220" s="131"/>
      <c r="AM220" s="129"/>
      <c r="AN220" s="130"/>
      <c r="AO220" s="433"/>
      <c r="AP220" s="433"/>
      <c r="AQ220" s="433"/>
    </row>
    <row r="221" spans="1:43" customFormat="1" ht="11.25" customHeight="1" x14ac:dyDescent="0.2">
      <c r="A221" s="433"/>
      <c r="B221" s="432"/>
      <c r="C221" s="129"/>
      <c r="D221" s="130"/>
      <c r="E221" s="433"/>
      <c r="F221" s="790"/>
      <c r="G221" s="790"/>
      <c r="H221" s="790"/>
      <c r="I221" s="790"/>
      <c r="J221" s="790"/>
      <c r="K221" s="790"/>
      <c r="L221" s="790"/>
      <c r="M221" s="790"/>
      <c r="N221" s="790"/>
      <c r="O221" s="790"/>
      <c r="P221" s="790"/>
      <c r="Q221" s="790"/>
      <c r="R221" s="790"/>
      <c r="S221" s="790"/>
      <c r="T221" s="790"/>
      <c r="U221" s="129"/>
      <c r="V221" s="130"/>
      <c r="W221" s="433"/>
      <c r="X221" s="143"/>
      <c r="Y221" s="143"/>
      <c r="Z221" s="143"/>
      <c r="AA221" s="147"/>
      <c r="AB221" s="148"/>
      <c r="AC221" s="310"/>
      <c r="AD221" s="149"/>
      <c r="AE221" s="433"/>
      <c r="AF221" s="433"/>
      <c r="AG221" s="310"/>
      <c r="AH221" s="433"/>
      <c r="AI221" s="433"/>
      <c r="AJ221" s="433"/>
      <c r="AK221" s="310"/>
      <c r="AL221" s="131"/>
      <c r="AM221" s="129"/>
      <c r="AN221" s="130"/>
      <c r="AO221" s="433"/>
      <c r="AP221" s="433"/>
      <c r="AQ221" s="433"/>
    </row>
    <row r="222" spans="1:43" customFormat="1" ht="11.25" customHeight="1" x14ac:dyDescent="0.2">
      <c r="A222" s="433"/>
      <c r="B222" s="432"/>
      <c r="C222" s="129"/>
      <c r="D222" s="130"/>
      <c r="E222" s="433"/>
      <c r="F222" s="790"/>
      <c r="G222" s="790"/>
      <c r="H222" s="790"/>
      <c r="I222" s="790"/>
      <c r="J222" s="790"/>
      <c r="K222" s="790"/>
      <c r="L222" s="790"/>
      <c r="M222" s="790"/>
      <c r="N222" s="790"/>
      <c r="O222" s="790"/>
      <c r="P222" s="790"/>
      <c r="Q222" s="790"/>
      <c r="R222" s="790"/>
      <c r="S222" s="790"/>
      <c r="T222" s="790"/>
      <c r="U222" s="129"/>
      <c r="V222" s="130"/>
      <c r="W222" s="433"/>
      <c r="X222" s="143"/>
      <c r="Y222" s="143"/>
      <c r="Z222" s="143"/>
      <c r="AA222" s="147"/>
      <c r="AB222" s="148"/>
      <c r="AC222" s="310"/>
      <c r="AD222" s="149"/>
      <c r="AE222" s="433"/>
      <c r="AF222" s="433"/>
      <c r="AG222" s="310"/>
      <c r="AH222" s="433"/>
      <c r="AI222" s="433"/>
      <c r="AJ222" s="433"/>
      <c r="AK222" s="310"/>
      <c r="AL222" s="131"/>
      <c r="AM222" s="129"/>
      <c r="AN222" s="130"/>
      <c r="AO222" s="433"/>
      <c r="AP222" s="433"/>
      <c r="AQ222" s="433"/>
    </row>
    <row r="223" spans="1:43" customFormat="1" ht="6" customHeight="1" x14ac:dyDescent="0.2">
      <c r="A223" s="433"/>
      <c r="B223" s="432"/>
      <c r="C223" s="129"/>
      <c r="D223" s="150"/>
      <c r="E223" s="151"/>
      <c r="F223" s="151"/>
      <c r="G223" s="151"/>
      <c r="H223" s="151"/>
      <c r="I223" s="151"/>
      <c r="J223" s="151"/>
      <c r="K223" s="151"/>
      <c r="L223" s="151"/>
      <c r="M223" s="151"/>
      <c r="N223" s="151"/>
      <c r="O223" s="151"/>
      <c r="P223" s="151"/>
      <c r="Q223" s="151"/>
      <c r="R223" s="151"/>
      <c r="S223" s="151"/>
      <c r="T223" s="151"/>
      <c r="U223" s="152"/>
      <c r="V223" s="150"/>
      <c r="W223" s="151"/>
      <c r="X223" s="151"/>
      <c r="Y223" s="151"/>
      <c r="Z223" s="151"/>
      <c r="AA223" s="153"/>
      <c r="AB223" s="434"/>
      <c r="AC223" s="435"/>
      <c r="AD223" s="153"/>
      <c r="AE223" s="151"/>
      <c r="AF223" s="151"/>
      <c r="AG223" s="435"/>
      <c r="AH223" s="151"/>
      <c r="AI223" s="151"/>
      <c r="AJ223" s="151"/>
      <c r="AK223" s="435"/>
      <c r="AL223" s="155"/>
      <c r="AM223" s="152"/>
      <c r="AN223" s="130"/>
      <c r="AO223" s="433"/>
      <c r="AP223" s="433"/>
      <c r="AQ223" s="433"/>
    </row>
    <row r="224" spans="1:43" customFormat="1" ht="6" customHeight="1" x14ac:dyDescent="0.2">
      <c r="A224" s="433"/>
      <c r="B224" s="432"/>
      <c r="C224" s="129"/>
      <c r="D224" s="156"/>
      <c r="E224" s="157"/>
      <c r="F224" s="157"/>
      <c r="G224" s="157"/>
      <c r="H224" s="157"/>
      <c r="I224" s="157"/>
      <c r="J224" s="157"/>
      <c r="K224" s="157"/>
      <c r="L224" s="157"/>
      <c r="M224" s="157"/>
      <c r="N224" s="157"/>
      <c r="O224" s="157"/>
      <c r="P224" s="157"/>
      <c r="Q224" s="157"/>
      <c r="R224" s="157"/>
      <c r="S224" s="157"/>
      <c r="T224" s="157"/>
      <c r="U224" s="158"/>
      <c r="V224" s="156"/>
      <c r="W224" s="157"/>
      <c r="X224" s="157"/>
      <c r="Y224" s="157"/>
      <c r="Z224" s="157"/>
      <c r="AA224" s="159"/>
      <c r="AB224" s="436"/>
      <c r="AC224" s="437"/>
      <c r="AD224" s="159"/>
      <c r="AE224" s="157"/>
      <c r="AF224" s="157"/>
      <c r="AG224" s="437"/>
      <c r="AH224" s="157"/>
      <c r="AI224" s="157"/>
      <c r="AJ224" s="157"/>
      <c r="AK224" s="437"/>
      <c r="AL224" s="161"/>
      <c r="AM224" s="158"/>
      <c r="AN224" s="130"/>
      <c r="AO224" s="433"/>
      <c r="AP224" s="433"/>
      <c r="AQ224" s="433"/>
    </row>
    <row r="225" spans="1:43" customFormat="1" ht="11.25" customHeight="1" x14ac:dyDescent="0.2">
      <c r="A225" s="433"/>
      <c r="B225" s="663" t="s">
        <v>2371</v>
      </c>
      <c r="C225" s="129"/>
      <c r="D225" s="130"/>
      <c r="E225" s="433" t="s">
        <v>783</v>
      </c>
      <c r="F225" s="790" t="str">
        <f ca="1">VLOOKUP(CONCATENATE($B$90&amp;INDIRECT(ADDRESS(ROW(),COLUMN()-1))),Language_Translations,MATCH(Language_Selected,Language_Options,0),FALSE)</f>
        <v xml:space="preserve"> [INSÉRER D'AUTRES ALIMENTS SUCRÉS COURAMMENT CONSOMMÉS] ?</v>
      </c>
      <c r="G225" s="790"/>
      <c r="H225" s="790"/>
      <c r="I225" s="790"/>
      <c r="J225" s="790"/>
      <c r="K225" s="790"/>
      <c r="L225" s="790"/>
      <c r="M225" s="790"/>
      <c r="N225" s="790"/>
      <c r="O225" s="790"/>
      <c r="P225" s="790"/>
      <c r="Q225" s="790"/>
      <c r="R225" s="790"/>
      <c r="S225" s="790"/>
      <c r="T225" s="790"/>
      <c r="U225" s="129"/>
      <c r="V225" s="130"/>
      <c r="W225" s="433" t="s">
        <v>783</v>
      </c>
      <c r="X225" s="143" t="s">
        <v>9</v>
      </c>
      <c r="Y225" s="143"/>
      <c r="Z225" s="143"/>
      <c r="AA225" s="147"/>
      <c r="AB225" s="148"/>
      <c r="AC225" s="310" t="s">
        <v>93</v>
      </c>
      <c r="AD225" s="149"/>
      <c r="AE225" s="433"/>
      <c r="AF225" s="433"/>
      <c r="AG225" s="310" t="s">
        <v>95</v>
      </c>
      <c r="AH225" s="433"/>
      <c r="AI225" s="433"/>
      <c r="AJ225" s="433"/>
      <c r="AK225" s="310" t="s">
        <v>212</v>
      </c>
      <c r="AL225" s="131"/>
      <c r="AM225" s="129"/>
      <c r="AN225" s="130"/>
      <c r="AO225" s="433"/>
      <c r="AP225" s="433"/>
      <c r="AQ225" s="433"/>
    </row>
    <row r="226" spans="1:43" customFormat="1" ht="11.25" customHeight="1" x14ac:dyDescent="0.2">
      <c r="A226" s="433"/>
      <c r="B226" s="432"/>
      <c r="C226" s="129"/>
      <c r="D226" s="130"/>
      <c r="E226" s="433"/>
      <c r="F226" s="790"/>
      <c r="G226" s="790"/>
      <c r="H226" s="790"/>
      <c r="I226" s="790"/>
      <c r="J226" s="790"/>
      <c r="K226" s="790"/>
      <c r="L226" s="790"/>
      <c r="M226" s="790"/>
      <c r="N226" s="790"/>
      <c r="O226" s="790"/>
      <c r="P226" s="790"/>
      <c r="Q226" s="790"/>
      <c r="R226" s="790"/>
      <c r="S226" s="790"/>
      <c r="T226" s="790"/>
      <c r="U226" s="129"/>
      <c r="V226" s="130"/>
      <c r="W226" s="433"/>
      <c r="X226" s="143"/>
      <c r="Y226" s="143"/>
      <c r="Z226" s="143"/>
      <c r="AA226" s="147"/>
      <c r="AB226" s="148"/>
      <c r="AC226" s="310"/>
      <c r="AD226" s="149"/>
      <c r="AE226" s="433"/>
      <c r="AF226" s="433"/>
      <c r="AG226" s="310"/>
      <c r="AH226" s="433"/>
      <c r="AI226" s="433"/>
      <c r="AJ226" s="433"/>
      <c r="AK226" s="310"/>
      <c r="AL226" s="131"/>
      <c r="AM226" s="129"/>
      <c r="AN226" s="130"/>
      <c r="AO226" s="433"/>
      <c r="AP226" s="433"/>
      <c r="AQ226" s="433"/>
    </row>
    <row r="227" spans="1:43" customFormat="1" ht="6" customHeight="1" x14ac:dyDescent="0.2">
      <c r="A227" s="433"/>
      <c r="B227" s="432"/>
      <c r="C227" s="129"/>
      <c r="D227" s="150"/>
      <c r="E227" s="151"/>
      <c r="F227" s="151"/>
      <c r="G227" s="151"/>
      <c r="H227" s="151"/>
      <c r="I227" s="151"/>
      <c r="J227" s="151"/>
      <c r="K227" s="151"/>
      <c r="L227" s="151"/>
      <c r="M227" s="151"/>
      <c r="N227" s="151"/>
      <c r="O227" s="151"/>
      <c r="P227" s="151"/>
      <c r="Q227" s="151"/>
      <c r="R227" s="151"/>
      <c r="S227" s="151"/>
      <c r="T227" s="151"/>
      <c r="U227" s="152"/>
      <c r="V227" s="150"/>
      <c r="W227" s="151"/>
      <c r="X227" s="151"/>
      <c r="Y227" s="151"/>
      <c r="Z227" s="151"/>
      <c r="AA227" s="153"/>
      <c r="AB227" s="434"/>
      <c r="AC227" s="435"/>
      <c r="AD227" s="153"/>
      <c r="AE227" s="151"/>
      <c r="AF227" s="151"/>
      <c r="AG227" s="435"/>
      <c r="AH227" s="151"/>
      <c r="AI227" s="151"/>
      <c r="AJ227" s="151"/>
      <c r="AK227" s="435"/>
      <c r="AL227" s="155"/>
      <c r="AM227" s="152"/>
      <c r="AN227" s="130"/>
      <c r="AO227" s="433"/>
      <c r="AP227" s="433"/>
      <c r="AQ227" s="433"/>
    </row>
    <row r="228" spans="1:43" customFormat="1" ht="6" customHeight="1" x14ac:dyDescent="0.2">
      <c r="A228" s="660"/>
      <c r="B228" s="661"/>
      <c r="C228" s="129"/>
      <c r="D228" s="130"/>
      <c r="E228" s="583"/>
      <c r="F228" s="583"/>
      <c r="G228" s="583"/>
      <c r="H228" s="583"/>
      <c r="I228" s="583"/>
      <c r="J228" s="583"/>
      <c r="K228" s="583"/>
      <c r="L228" s="583"/>
      <c r="M228" s="583"/>
      <c r="N228" s="583"/>
      <c r="O228" s="583"/>
      <c r="P228" s="583"/>
      <c r="Q228" s="583"/>
      <c r="R228" s="583"/>
      <c r="S228" s="583"/>
      <c r="T228" s="583"/>
      <c r="U228" s="129"/>
      <c r="V228" s="130"/>
      <c r="W228" s="583"/>
      <c r="X228" s="583"/>
      <c r="Y228" s="583"/>
      <c r="Z228" s="583"/>
      <c r="AA228" s="585"/>
      <c r="AB228" s="672"/>
      <c r="AC228" s="673"/>
      <c r="AD228" s="585"/>
      <c r="AE228" s="583"/>
      <c r="AF228" s="583"/>
      <c r="AG228" s="673"/>
      <c r="AH228" s="583"/>
      <c r="AI228" s="583"/>
      <c r="AJ228" s="583"/>
      <c r="AK228" s="673"/>
      <c r="AL228" s="587"/>
      <c r="AM228" s="129"/>
      <c r="AN228" s="130"/>
      <c r="AO228" s="660"/>
      <c r="AP228" s="660"/>
      <c r="AQ228" s="660"/>
    </row>
    <row r="229" spans="1:43" customFormat="1" ht="11.15" customHeight="1" x14ac:dyDescent="0.2">
      <c r="A229" s="660"/>
      <c r="B229" s="661"/>
      <c r="C229" s="129"/>
      <c r="D229" s="130"/>
      <c r="E229" s="433" t="s">
        <v>784</v>
      </c>
      <c r="F229" s="797" t="str">
        <f ca="1">VLOOKUP(CONCATENATE($B$90&amp;INDIRECT(ADDRESS(ROW(),COLUMN()-1))),Language_Translations,MATCH(Language_Selected,Language_Options,0),FALSE)</f>
        <v>Chips, chips soufflés, frites, beignets, nouilles à cuisson rapide, ou [INSÉRER D'AUTRES ALIMENTS FRITS ET SALÉS LES PLUS COURAMMENT CONSOMMÉS] ?</v>
      </c>
      <c r="G229" s="797"/>
      <c r="H229" s="797"/>
      <c r="I229" s="797"/>
      <c r="J229" s="797"/>
      <c r="K229" s="797"/>
      <c r="L229" s="797"/>
      <c r="M229" s="797"/>
      <c r="N229" s="797"/>
      <c r="O229" s="797"/>
      <c r="P229" s="797"/>
      <c r="Q229" s="797"/>
      <c r="R229" s="797"/>
      <c r="S229" s="797"/>
      <c r="T229" s="797"/>
      <c r="U229" s="129"/>
      <c r="V229" s="130"/>
      <c r="W229" s="660" t="s">
        <v>784</v>
      </c>
      <c r="X229" s="143" t="s">
        <v>9</v>
      </c>
      <c r="Y229" s="143"/>
      <c r="Z229" s="143"/>
      <c r="AA229" s="147"/>
      <c r="AB229" s="148"/>
      <c r="AC229" s="663" t="s">
        <v>93</v>
      </c>
      <c r="AD229" s="149"/>
      <c r="AE229" s="660"/>
      <c r="AF229" s="660"/>
      <c r="AG229" s="663" t="s">
        <v>95</v>
      </c>
      <c r="AH229" s="660"/>
      <c r="AI229" s="660"/>
      <c r="AJ229" s="660"/>
      <c r="AK229" s="663" t="s">
        <v>212</v>
      </c>
      <c r="AL229" s="587"/>
      <c r="AM229" s="129"/>
      <c r="AN229" s="130"/>
      <c r="AO229" s="660"/>
      <c r="AP229" s="660"/>
      <c r="AQ229" s="660"/>
    </row>
    <row r="230" spans="1:43" customFormat="1" ht="11.15" customHeight="1" x14ac:dyDescent="0.2">
      <c r="A230" s="660"/>
      <c r="B230" s="661"/>
      <c r="C230" s="129"/>
      <c r="D230" s="130"/>
      <c r="E230" s="583"/>
      <c r="F230" s="797"/>
      <c r="G230" s="797"/>
      <c r="H230" s="797"/>
      <c r="I230" s="797"/>
      <c r="J230" s="797"/>
      <c r="K230" s="797"/>
      <c r="L230" s="797"/>
      <c r="M230" s="797"/>
      <c r="N230" s="797"/>
      <c r="O230" s="797"/>
      <c r="P230" s="797"/>
      <c r="Q230" s="797"/>
      <c r="R230" s="797"/>
      <c r="S230" s="797"/>
      <c r="T230" s="797"/>
      <c r="U230" s="129"/>
      <c r="V230" s="130"/>
      <c r="W230" s="660"/>
      <c r="X230" s="143"/>
      <c r="Y230" s="143"/>
      <c r="Z230" s="143"/>
      <c r="AA230" s="147"/>
      <c r="AB230" s="148"/>
      <c r="AC230" s="663"/>
      <c r="AD230" s="149"/>
      <c r="AE230" s="660"/>
      <c r="AF230" s="660"/>
      <c r="AG230" s="663"/>
      <c r="AH230" s="660"/>
      <c r="AI230" s="660"/>
      <c r="AJ230" s="660"/>
      <c r="AK230" s="663"/>
      <c r="AL230" s="587"/>
      <c r="AM230" s="129"/>
      <c r="AN230" s="130"/>
      <c r="AO230" s="660"/>
      <c r="AP230" s="660"/>
      <c r="AQ230" s="660"/>
    </row>
    <row r="231" spans="1:43" customFormat="1" ht="11.15" customHeight="1" x14ac:dyDescent="0.2">
      <c r="A231" s="660"/>
      <c r="B231" s="661"/>
      <c r="C231" s="129"/>
      <c r="D231" s="130"/>
      <c r="E231" s="583"/>
      <c r="F231" s="797"/>
      <c r="G231" s="797"/>
      <c r="H231" s="797"/>
      <c r="I231" s="797"/>
      <c r="J231" s="797"/>
      <c r="K231" s="797"/>
      <c r="L231" s="797"/>
      <c r="M231" s="797"/>
      <c r="N231" s="797"/>
      <c r="O231" s="797"/>
      <c r="P231" s="797"/>
      <c r="Q231" s="797"/>
      <c r="R231" s="797"/>
      <c r="S231" s="797"/>
      <c r="T231" s="797"/>
      <c r="U231" s="129"/>
      <c r="V231" s="130"/>
      <c r="W231" s="660"/>
      <c r="X231" s="143"/>
      <c r="Y231" s="143"/>
      <c r="Z231" s="143"/>
      <c r="AA231" s="147"/>
      <c r="AB231" s="148"/>
      <c r="AC231" s="663"/>
      <c r="AD231" s="149"/>
      <c r="AE231" s="660"/>
      <c r="AF231" s="660"/>
      <c r="AG231" s="663"/>
      <c r="AH231" s="660"/>
      <c r="AI231" s="660"/>
      <c r="AJ231" s="660"/>
      <c r="AK231" s="663"/>
      <c r="AL231" s="587"/>
      <c r="AM231" s="129"/>
      <c r="AN231" s="130"/>
      <c r="AO231" s="660"/>
      <c r="AP231" s="660"/>
      <c r="AQ231" s="660"/>
    </row>
    <row r="232" spans="1:43" s="688" customFormat="1" ht="11.15" customHeight="1" x14ac:dyDescent="0.2">
      <c r="A232" s="685"/>
      <c r="B232" s="686"/>
      <c r="C232" s="129"/>
      <c r="D232" s="130"/>
      <c r="E232" s="583"/>
      <c r="F232" s="797"/>
      <c r="G232" s="797"/>
      <c r="H232" s="797"/>
      <c r="I232" s="797"/>
      <c r="J232" s="797"/>
      <c r="K232" s="797"/>
      <c r="L232" s="797"/>
      <c r="M232" s="797"/>
      <c r="N232" s="797"/>
      <c r="O232" s="797"/>
      <c r="P232" s="797"/>
      <c r="Q232" s="797"/>
      <c r="R232" s="797"/>
      <c r="S232" s="797"/>
      <c r="T232" s="797"/>
      <c r="U232" s="129"/>
      <c r="V232" s="130"/>
      <c r="W232" s="685"/>
      <c r="X232" s="143"/>
      <c r="Y232" s="143"/>
      <c r="Z232" s="143"/>
      <c r="AA232" s="147"/>
      <c r="AB232" s="148"/>
      <c r="AC232" s="663"/>
      <c r="AD232" s="149"/>
      <c r="AE232" s="685"/>
      <c r="AF232" s="685"/>
      <c r="AG232" s="663"/>
      <c r="AH232" s="685"/>
      <c r="AI232" s="685"/>
      <c r="AJ232" s="685"/>
      <c r="AK232" s="663"/>
      <c r="AL232" s="587"/>
      <c r="AM232" s="129"/>
      <c r="AN232" s="130"/>
      <c r="AO232" s="685"/>
      <c r="AP232" s="685"/>
      <c r="AQ232" s="685"/>
    </row>
    <row r="233" spans="1:43" customFormat="1" ht="6" customHeight="1" x14ac:dyDescent="0.2">
      <c r="A233" s="660"/>
      <c r="B233" s="661"/>
      <c r="C233" s="129"/>
      <c r="D233" s="130"/>
      <c r="E233" s="583"/>
      <c r="F233" s="583"/>
      <c r="G233" s="583"/>
      <c r="H233" s="583"/>
      <c r="I233" s="583"/>
      <c r="J233" s="583"/>
      <c r="K233" s="583"/>
      <c r="L233" s="583"/>
      <c r="M233" s="583"/>
      <c r="N233" s="583"/>
      <c r="O233" s="583"/>
      <c r="P233" s="583"/>
      <c r="Q233" s="583"/>
      <c r="R233" s="583"/>
      <c r="S233" s="583"/>
      <c r="T233" s="583"/>
      <c r="U233" s="129"/>
      <c r="V233" s="130"/>
      <c r="W233" s="583"/>
      <c r="X233" s="583"/>
      <c r="Y233" s="583"/>
      <c r="Z233" s="583"/>
      <c r="AA233" s="585"/>
      <c r="AB233" s="672"/>
      <c r="AC233" s="673"/>
      <c r="AD233" s="585"/>
      <c r="AE233" s="583"/>
      <c r="AF233" s="583"/>
      <c r="AG233" s="673"/>
      <c r="AH233" s="583"/>
      <c r="AI233" s="583"/>
      <c r="AJ233" s="583"/>
      <c r="AK233" s="673"/>
      <c r="AL233" s="587"/>
      <c r="AM233" s="129"/>
      <c r="AN233" s="130"/>
      <c r="AO233" s="660"/>
      <c r="AP233" s="660"/>
      <c r="AQ233" s="660"/>
    </row>
    <row r="234" spans="1:43" ht="6" customHeight="1" x14ac:dyDescent="0.2">
      <c r="A234" s="433"/>
      <c r="B234" s="432"/>
      <c r="C234" s="129"/>
      <c r="D234" s="156"/>
      <c r="E234" s="157"/>
      <c r="F234" s="157"/>
      <c r="G234" s="157"/>
      <c r="H234" s="157"/>
      <c r="I234" s="157"/>
      <c r="J234" s="157"/>
      <c r="K234" s="157"/>
      <c r="L234" s="157"/>
      <c r="M234" s="157"/>
      <c r="N234" s="157"/>
      <c r="O234" s="157"/>
      <c r="P234" s="157"/>
      <c r="Q234" s="157"/>
      <c r="R234" s="157"/>
      <c r="S234" s="157"/>
      <c r="T234" s="157"/>
      <c r="U234" s="158"/>
      <c r="V234" s="156"/>
      <c r="W234" s="157"/>
      <c r="X234" s="157"/>
      <c r="Y234" s="157"/>
      <c r="Z234" s="157"/>
      <c r="AA234" s="159"/>
      <c r="AB234" s="157"/>
      <c r="AC234" s="160"/>
      <c r="AD234" s="159"/>
      <c r="AE234" s="157"/>
      <c r="AF234" s="157"/>
      <c r="AG234" s="160"/>
      <c r="AH234" s="157"/>
      <c r="AI234" s="157"/>
      <c r="AJ234" s="157"/>
      <c r="AK234" s="160"/>
      <c r="AL234" s="161"/>
      <c r="AM234" s="158"/>
      <c r="AN234" s="130"/>
      <c r="AO234" s="433"/>
      <c r="AP234" s="433"/>
      <c r="AQ234" s="433"/>
    </row>
    <row r="235" spans="1:43" ht="11.25" customHeight="1" x14ac:dyDescent="0.2">
      <c r="A235" s="433"/>
      <c r="B235" s="432" t="s">
        <v>636</v>
      </c>
      <c r="C235" s="129"/>
      <c r="D235" s="130"/>
      <c r="E235" s="433" t="s">
        <v>785</v>
      </c>
      <c r="F235" s="790" t="str">
        <f ca="1">VLOOKUP(CONCATENATE($B$90&amp;INDIRECT(ADDRESS(ROW(),COLUMN()-1))),Language_Translations,MATCH(Language_Selected,Language_Options,0),FALSE)</f>
        <v>Huile de palme rouge?</v>
      </c>
      <c r="G235" s="790"/>
      <c r="H235" s="790"/>
      <c r="I235" s="790"/>
      <c r="J235" s="790"/>
      <c r="K235" s="790"/>
      <c r="L235" s="790"/>
      <c r="M235" s="790"/>
      <c r="N235" s="790"/>
      <c r="O235" s="790"/>
      <c r="P235" s="790"/>
      <c r="Q235" s="790"/>
      <c r="R235" s="790"/>
      <c r="S235" s="790"/>
      <c r="T235" s="790"/>
      <c r="U235" s="129"/>
      <c r="V235" s="130"/>
      <c r="W235" s="433" t="s">
        <v>785</v>
      </c>
      <c r="X235" s="143" t="s">
        <v>9</v>
      </c>
      <c r="Y235" s="143"/>
      <c r="Z235" s="143"/>
      <c r="AA235" s="147"/>
      <c r="AB235" s="148"/>
      <c r="AC235" s="310" t="s">
        <v>93</v>
      </c>
      <c r="AD235" s="149"/>
      <c r="AE235" s="433"/>
      <c r="AF235" s="433"/>
      <c r="AG235" s="310" t="s">
        <v>95</v>
      </c>
      <c r="AH235" s="433"/>
      <c r="AI235" s="433"/>
      <c r="AJ235" s="433"/>
      <c r="AK235" s="310" t="s">
        <v>212</v>
      </c>
      <c r="AL235" s="131"/>
      <c r="AM235" s="129"/>
      <c r="AN235" s="130"/>
      <c r="AO235" s="433"/>
      <c r="AP235" s="433"/>
      <c r="AQ235" s="433"/>
    </row>
    <row r="236" spans="1:43" ht="6" customHeight="1" x14ac:dyDescent="0.2">
      <c r="A236" s="433"/>
      <c r="B236" s="432"/>
      <c r="C236" s="129"/>
      <c r="D236" s="150"/>
      <c r="E236" s="151"/>
      <c r="F236" s="151"/>
      <c r="G236" s="151"/>
      <c r="H236" s="151"/>
      <c r="I236" s="151"/>
      <c r="J236" s="151"/>
      <c r="K236" s="151"/>
      <c r="L236" s="151"/>
      <c r="M236" s="151"/>
      <c r="N236" s="151"/>
      <c r="O236" s="151"/>
      <c r="P236" s="151"/>
      <c r="Q236" s="151"/>
      <c r="R236" s="151"/>
      <c r="S236" s="151"/>
      <c r="T236" s="151"/>
      <c r="U236" s="152"/>
      <c r="V236" s="150"/>
      <c r="W236" s="151"/>
      <c r="X236" s="151"/>
      <c r="Y236" s="151"/>
      <c r="Z236" s="151"/>
      <c r="AA236" s="153"/>
      <c r="AB236" s="151"/>
      <c r="AC236" s="154"/>
      <c r="AD236" s="153"/>
      <c r="AE236" s="151"/>
      <c r="AF236" s="151"/>
      <c r="AG236" s="154"/>
      <c r="AH236" s="151"/>
      <c r="AI236" s="151"/>
      <c r="AJ236" s="151"/>
      <c r="AK236" s="154"/>
      <c r="AL236" s="155"/>
      <c r="AM236" s="152"/>
      <c r="AN236" s="130"/>
      <c r="AO236" s="433"/>
      <c r="AP236" s="433"/>
      <c r="AQ236" s="433"/>
    </row>
    <row r="237" spans="1:43" s="217" customFormat="1" ht="6" customHeight="1" x14ac:dyDescent="0.2">
      <c r="A237" s="433"/>
      <c r="B237" s="432"/>
      <c r="C237" s="129"/>
      <c r="D237" s="156"/>
      <c r="E237" s="157"/>
      <c r="F237" s="157"/>
      <c r="G237" s="157"/>
      <c r="H237" s="157"/>
      <c r="I237" s="157"/>
      <c r="J237" s="157"/>
      <c r="K237" s="157"/>
      <c r="L237" s="157"/>
      <c r="M237" s="157"/>
      <c r="N237" s="157"/>
      <c r="O237" s="157"/>
      <c r="P237" s="157"/>
      <c r="Q237" s="157"/>
      <c r="R237" s="157"/>
      <c r="S237" s="157"/>
      <c r="T237" s="157"/>
      <c r="U237" s="158"/>
      <c r="V237" s="156"/>
      <c r="W237" s="157"/>
      <c r="X237" s="157"/>
      <c r="Y237" s="157"/>
      <c r="Z237" s="157"/>
      <c r="AA237" s="159"/>
      <c r="AB237" s="436"/>
      <c r="AC237" s="437"/>
      <c r="AD237" s="159"/>
      <c r="AE237" s="157"/>
      <c r="AF237" s="157"/>
      <c r="AG237" s="437"/>
      <c r="AH237" s="157"/>
      <c r="AI237" s="157"/>
      <c r="AJ237" s="157"/>
      <c r="AK237" s="437"/>
      <c r="AL237" s="161"/>
      <c r="AM237" s="158"/>
      <c r="AN237" s="130"/>
      <c r="AO237" s="433"/>
      <c r="AP237" s="433"/>
      <c r="AQ237" s="433"/>
    </row>
    <row r="238" spans="1:43" s="217" customFormat="1" ht="11.25" customHeight="1" x14ac:dyDescent="0.2">
      <c r="A238" s="433"/>
      <c r="B238" s="432"/>
      <c r="C238" s="129"/>
      <c r="D238" s="130"/>
      <c r="E238" s="217" t="s">
        <v>802</v>
      </c>
      <c r="F238" s="761" t="str">
        <f ca="1">VLOOKUP(CONCATENATE($B$90&amp;INDIRECT(ADDRESS(ROW(),COLUMN()-1))),Language_Translations,MATCH(Language_Selected,Language_Options,0),FALSE)</f>
        <v>N'importe quel autre aliment solide, semi-solide ou mou ?</v>
      </c>
      <c r="G238" s="761"/>
      <c r="H238" s="761"/>
      <c r="I238" s="761"/>
      <c r="J238" s="761"/>
      <c r="K238" s="761"/>
      <c r="L238" s="761"/>
      <c r="M238" s="761"/>
      <c r="N238" s="761"/>
      <c r="O238" s="761"/>
      <c r="P238" s="761"/>
      <c r="Q238" s="761"/>
      <c r="R238" s="761"/>
      <c r="S238" s="761"/>
      <c r="T238" s="761"/>
      <c r="U238" s="129"/>
      <c r="V238" s="130"/>
      <c r="W238" s="217" t="s">
        <v>802</v>
      </c>
      <c r="X238" s="143" t="s">
        <v>9</v>
      </c>
      <c r="Y238" s="143"/>
      <c r="Z238" s="143"/>
      <c r="AA238" s="147"/>
      <c r="AB238" s="148"/>
      <c r="AC238" s="310" t="s">
        <v>93</v>
      </c>
      <c r="AD238" s="149"/>
      <c r="AE238" s="433"/>
      <c r="AF238" s="433"/>
      <c r="AG238" s="310" t="s">
        <v>95</v>
      </c>
      <c r="AH238" s="433"/>
      <c r="AI238" s="433"/>
      <c r="AJ238" s="433"/>
      <c r="AK238" s="310" t="s">
        <v>212</v>
      </c>
      <c r="AL238" s="131"/>
      <c r="AM238" s="129"/>
      <c r="AN238" s="130"/>
      <c r="AO238" s="433"/>
      <c r="AP238" s="433"/>
      <c r="AQ238" s="433"/>
    </row>
    <row r="239" spans="1:43" s="217" customFormat="1" ht="10.5" x14ac:dyDescent="0.2">
      <c r="A239" s="433"/>
      <c r="B239" s="432"/>
      <c r="C239" s="129"/>
      <c r="D239" s="130"/>
      <c r="E239" s="433"/>
      <c r="F239" s="761"/>
      <c r="G239" s="761"/>
      <c r="H239" s="761"/>
      <c r="I239" s="761"/>
      <c r="J239" s="761"/>
      <c r="K239" s="761"/>
      <c r="L239" s="761"/>
      <c r="M239" s="761"/>
      <c r="N239" s="761"/>
      <c r="O239" s="761"/>
      <c r="P239" s="761"/>
      <c r="Q239" s="761"/>
      <c r="R239" s="761"/>
      <c r="S239" s="761"/>
      <c r="T239" s="761"/>
      <c r="U239" s="129"/>
      <c r="V239" s="130"/>
      <c r="W239" s="433"/>
      <c r="X239" s="143"/>
      <c r="Y239" s="143"/>
      <c r="Z239" s="143"/>
      <c r="AA239" s="147"/>
      <c r="AB239" s="148"/>
      <c r="AC239" s="310"/>
      <c r="AD239" s="149"/>
      <c r="AE239" s="433"/>
      <c r="AF239" s="433"/>
      <c r="AG239" s="310"/>
      <c r="AH239" s="433"/>
      <c r="AI239" s="433"/>
      <c r="AJ239" s="433"/>
      <c r="AK239" s="310"/>
      <c r="AL239" s="131"/>
      <c r="AM239" s="129"/>
      <c r="AN239" s="130"/>
      <c r="AO239" s="433"/>
      <c r="AP239" s="433"/>
      <c r="AQ239" s="433"/>
    </row>
    <row r="240" spans="1:43" s="217" customFormat="1" ht="11.25" customHeight="1" x14ac:dyDescent="0.2">
      <c r="A240" s="433"/>
      <c r="B240" s="432"/>
      <c r="C240" s="129"/>
      <c r="D240" s="130"/>
      <c r="E240" s="433"/>
      <c r="F240" s="540"/>
      <c r="G240" s="540"/>
      <c r="H240" s="540"/>
      <c r="I240" s="540"/>
      <c r="J240" s="540"/>
      <c r="K240" s="540"/>
      <c r="L240" s="540"/>
      <c r="M240" s="540"/>
      <c r="N240" s="540"/>
      <c r="O240" s="540"/>
      <c r="P240" s="540"/>
      <c r="Q240" s="540"/>
      <c r="R240" s="540"/>
      <c r="S240" s="540"/>
      <c r="T240" s="540"/>
      <c r="U240" s="129"/>
      <c r="V240" s="130"/>
      <c r="W240" s="433"/>
      <c r="X240" s="217" t="s">
        <v>786</v>
      </c>
      <c r="AM240" s="129"/>
      <c r="AN240" s="130"/>
      <c r="AO240" s="433"/>
      <c r="AP240" s="433"/>
      <c r="AQ240" s="433"/>
    </row>
    <row r="241" spans="1:43" s="217" customFormat="1" ht="11.25" customHeight="1" x14ac:dyDescent="0.2">
      <c r="A241" s="433"/>
      <c r="B241" s="432"/>
      <c r="C241" s="129"/>
      <c r="D241" s="130"/>
      <c r="E241" s="433"/>
      <c r="F241" s="761" t="str">
        <f ca="1">VLOOKUP(CONCATENATE($B$90&amp;INDIRECT(ADDRESS(ROW()-3,COLUMN()-1)),"what"),Language_Translations,MATCH(Language_Selected,Language_Options,0),FALSE)</f>
        <v>SI OUI : Quel était cet aliment ?</v>
      </c>
      <c r="G241" s="761"/>
      <c r="H241" s="761"/>
      <c r="I241" s="761"/>
      <c r="J241" s="761"/>
      <c r="K241" s="761"/>
      <c r="L241" s="761"/>
      <c r="M241" s="761"/>
      <c r="N241" s="761"/>
      <c r="O241" s="761"/>
      <c r="P241" s="761"/>
      <c r="Q241" s="761"/>
      <c r="R241" s="761"/>
      <c r="S241" s="761"/>
      <c r="T241" s="761"/>
      <c r="U241" s="129"/>
      <c r="V241" s="130"/>
      <c r="W241" s="433"/>
      <c r="Y241" s="217" t="s">
        <v>787</v>
      </c>
      <c r="AC241" s="77"/>
      <c r="AD241" s="77"/>
      <c r="AE241" s="77"/>
      <c r="AF241" s="77"/>
      <c r="AG241" s="77"/>
      <c r="AH241" s="77"/>
      <c r="AI241" s="77"/>
      <c r="AJ241" s="77"/>
      <c r="AK241" s="77"/>
      <c r="AL241" s="77"/>
      <c r="AM241" s="129"/>
      <c r="AN241" s="130"/>
      <c r="AO241" s="433"/>
      <c r="AP241" s="433"/>
      <c r="AQ241" s="433"/>
    </row>
    <row r="242" spans="1:43" s="217" customFormat="1" ht="11.25" customHeight="1" x14ac:dyDescent="0.2">
      <c r="A242" s="433"/>
      <c r="B242" s="432"/>
      <c r="C242" s="129"/>
      <c r="D242" s="130"/>
      <c r="E242" s="433"/>
      <c r="F242" s="761" t="s">
        <v>788</v>
      </c>
      <c r="G242" s="761"/>
      <c r="H242" s="761"/>
      <c r="I242" s="761"/>
      <c r="J242" s="761"/>
      <c r="K242" s="761"/>
      <c r="L242" s="761"/>
      <c r="M242" s="761"/>
      <c r="N242" s="761"/>
      <c r="O242" s="761"/>
      <c r="P242" s="761"/>
      <c r="Q242" s="761"/>
      <c r="R242" s="761"/>
      <c r="S242" s="761"/>
      <c r="T242" s="761"/>
      <c r="U242" s="129"/>
      <c r="V242" s="130"/>
      <c r="W242" s="433"/>
      <c r="X242" s="433"/>
      <c r="Y242" s="143"/>
      <c r="Z242" s="143"/>
      <c r="AA242" s="147"/>
      <c r="AC242" s="697" t="s">
        <v>107</v>
      </c>
      <c r="AD242" s="697"/>
      <c r="AE242" s="697"/>
      <c r="AF242" s="697"/>
      <c r="AG242" s="697"/>
      <c r="AH242" s="697"/>
      <c r="AI242" s="697"/>
      <c r="AJ242" s="697"/>
      <c r="AK242" s="697"/>
      <c r="AL242" s="697"/>
      <c r="AM242" s="129"/>
      <c r="AN242" s="130"/>
      <c r="AO242" s="433"/>
      <c r="AP242" s="433"/>
      <c r="AQ242" s="433"/>
    </row>
    <row r="243" spans="1:43" s="217" customFormat="1" ht="11.25" customHeight="1" x14ac:dyDescent="0.2">
      <c r="A243" s="433"/>
      <c r="B243" s="432"/>
      <c r="C243" s="129"/>
      <c r="D243" s="130"/>
      <c r="E243" s="433"/>
      <c r="F243" s="761"/>
      <c r="G243" s="761"/>
      <c r="H243" s="761"/>
      <c r="I243" s="761"/>
      <c r="J243" s="761"/>
      <c r="K243" s="761"/>
      <c r="L243" s="761"/>
      <c r="M243" s="761"/>
      <c r="N243" s="761"/>
      <c r="O243" s="761"/>
      <c r="P243" s="761"/>
      <c r="Q243" s="761"/>
      <c r="R243" s="761"/>
      <c r="S243" s="761"/>
      <c r="T243" s="761"/>
      <c r="U243" s="129"/>
      <c r="V243" s="130"/>
      <c r="W243" s="433"/>
      <c r="X243" s="433"/>
      <c r="Y243" s="143"/>
      <c r="Z243" s="143"/>
      <c r="AA243" s="147"/>
      <c r="AC243" s="500"/>
      <c r="AD243" s="501"/>
      <c r="AE243" s="408"/>
      <c r="AF243" s="408"/>
      <c r="AG243" s="500"/>
      <c r="AH243" s="408"/>
      <c r="AI243" s="408"/>
      <c r="AJ243" s="408"/>
      <c r="AK243" s="500"/>
      <c r="AL243" s="408"/>
      <c r="AM243" s="129"/>
      <c r="AN243" s="130"/>
      <c r="AO243" s="433"/>
      <c r="AP243" s="433"/>
      <c r="AQ243" s="433"/>
    </row>
    <row r="244" spans="1:43" s="217" customFormat="1" ht="11.25" customHeight="1" x14ac:dyDescent="0.2">
      <c r="A244" s="433"/>
      <c r="B244" s="432"/>
      <c r="C244" s="129"/>
      <c r="D244" s="130"/>
      <c r="E244" s="433"/>
      <c r="F244" s="761"/>
      <c r="G244" s="761"/>
      <c r="H244" s="761"/>
      <c r="I244" s="761"/>
      <c r="J244" s="761"/>
      <c r="K244" s="761"/>
      <c r="L244" s="761"/>
      <c r="M244" s="761"/>
      <c r="N244" s="761"/>
      <c r="O244" s="761"/>
      <c r="P244" s="761"/>
      <c r="Q244" s="761"/>
      <c r="R244" s="761"/>
      <c r="S244" s="761"/>
      <c r="T244" s="761"/>
      <c r="U244" s="129"/>
      <c r="V244" s="130"/>
      <c r="W244" s="433"/>
      <c r="X244" s="433"/>
      <c r="Y244" s="143"/>
      <c r="Z244" s="143"/>
      <c r="AA244" s="147"/>
      <c r="AC244" s="500"/>
      <c r="AD244" s="501"/>
      <c r="AE244" s="408"/>
      <c r="AF244" s="408"/>
      <c r="AG244" s="500"/>
      <c r="AH244" s="408"/>
      <c r="AI244" s="408"/>
      <c r="AJ244" s="408"/>
      <c r="AK244" s="500"/>
      <c r="AL244" s="408"/>
      <c r="AM244" s="129"/>
      <c r="AN244" s="130"/>
      <c r="AO244" s="433"/>
      <c r="AP244" s="433"/>
      <c r="AQ244" s="433"/>
    </row>
    <row r="245" spans="1:43" s="217" customFormat="1" ht="11.25" customHeight="1" x14ac:dyDescent="0.2">
      <c r="A245" s="433"/>
      <c r="B245" s="432"/>
      <c r="C245" s="129"/>
      <c r="D245" s="130"/>
      <c r="E245" s="433"/>
      <c r="F245" s="761"/>
      <c r="G245" s="761"/>
      <c r="H245" s="761"/>
      <c r="I245" s="761"/>
      <c r="J245" s="761"/>
      <c r="K245" s="761"/>
      <c r="L245" s="761"/>
      <c r="M245" s="761"/>
      <c r="N245" s="761"/>
      <c r="O245" s="761"/>
      <c r="P245" s="761"/>
      <c r="Q245" s="761"/>
      <c r="R245" s="761"/>
      <c r="S245" s="761"/>
      <c r="T245" s="761"/>
      <c r="U245" s="129"/>
      <c r="V245" s="130"/>
      <c r="W245" s="433"/>
      <c r="X245" s="433"/>
      <c r="Y245" s="143"/>
      <c r="Z245" s="143"/>
      <c r="AA245" s="147"/>
      <c r="AC245" s="500"/>
      <c r="AD245" s="501"/>
      <c r="AE245" s="408"/>
      <c r="AF245" s="408"/>
      <c r="AG245" s="500"/>
      <c r="AH245" s="408"/>
      <c r="AI245" s="408"/>
      <c r="AJ245" s="408"/>
      <c r="AK245" s="500"/>
      <c r="AL245" s="408"/>
      <c r="AM245" s="129"/>
      <c r="AN245" s="130"/>
      <c r="AO245" s="433"/>
      <c r="AP245" s="433"/>
      <c r="AQ245" s="433"/>
    </row>
    <row r="246" spans="1:43" s="217" customFormat="1" ht="11.25" customHeight="1" x14ac:dyDescent="0.2">
      <c r="A246" s="433"/>
      <c r="B246" s="432"/>
      <c r="C246" s="129"/>
      <c r="D246" s="130"/>
      <c r="E246" s="433"/>
      <c r="F246" s="761"/>
      <c r="G246" s="761"/>
      <c r="H246" s="761"/>
      <c r="I246" s="761"/>
      <c r="J246" s="761"/>
      <c r="K246" s="761"/>
      <c r="L246" s="761"/>
      <c r="M246" s="761"/>
      <c r="N246" s="761"/>
      <c r="O246" s="761"/>
      <c r="P246" s="761"/>
      <c r="Q246" s="761"/>
      <c r="R246" s="761"/>
      <c r="S246" s="761"/>
      <c r="T246" s="761"/>
      <c r="U246" s="129"/>
      <c r="V246" s="130"/>
      <c r="W246" s="433"/>
      <c r="X246" s="433"/>
      <c r="Y246" s="143"/>
      <c r="Z246" s="143"/>
      <c r="AA246" s="147"/>
      <c r="AC246" s="500"/>
      <c r="AD246" s="501"/>
      <c r="AE246" s="408"/>
      <c r="AF246" s="408"/>
      <c r="AG246" s="500"/>
      <c r="AH246" s="408"/>
      <c r="AI246" s="408"/>
      <c r="AJ246" s="408"/>
      <c r="AK246" s="500"/>
      <c r="AL246" s="408"/>
      <c r="AM246" s="129"/>
      <c r="AN246" s="130"/>
      <c r="AO246" s="433"/>
      <c r="AP246" s="433"/>
      <c r="AQ246" s="433"/>
    </row>
    <row r="247" spans="1:43" s="217" customFormat="1" ht="11.25" customHeight="1" x14ac:dyDescent="0.2">
      <c r="A247" s="433"/>
      <c r="B247" s="432"/>
      <c r="C247" s="129"/>
      <c r="D247" s="130"/>
      <c r="E247" s="433"/>
      <c r="F247" s="761"/>
      <c r="G247" s="761"/>
      <c r="H247" s="761"/>
      <c r="I247" s="761"/>
      <c r="J247" s="761"/>
      <c r="K247" s="761"/>
      <c r="L247" s="761"/>
      <c r="M247" s="761"/>
      <c r="N247" s="761"/>
      <c r="O247" s="761"/>
      <c r="P247" s="761"/>
      <c r="Q247" s="761"/>
      <c r="R247" s="761"/>
      <c r="S247" s="761"/>
      <c r="T247" s="761"/>
      <c r="U247" s="129"/>
      <c r="V247" s="130"/>
      <c r="W247" s="433"/>
      <c r="X247" s="433"/>
      <c r="Y247" s="143"/>
      <c r="Z247" s="143"/>
      <c r="AA247" s="147"/>
      <c r="AC247" s="500"/>
      <c r="AD247" s="501"/>
      <c r="AE247" s="408"/>
      <c r="AF247" s="408"/>
      <c r="AG247" s="500"/>
      <c r="AH247" s="408"/>
      <c r="AI247" s="408"/>
      <c r="AJ247" s="408"/>
      <c r="AK247" s="500"/>
      <c r="AL247" s="408"/>
      <c r="AM247" s="129"/>
      <c r="AN247" s="130"/>
      <c r="AO247" s="433"/>
      <c r="AP247" s="433"/>
      <c r="AQ247" s="433"/>
    </row>
    <row r="248" spans="1:43" s="217" customFormat="1" ht="11.25" customHeight="1" x14ac:dyDescent="0.2">
      <c r="A248" s="433"/>
      <c r="B248" s="432"/>
      <c r="C248" s="129"/>
      <c r="D248" s="130"/>
      <c r="E248" s="433"/>
      <c r="F248" s="761"/>
      <c r="G248" s="761"/>
      <c r="H248" s="761"/>
      <c r="I248" s="761"/>
      <c r="J248" s="761"/>
      <c r="K248" s="761"/>
      <c r="L248" s="761"/>
      <c r="M248" s="761"/>
      <c r="N248" s="761"/>
      <c r="O248" s="761"/>
      <c r="P248" s="761"/>
      <c r="Q248" s="761"/>
      <c r="R248" s="761"/>
      <c r="S248" s="761"/>
      <c r="T248" s="761"/>
      <c r="U248" s="129"/>
      <c r="V248" s="130"/>
      <c r="W248" s="433"/>
      <c r="X248" s="433"/>
      <c r="Y248" s="143"/>
      <c r="Z248" s="143"/>
      <c r="AA248" s="147"/>
      <c r="AC248" s="500"/>
      <c r="AD248" s="501"/>
      <c r="AE248" s="408"/>
      <c r="AF248" s="408"/>
      <c r="AG248" s="500"/>
      <c r="AH248" s="408"/>
      <c r="AI248" s="408"/>
      <c r="AJ248" s="408"/>
      <c r="AK248" s="500"/>
      <c r="AL248" s="408"/>
      <c r="AM248" s="129"/>
      <c r="AN248" s="130"/>
      <c r="AO248" s="433"/>
      <c r="AP248" s="433"/>
      <c r="AQ248" s="433"/>
    </row>
    <row r="249" spans="1:43" s="217" customFormat="1" ht="14.5" customHeight="1" x14ac:dyDescent="0.2">
      <c r="A249" s="433"/>
      <c r="B249" s="432"/>
      <c r="C249" s="129"/>
      <c r="D249" s="130"/>
      <c r="E249" s="433"/>
      <c r="F249" s="761"/>
      <c r="G249" s="761"/>
      <c r="H249" s="761"/>
      <c r="I249" s="761"/>
      <c r="J249" s="761"/>
      <c r="K249" s="761"/>
      <c r="L249" s="761"/>
      <c r="M249" s="761"/>
      <c r="N249" s="761"/>
      <c r="O249" s="761"/>
      <c r="P249" s="761"/>
      <c r="Q249" s="761"/>
      <c r="R249" s="761"/>
      <c r="S249" s="761"/>
      <c r="T249" s="761"/>
      <c r="U249" s="129"/>
      <c r="V249" s="130"/>
      <c r="W249" s="433"/>
      <c r="X249" s="433"/>
      <c r="Y249" s="143"/>
      <c r="Z249" s="143"/>
      <c r="AA249" s="147"/>
      <c r="AC249" s="500"/>
      <c r="AD249" s="501"/>
      <c r="AE249" s="408"/>
      <c r="AF249" s="408"/>
      <c r="AG249" s="500"/>
      <c r="AH249" s="408"/>
      <c r="AI249" s="408"/>
      <c r="AJ249" s="408"/>
      <c r="AK249" s="500"/>
      <c r="AL249" s="408"/>
      <c r="AM249" s="129"/>
      <c r="AN249" s="130"/>
      <c r="AO249" s="433"/>
      <c r="AP249" s="433"/>
      <c r="AQ249" s="433"/>
    </row>
    <row r="250" spans="1:43" s="217" customFormat="1" ht="6" customHeight="1" thickBot="1" x14ac:dyDescent="0.25">
      <c r="A250" s="124"/>
      <c r="B250" s="521"/>
      <c r="C250" s="125"/>
      <c r="D250" s="126"/>
      <c r="E250" s="124"/>
      <c r="F250" s="124"/>
      <c r="G250" s="124"/>
      <c r="H250" s="124"/>
      <c r="I250" s="124"/>
      <c r="J250" s="124"/>
      <c r="K250" s="124"/>
      <c r="L250" s="124"/>
      <c r="M250" s="124"/>
      <c r="N250" s="124"/>
      <c r="O250" s="124"/>
      <c r="P250" s="124"/>
      <c r="Q250" s="124"/>
      <c r="R250" s="124"/>
      <c r="S250" s="124"/>
      <c r="T250" s="124"/>
      <c r="U250" s="125"/>
      <c r="V250" s="126"/>
      <c r="W250" s="296"/>
      <c r="X250" s="124"/>
      <c r="Y250" s="124"/>
      <c r="Z250" s="124"/>
      <c r="AA250" s="124"/>
      <c r="AB250" s="521"/>
      <c r="AC250" s="124"/>
      <c r="AD250" s="124"/>
      <c r="AE250" s="124"/>
      <c r="AF250" s="124"/>
      <c r="AG250" s="521"/>
      <c r="AH250" s="124"/>
      <c r="AI250" s="124"/>
      <c r="AJ250" s="124"/>
      <c r="AK250" s="521"/>
      <c r="AL250" s="135"/>
      <c r="AM250" s="125"/>
      <c r="AN250" s="126"/>
      <c r="AO250" s="124"/>
      <c r="AP250" s="124"/>
      <c r="AQ250" s="124"/>
    </row>
    <row r="251" spans="1:43" ht="6" customHeight="1" x14ac:dyDescent="0.2">
      <c r="A251" s="145"/>
      <c r="B251" s="138"/>
      <c r="C251" s="139"/>
      <c r="D251" s="140"/>
      <c r="E251" s="137"/>
      <c r="F251" s="137"/>
      <c r="G251" s="137"/>
      <c r="H251" s="137"/>
      <c r="I251" s="137"/>
      <c r="J251" s="137"/>
      <c r="K251" s="137"/>
      <c r="L251" s="137"/>
      <c r="M251" s="137"/>
      <c r="N251" s="137"/>
      <c r="O251" s="137"/>
      <c r="P251" s="137"/>
      <c r="Q251" s="137"/>
      <c r="R251" s="137"/>
      <c r="S251" s="137"/>
      <c r="T251" s="137"/>
      <c r="U251" s="137"/>
      <c r="V251" s="137"/>
      <c r="W251" s="137"/>
      <c r="X251" s="137"/>
      <c r="Y251" s="137"/>
      <c r="Z251" s="137"/>
      <c r="AA251" s="137"/>
      <c r="AB251" s="137"/>
      <c r="AC251" s="137"/>
      <c r="AD251" s="137"/>
      <c r="AE251" s="137"/>
      <c r="AF251" s="137"/>
      <c r="AG251" s="137"/>
      <c r="AH251" s="137"/>
      <c r="AI251" s="137"/>
      <c r="AJ251" s="137"/>
      <c r="AK251" s="137"/>
      <c r="AL251" s="141"/>
      <c r="AM251" s="139"/>
      <c r="AN251" s="140"/>
      <c r="AO251" s="137"/>
      <c r="AP251" s="137"/>
      <c r="AQ251" s="146"/>
    </row>
    <row r="252" spans="1:43" ht="10.4" customHeight="1" x14ac:dyDescent="0.2">
      <c r="A252" s="128"/>
      <c r="B252" s="133">
        <v>638</v>
      </c>
      <c r="C252" s="129"/>
      <c r="D252" s="130"/>
      <c r="E252" s="780" t="s">
        <v>2368</v>
      </c>
      <c r="F252" s="780"/>
      <c r="G252" s="780"/>
      <c r="H252" s="780"/>
      <c r="I252" s="780"/>
      <c r="J252" s="780"/>
      <c r="K252" s="780"/>
      <c r="L252" s="780"/>
      <c r="M252" s="780"/>
      <c r="N252" s="780"/>
      <c r="O252" s="780"/>
      <c r="P252" s="780"/>
      <c r="Q252" s="780"/>
      <c r="R252" s="780"/>
      <c r="S252" s="780"/>
      <c r="T252" s="780"/>
      <c r="U252" s="433"/>
      <c r="V252" s="433"/>
      <c r="W252" s="433"/>
      <c r="X252" s="433"/>
      <c r="Y252" s="433"/>
      <c r="Z252" s="433"/>
      <c r="AA252" s="433"/>
      <c r="AB252" s="433"/>
      <c r="AC252" s="433"/>
      <c r="AD252" s="433"/>
      <c r="AE252" s="433"/>
      <c r="AF252" s="433"/>
      <c r="AG252" s="433"/>
      <c r="AH252" s="433"/>
      <c r="AI252" s="433"/>
      <c r="AJ252" s="433"/>
      <c r="AK252" s="433"/>
      <c r="AL252" s="131"/>
      <c r="AM252" s="129"/>
      <c r="AN252" s="130"/>
      <c r="AO252" s="433"/>
      <c r="AP252" s="433"/>
      <c r="AQ252" s="132"/>
    </row>
    <row r="253" spans="1:43" ht="6" customHeight="1" x14ac:dyDescent="0.2">
      <c r="A253" s="128"/>
      <c r="B253" s="432"/>
      <c r="C253" s="129"/>
      <c r="D253" s="130"/>
      <c r="E253" s="433"/>
      <c r="F253" s="433"/>
      <c r="G253" s="433"/>
      <c r="H253" s="433"/>
      <c r="I253" s="433"/>
      <c r="J253" s="433"/>
      <c r="K253" s="433"/>
      <c r="L253" s="433"/>
      <c r="M253" s="433"/>
      <c r="N253" s="433"/>
      <c r="O253" s="433"/>
      <c r="P253" s="433"/>
      <c r="Q253" s="433"/>
      <c r="R253" s="433"/>
      <c r="S253" s="433"/>
      <c r="T253" s="433"/>
      <c r="U253" s="433"/>
      <c r="V253" s="433"/>
      <c r="W253" s="433"/>
      <c r="X253" s="433"/>
      <c r="Y253" s="433"/>
      <c r="Z253" s="433"/>
      <c r="AA253" s="433"/>
      <c r="AB253" s="433"/>
      <c r="AC253" s="433"/>
      <c r="AD253" s="433"/>
      <c r="AE253" s="433"/>
      <c r="AF253" s="433"/>
      <c r="AG253" s="433"/>
      <c r="AH253" s="433"/>
      <c r="AI253" s="433"/>
      <c r="AJ253" s="433"/>
      <c r="AK253" s="433"/>
      <c r="AL253" s="131"/>
      <c r="AM253" s="129"/>
      <c r="AN253" s="130"/>
      <c r="AO253" s="433"/>
      <c r="AP253" s="433"/>
      <c r="AQ253" s="132"/>
    </row>
    <row r="254" spans="1:43" x14ac:dyDescent="0.2">
      <c r="A254" s="128"/>
      <c r="B254" s="432"/>
      <c r="C254" s="129"/>
      <c r="D254" s="130"/>
      <c r="E254" s="433"/>
      <c r="F254" s="433"/>
      <c r="G254" s="433"/>
      <c r="H254" s="433"/>
      <c r="I254" s="433"/>
      <c r="J254" s="433"/>
      <c r="K254" s="433"/>
      <c r="M254" s="433"/>
      <c r="N254" s="433"/>
      <c r="O254" s="433"/>
      <c r="P254" s="131" t="s">
        <v>789</v>
      </c>
      <c r="Q254" s="433"/>
      <c r="R254" s="433"/>
      <c r="S254" s="433"/>
      <c r="T254" s="433"/>
      <c r="U254" s="433"/>
      <c r="V254" s="433"/>
      <c r="W254" s="433"/>
      <c r="Y254" s="433"/>
      <c r="Z254" s="131" t="s">
        <v>790</v>
      </c>
      <c r="AA254" s="433"/>
      <c r="AB254" s="433"/>
      <c r="AC254" s="433"/>
      <c r="AD254" s="433"/>
      <c r="AE254" s="433"/>
      <c r="AF254" s="433"/>
      <c r="AG254" s="433"/>
      <c r="AH254" s="433"/>
      <c r="AI254" s="433"/>
      <c r="AJ254" s="433"/>
      <c r="AK254" s="433"/>
      <c r="AL254" s="131"/>
      <c r="AM254" s="129"/>
      <c r="AN254" s="130"/>
      <c r="AO254" s="433"/>
      <c r="AP254" s="127">
        <v>640</v>
      </c>
      <c r="AQ254" s="132"/>
    </row>
    <row r="255" spans="1:43" ht="6" customHeight="1" thickBot="1" x14ac:dyDescent="0.25">
      <c r="A255" s="134"/>
      <c r="B255" s="521"/>
      <c r="C255" s="125"/>
      <c r="D255" s="126"/>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c r="AA255" s="124"/>
      <c r="AB255" s="124"/>
      <c r="AC255" s="124"/>
      <c r="AD255" s="124"/>
      <c r="AE255" s="124"/>
      <c r="AF255" s="124"/>
      <c r="AG255" s="124"/>
      <c r="AH255" s="124"/>
      <c r="AI255" s="124"/>
      <c r="AJ255" s="124"/>
      <c r="AK255" s="124"/>
      <c r="AL255" s="135"/>
      <c r="AM255" s="125"/>
      <c r="AN255" s="126"/>
      <c r="AO255" s="124"/>
      <c r="AP255" s="124"/>
      <c r="AQ255" s="136"/>
    </row>
    <row r="256" spans="1:43" ht="6" customHeight="1" x14ac:dyDescent="0.2">
      <c r="A256" s="137"/>
      <c r="B256" s="138"/>
      <c r="C256" s="139"/>
      <c r="D256" s="140"/>
      <c r="E256" s="137"/>
      <c r="F256" s="137"/>
      <c r="G256" s="137"/>
      <c r="H256" s="137"/>
      <c r="I256" s="137"/>
      <c r="J256" s="137"/>
      <c r="K256" s="137"/>
      <c r="L256" s="137"/>
      <c r="M256" s="137"/>
      <c r="N256" s="137"/>
      <c r="O256" s="137"/>
      <c r="P256" s="137"/>
      <c r="Q256" s="137"/>
      <c r="R256" s="137"/>
      <c r="S256" s="137"/>
      <c r="T256" s="137"/>
      <c r="U256" s="139"/>
      <c r="V256" s="140"/>
      <c r="W256" s="137"/>
      <c r="X256" s="137"/>
      <c r="Y256" s="137"/>
      <c r="Z256" s="137"/>
      <c r="AA256" s="137"/>
      <c r="AB256" s="137"/>
      <c r="AC256" s="137"/>
      <c r="AD256" s="137"/>
      <c r="AE256" s="137"/>
      <c r="AF256" s="137"/>
      <c r="AG256" s="137"/>
      <c r="AH256" s="137"/>
      <c r="AI256" s="137"/>
      <c r="AJ256" s="137"/>
      <c r="AK256" s="137"/>
      <c r="AL256" s="141"/>
      <c r="AM256" s="139"/>
      <c r="AN256" s="140"/>
      <c r="AO256" s="137"/>
      <c r="AP256" s="137"/>
      <c r="AQ256" s="137"/>
    </row>
    <row r="257" spans="1:46" ht="11.25" customHeight="1" x14ac:dyDescent="0.2">
      <c r="A257" s="433"/>
      <c r="B257" s="133">
        <v>639</v>
      </c>
      <c r="C257" s="129"/>
      <c r="D257" s="130"/>
      <c r="E257" s="761" t="str">
        <f ca="1">VLOOKUP(INDIRECT(ADDRESS(ROW(),COLUMN()-3)),Language_Translations,MATCH(Language_Selected,Language_Options,0),FALSE)</f>
        <v>Est-ce que (NOM) a mangé des aliments solides, semi-solides ou mous hier durant le jour ou la nuit ?
SI ‘OUI’ INSISTEZ : Quel type d'aliments solides, semi- solides ou mous (NOM) a-t-il/elle mangés ?</v>
      </c>
      <c r="F257" s="761"/>
      <c r="G257" s="761"/>
      <c r="H257" s="761"/>
      <c r="I257" s="761"/>
      <c r="J257" s="761"/>
      <c r="K257" s="761"/>
      <c r="L257" s="761"/>
      <c r="M257" s="761"/>
      <c r="N257" s="761"/>
      <c r="O257" s="761"/>
      <c r="P257" s="761"/>
      <c r="Q257" s="761"/>
      <c r="R257" s="761"/>
      <c r="S257" s="761"/>
      <c r="T257" s="761"/>
      <c r="U257" s="129"/>
      <c r="V257" s="130"/>
      <c r="W257" s="433" t="s">
        <v>117</v>
      </c>
      <c r="X257" s="433"/>
      <c r="Y257" s="143" t="s">
        <v>9</v>
      </c>
      <c r="Z257" s="143"/>
      <c r="AA257" s="143"/>
      <c r="AB257" s="143"/>
      <c r="AC257" s="143"/>
      <c r="AD257" s="143"/>
      <c r="AE257" s="143"/>
      <c r="AF257" s="143"/>
      <c r="AG257" s="143"/>
      <c r="AH257" s="143"/>
      <c r="AI257" s="143"/>
      <c r="AJ257" s="143"/>
      <c r="AK257" s="143"/>
      <c r="AL257" s="144" t="s">
        <v>93</v>
      </c>
      <c r="AM257" s="129"/>
      <c r="AN257" s="130"/>
      <c r="AP257" s="431"/>
      <c r="AQ257" s="433"/>
    </row>
    <row r="258" spans="1:46" ht="11.25" customHeight="1" x14ac:dyDescent="0.2">
      <c r="A258" s="433"/>
      <c r="B258" s="432"/>
      <c r="C258" s="129"/>
      <c r="D258" s="130"/>
      <c r="E258" s="761"/>
      <c r="F258" s="761"/>
      <c r="G258" s="761"/>
      <c r="H258" s="761"/>
      <c r="I258" s="761"/>
      <c r="J258" s="761"/>
      <c r="K258" s="761"/>
      <c r="L258" s="761"/>
      <c r="M258" s="761"/>
      <c r="N258" s="761"/>
      <c r="O258" s="761"/>
      <c r="P258" s="761"/>
      <c r="Q258" s="761"/>
      <c r="R258" s="761"/>
      <c r="S258" s="761"/>
      <c r="T258" s="761"/>
      <c r="U258" s="129"/>
      <c r="V258" s="130"/>
      <c r="W258" s="433"/>
      <c r="X258" s="782" t="s">
        <v>791</v>
      </c>
      <c r="Y258" s="782"/>
      <c r="Z258" s="782"/>
      <c r="AA258" s="782"/>
      <c r="AB258" s="782"/>
      <c r="AC258" s="782"/>
      <c r="AD258" s="782"/>
      <c r="AE258" s="782"/>
      <c r="AF258" s="782"/>
      <c r="AG258" s="782"/>
      <c r="AH258" s="782"/>
      <c r="AI258" s="782"/>
      <c r="AJ258" s="782"/>
      <c r="AK258" s="433"/>
      <c r="AL258" s="131"/>
      <c r="AM258" s="129"/>
      <c r="AN258" s="130"/>
      <c r="AO258" s="433"/>
      <c r="AP258" s="433"/>
      <c r="AQ258" s="433"/>
    </row>
    <row r="259" spans="1:46" x14ac:dyDescent="0.2">
      <c r="A259" s="433"/>
      <c r="B259" s="432"/>
      <c r="C259" s="129"/>
      <c r="D259" s="130"/>
      <c r="E259" s="761"/>
      <c r="F259" s="761"/>
      <c r="G259" s="761"/>
      <c r="H259" s="761"/>
      <c r="I259" s="761"/>
      <c r="J259" s="761"/>
      <c r="K259" s="761"/>
      <c r="L259" s="761"/>
      <c r="M259" s="761"/>
      <c r="N259" s="761"/>
      <c r="O259" s="761"/>
      <c r="P259" s="761"/>
      <c r="Q259" s="761"/>
      <c r="R259" s="761"/>
      <c r="S259" s="761"/>
      <c r="T259" s="761"/>
      <c r="U259" s="129"/>
      <c r="V259" s="130"/>
      <c r="W259" s="433"/>
      <c r="X259" s="782"/>
      <c r="Y259" s="782"/>
      <c r="Z259" s="782"/>
      <c r="AA259" s="782"/>
      <c r="AB259" s="782"/>
      <c r="AC259" s="782"/>
      <c r="AD259" s="782"/>
      <c r="AE259" s="782"/>
      <c r="AF259" s="782"/>
      <c r="AG259" s="782"/>
      <c r="AH259" s="782"/>
      <c r="AI259" s="782"/>
      <c r="AJ259" s="782"/>
      <c r="AK259" s="433"/>
      <c r="AL259" s="131"/>
      <c r="AM259" s="129"/>
      <c r="AN259" s="130"/>
      <c r="AO259" s="433"/>
      <c r="AP259" s="433"/>
      <c r="AQ259" s="433"/>
    </row>
    <row r="260" spans="1:46" ht="6" customHeight="1" x14ac:dyDescent="0.2">
      <c r="A260" s="433"/>
      <c r="B260" s="432"/>
      <c r="C260" s="129"/>
      <c r="D260" s="130"/>
      <c r="E260" s="761"/>
      <c r="F260" s="761"/>
      <c r="G260" s="761"/>
      <c r="H260" s="761"/>
      <c r="I260" s="761"/>
      <c r="J260" s="761"/>
      <c r="K260" s="761"/>
      <c r="L260" s="761"/>
      <c r="M260" s="761"/>
      <c r="N260" s="761"/>
      <c r="O260" s="761"/>
      <c r="P260" s="761"/>
      <c r="Q260" s="761"/>
      <c r="R260" s="761"/>
      <c r="S260" s="761"/>
      <c r="T260" s="761"/>
      <c r="U260" s="129"/>
      <c r="V260" s="130"/>
      <c r="W260" s="433"/>
      <c r="Y260" s="547"/>
      <c r="Z260" s="545"/>
      <c r="AA260" s="545"/>
      <c r="AB260" s="545"/>
      <c r="AC260" s="545"/>
      <c r="AD260" s="545"/>
      <c r="AE260" s="545"/>
      <c r="AF260" s="545"/>
      <c r="AG260" s="545"/>
      <c r="AH260" s="545"/>
      <c r="AI260" s="545"/>
      <c r="AJ260" s="545"/>
      <c r="AK260" s="433"/>
      <c r="AL260" s="131"/>
      <c r="AM260" s="129"/>
      <c r="AN260" s="130"/>
      <c r="AO260" s="433"/>
      <c r="AP260" s="433"/>
      <c r="AQ260" s="433"/>
    </row>
    <row r="261" spans="1:46" x14ac:dyDescent="0.2">
      <c r="A261" s="433"/>
      <c r="B261" s="432"/>
      <c r="C261" s="129"/>
      <c r="D261" s="130"/>
      <c r="E261" s="761"/>
      <c r="F261" s="761"/>
      <c r="G261" s="761"/>
      <c r="H261" s="761"/>
      <c r="I261" s="761"/>
      <c r="J261" s="761"/>
      <c r="K261" s="761"/>
      <c r="L261" s="761"/>
      <c r="M261" s="761"/>
      <c r="N261" s="761"/>
      <c r="O261" s="761"/>
      <c r="P261" s="761"/>
      <c r="Q261" s="761"/>
      <c r="R261" s="761"/>
      <c r="S261" s="761"/>
      <c r="T261" s="761"/>
      <c r="U261" s="129"/>
      <c r="V261" s="130"/>
      <c r="W261" s="433"/>
      <c r="Y261" s="547"/>
      <c r="Z261" s="545"/>
      <c r="AA261" s="545"/>
      <c r="AB261" s="545"/>
      <c r="AC261" s="545"/>
      <c r="AD261" s="545"/>
      <c r="AE261" s="545"/>
      <c r="AF261" s="545"/>
      <c r="AH261" s="166" t="s">
        <v>792</v>
      </c>
      <c r="AI261" s="545"/>
      <c r="AJ261" s="545"/>
      <c r="AK261" s="433"/>
      <c r="AL261" s="131"/>
      <c r="AM261" s="129"/>
      <c r="AN261" s="130"/>
      <c r="AO261" s="433"/>
      <c r="AP261" s="433"/>
      <c r="AQ261" s="433"/>
    </row>
    <row r="262" spans="1:46" ht="6" customHeight="1" x14ac:dyDescent="0.2">
      <c r="A262" s="433"/>
      <c r="B262" s="432"/>
      <c r="C262" s="129"/>
      <c r="D262" s="130"/>
      <c r="E262" s="761"/>
      <c r="F262" s="761"/>
      <c r="G262" s="761"/>
      <c r="H262" s="761"/>
      <c r="I262" s="761"/>
      <c r="J262" s="761"/>
      <c r="K262" s="761"/>
      <c r="L262" s="761"/>
      <c r="M262" s="761"/>
      <c r="N262" s="761"/>
      <c r="O262" s="761"/>
      <c r="P262" s="761"/>
      <c r="Q262" s="761"/>
      <c r="R262" s="761"/>
      <c r="S262" s="761"/>
      <c r="T262" s="761"/>
      <c r="U262" s="129"/>
      <c r="V262" s="130"/>
      <c r="W262" s="433"/>
      <c r="Y262" s="547"/>
      <c r="Z262" s="545"/>
      <c r="AA262" s="545"/>
      <c r="AB262" s="545"/>
      <c r="AC262" s="545"/>
      <c r="AD262" s="545"/>
      <c r="AE262" s="545"/>
      <c r="AF262" s="545"/>
      <c r="AH262" s="166"/>
      <c r="AI262" s="545"/>
      <c r="AJ262" s="545"/>
      <c r="AK262" s="433"/>
      <c r="AL262" s="131"/>
      <c r="AM262" s="129"/>
      <c r="AN262" s="130"/>
      <c r="AO262" s="433"/>
      <c r="AP262" s="433"/>
      <c r="AQ262" s="433"/>
    </row>
    <row r="263" spans="1:46" ht="11.25" customHeight="1" x14ac:dyDescent="0.2">
      <c r="A263" s="433"/>
      <c r="B263" s="432"/>
      <c r="C263" s="129"/>
      <c r="D263" s="130"/>
      <c r="E263" s="761"/>
      <c r="F263" s="761"/>
      <c r="G263" s="761"/>
      <c r="H263" s="761"/>
      <c r="I263" s="761"/>
      <c r="J263" s="761"/>
      <c r="K263" s="761"/>
      <c r="L263" s="761"/>
      <c r="M263" s="761"/>
      <c r="N263" s="761"/>
      <c r="O263" s="761"/>
      <c r="P263" s="761"/>
      <c r="Q263" s="761"/>
      <c r="R263" s="761"/>
      <c r="S263" s="761"/>
      <c r="T263" s="761"/>
      <c r="U263" s="129"/>
      <c r="V263" s="130"/>
      <c r="W263" s="433" t="s">
        <v>118</v>
      </c>
      <c r="X263" s="433"/>
      <c r="Y263" s="143" t="s">
        <v>9</v>
      </c>
      <c r="Z263" s="143"/>
      <c r="AA263" s="143"/>
      <c r="AB263" s="143"/>
      <c r="AC263" s="143"/>
      <c r="AD263" s="143"/>
      <c r="AE263" s="143"/>
      <c r="AF263" s="143"/>
      <c r="AG263" s="143"/>
      <c r="AH263" s="143"/>
      <c r="AI263" s="143"/>
      <c r="AJ263" s="143"/>
      <c r="AK263" s="143"/>
      <c r="AL263" s="144" t="s">
        <v>95</v>
      </c>
      <c r="AM263" s="129"/>
      <c r="AN263" s="130"/>
      <c r="AP263" s="127">
        <v>641</v>
      </c>
      <c r="AQ263" s="433"/>
      <c r="AT263"/>
    </row>
    <row r="264" spans="1:46" ht="6" customHeight="1" x14ac:dyDescent="0.2">
      <c r="A264" s="167"/>
      <c r="B264" s="546"/>
      <c r="C264" s="165"/>
      <c r="D264" s="164"/>
      <c r="E264" s="167"/>
      <c r="F264" s="167"/>
      <c r="G264" s="167"/>
      <c r="H264" s="167"/>
      <c r="I264" s="167"/>
      <c r="J264" s="167"/>
      <c r="K264" s="167"/>
      <c r="L264" s="167"/>
      <c r="M264" s="167"/>
      <c r="N264" s="167"/>
      <c r="O264" s="167"/>
      <c r="P264" s="167"/>
      <c r="Q264" s="167"/>
      <c r="R264" s="167"/>
      <c r="S264" s="167"/>
      <c r="T264" s="167"/>
      <c r="U264" s="165"/>
      <c r="V264" s="164"/>
      <c r="W264" s="167"/>
      <c r="X264" s="167"/>
      <c r="Y264" s="167"/>
      <c r="Z264" s="167"/>
      <c r="AA264" s="167"/>
      <c r="AB264" s="167"/>
      <c r="AC264" s="167"/>
      <c r="AD264" s="167"/>
      <c r="AE264" s="167"/>
      <c r="AF264" s="167"/>
      <c r="AG264" s="167"/>
      <c r="AH264" s="167"/>
      <c r="AI264" s="167"/>
      <c r="AJ264" s="167"/>
      <c r="AK264" s="167"/>
      <c r="AL264" s="168"/>
      <c r="AM264" s="165"/>
      <c r="AN264" s="164"/>
      <c r="AO264" s="167"/>
      <c r="AP264" s="167"/>
      <c r="AQ264" s="167"/>
    </row>
    <row r="265" spans="1:46" ht="6" customHeight="1" x14ac:dyDescent="0.2">
      <c r="A265" s="169"/>
      <c r="B265" s="549"/>
      <c r="C265" s="163"/>
      <c r="D265" s="162"/>
      <c r="E265" s="169"/>
      <c r="F265" s="169"/>
      <c r="G265" s="169"/>
      <c r="H265" s="169"/>
      <c r="I265" s="169"/>
      <c r="J265" s="169"/>
      <c r="K265" s="169"/>
      <c r="L265" s="169"/>
      <c r="M265" s="169"/>
      <c r="N265" s="169"/>
      <c r="O265" s="169"/>
      <c r="P265" s="169"/>
      <c r="Q265" s="169"/>
      <c r="R265" s="169"/>
      <c r="S265" s="169"/>
      <c r="T265" s="169"/>
      <c r="U265" s="163"/>
      <c r="V265" s="162"/>
      <c r="W265" s="169"/>
      <c r="X265" s="169"/>
      <c r="Y265" s="169"/>
      <c r="Z265" s="169"/>
      <c r="AA265" s="169"/>
      <c r="AB265" s="169"/>
      <c r="AC265" s="169"/>
      <c r="AD265" s="169"/>
      <c r="AE265" s="169"/>
      <c r="AF265" s="169"/>
      <c r="AG265" s="169"/>
      <c r="AH265" s="169"/>
      <c r="AI265" s="169"/>
      <c r="AJ265" s="169"/>
      <c r="AK265" s="169"/>
      <c r="AL265" s="170"/>
      <c r="AM265" s="163"/>
      <c r="AN265" s="162"/>
      <c r="AO265" s="169"/>
      <c r="AP265" s="169"/>
      <c r="AQ265" s="169"/>
    </row>
    <row r="266" spans="1:46" ht="11.25" customHeight="1" x14ac:dyDescent="0.2">
      <c r="A266" s="433"/>
      <c r="B266" s="133">
        <v>640</v>
      </c>
      <c r="C266" s="129"/>
      <c r="D266" s="130"/>
      <c r="E266" s="761" t="str">
        <f ca="1">VLOOKUP(INDIRECT(ADDRESS(ROW(),COLUMN()-3)),Language_Translations,MATCH(Language_Selected,Language_Options,0),FALSE)</f>
        <v>Combien de fois (NOM) a-t-il mangé des aliments solides, semi-solides ou mous durant le jour ou la nuit ?</v>
      </c>
      <c r="F266" s="761"/>
      <c r="G266" s="761"/>
      <c r="H266" s="761"/>
      <c r="I266" s="761"/>
      <c r="J266" s="761"/>
      <c r="K266" s="761"/>
      <c r="L266" s="761"/>
      <c r="M266" s="761"/>
      <c r="N266" s="761"/>
      <c r="O266" s="761"/>
      <c r="P266" s="761"/>
      <c r="Q266" s="761"/>
      <c r="R266" s="761"/>
      <c r="S266" s="761"/>
      <c r="T266" s="761"/>
      <c r="U266" s="129"/>
      <c r="V266" s="130"/>
      <c r="X266" s="433"/>
      <c r="Y266" s="433"/>
      <c r="Z266" s="433"/>
      <c r="AA266" s="433"/>
      <c r="AB266" s="433"/>
      <c r="AC266" s="433"/>
      <c r="AD266" s="433"/>
      <c r="AE266" s="433"/>
      <c r="AF266" s="433"/>
      <c r="AG266" s="433"/>
      <c r="AH266" s="433"/>
      <c r="AI266" s="433"/>
      <c r="AJ266" s="433"/>
      <c r="AK266" s="162"/>
      <c r="AL266" s="171"/>
      <c r="AM266" s="172"/>
      <c r="AN266" s="130"/>
      <c r="AO266" s="433"/>
      <c r="AP266" s="433"/>
      <c r="AQ266" s="433"/>
    </row>
    <row r="267" spans="1:46" x14ac:dyDescent="0.2">
      <c r="A267" s="433"/>
      <c r="B267" s="432"/>
      <c r="C267" s="129"/>
      <c r="D267" s="130"/>
      <c r="E267" s="761"/>
      <c r="F267" s="761"/>
      <c r="G267" s="761"/>
      <c r="H267" s="761"/>
      <c r="I267" s="761"/>
      <c r="J267" s="761"/>
      <c r="K267" s="761"/>
      <c r="L267" s="761"/>
      <c r="M267" s="761"/>
      <c r="N267" s="761"/>
      <c r="O267" s="761"/>
      <c r="P267" s="761"/>
      <c r="Q267" s="761"/>
      <c r="R267" s="761"/>
      <c r="S267" s="761"/>
      <c r="T267" s="761"/>
      <c r="U267" s="129"/>
      <c r="V267" s="130"/>
      <c r="W267" s="433" t="s">
        <v>477</v>
      </c>
      <c r="X267" s="433"/>
      <c r="Y267" s="433"/>
      <c r="Z267" s="433"/>
      <c r="AA267" s="433"/>
      <c r="AB267" s="433"/>
      <c r="AD267" s="143" t="s">
        <v>9</v>
      </c>
      <c r="AE267" s="143"/>
      <c r="AF267" s="143"/>
      <c r="AG267" s="143"/>
      <c r="AH267" s="143"/>
      <c r="AI267" s="143"/>
      <c r="AJ267" s="143"/>
      <c r="AK267" s="164"/>
      <c r="AL267" s="173"/>
      <c r="AM267" s="172"/>
      <c r="AN267" s="130"/>
      <c r="AO267" s="433"/>
      <c r="AP267" s="433"/>
      <c r="AQ267" s="433"/>
    </row>
    <row r="268" spans="1:46" x14ac:dyDescent="0.2">
      <c r="A268" s="433"/>
      <c r="B268" s="432"/>
      <c r="C268" s="129"/>
      <c r="D268" s="130"/>
      <c r="E268" s="761"/>
      <c r="F268" s="761"/>
      <c r="G268" s="761"/>
      <c r="H268" s="761"/>
      <c r="I268" s="761"/>
      <c r="J268" s="761"/>
      <c r="K268" s="761"/>
      <c r="L268" s="761"/>
      <c r="M268" s="761"/>
      <c r="N268" s="761"/>
      <c r="O268" s="761"/>
      <c r="P268" s="761"/>
      <c r="Q268" s="761"/>
      <c r="R268" s="761"/>
      <c r="S268" s="761"/>
      <c r="T268" s="761"/>
      <c r="U268" s="129"/>
      <c r="V268" s="130"/>
      <c r="W268" s="433"/>
      <c r="X268" s="433"/>
      <c r="Y268" s="433"/>
      <c r="Z268" s="433"/>
      <c r="AA268" s="433"/>
      <c r="AB268" s="433"/>
      <c r="AC268" s="433"/>
      <c r="AD268" s="433"/>
      <c r="AE268" s="433"/>
      <c r="AF268" s="433"/>
      <c r="AG268" s="433"/>
      <c r="AH268" s="433"/>
      <c r="AI268" s="433"/>
      <c r="AJ268" s="433"/>
      <c r="AK268" s="433"/>
      <c r="AL268" s="131"/>
      <c r="AM268" s="129"/>
      <c r="AN268" s="130"/>
      <c r="AO268" s="433"/>
      <c r="AP268" s="433"/>
      <c r="AQ268" s="433"/>
    </row>
    <row r="269" spans="1:46" ht="10.4" customHeight="1" x14ac:dyDescent="0.2">
      <c r="A269" s="433"/>
      <c r="B269" s="432"/>
      <c r="C269" s="129"/>
      <c r="D269" s="130"/>
      <c r="E269" s="780" t="s">
        <v>793</v>
      </c>
      <c r="F269" s="780"/>
      <c r="G269" s="780"/>
      <c r="H269" s="780"/>
      <c r="I269" s="780"/>
      <c r="J269" s="780"/>
      <c r="K269" s="780"/>
      <c r="L269" s="780"/>
      <c r="M269" s="780"/>
      <c r="N269" s="780"/>
      <c r="O269" s="780"/>
      <c r="P269" s="780"/>
      <c r="Q269" s="780"/>
      <c r="R269" s="780"/>
      <c r="S269" s="780"/>
      <c r="T269" s="780"/>
      <c r="U269" s="129"/>
      <c r="V269" s="130"/>
      <c r="W269" s="433" t="s">
        <v>259</v>
      </c>
      <c r="X269" s="433"/>
      <c r="Y269" s="433"/>
      <c r="Z269" s="433"/>
      <c r="AA269" s="433"/>
      <c r="AB269" s="143" t="s">
        <v>9</v>
      </c>
      <c r="AC269" s="143"/>
      <c r="AD269" s="143"/>
      <c r="AE269" s="143"/>
      <c r="AF269" s="143"/>
      <c r="AG269" s="143"/>
      <c r="AH269" s="143"/>
      <c r="AI269" s="143"/>
      <c r="AJ269" s="143"/>
      <c r="AK269" s="143"/>
      <c r="AL269" s="144" t="s">
        <v>212</v>
      </c>
      <c r="AM269" s="129"/>
      <c r="AN269" s="130"/>
      <c r="AO269" s="433"/>
      <c r="AP269" s="433"/>
      <c r="AQ269" s="433"/>
    </row>
    <row r="270" spans="1:46" ht="6" customHeight="1" x14ac:dyDescent="0.2">
      <c r="A270" s="167"/>
      <c r="B270" s="546"/>
      <c r="C270" s="165"/>
      <c r="D270" s="164"/>
      <c r="E270" s="167"/>
      <c r="F270" s="167"/>
      <c r="G270" s="167"/>
      <c r="H270" s="167"/>
      <c r="I270" s="167"/>
      <c r="J270" s="167"/>
      <c r="K270" s="167"/>
      <c r="L270" s="167"/>
      <c r="M270" s="167"/>
      <c r="N270" s="167"/>
      <c r="O270" s="167"/>
      <c r="P270" s="167"/>
      <c r="Q270" s="167"/>
      <c r="R270" s="167"/>
      <c r="S270" s="167"/>
      <c r="T270" s="167"/>
      <c r="U270" s="165"/>
      <c r="V270" s="164"/>
      <c r="W270" s="167"/>
      <c r="X270" s="167"/>
      <c r="Y270" s="167"/>
      <c r="Z270" s="167"/>
      <c r="AA270" s="167"/>
      <c r="AB270" s="167"/>
      <c r="AC270" s="167"/>
      <c r="AD270" s="167"/>
      <c r="AE270" s="167"/>
      <c r="AF270" s="167"/>
      <c r="AG270" s="167"/>
      <c r="AH270" s="167"/>
      <c r="AI270" s="167"/>
      <c r="AJ270" s="167"/>
      <c r="AK270" s="167"/>
      <c r="AL270" s="168"/>
      <c r="AM270" s="165"/>
      <c r="AN270" s="164"/>
      <c r="AO270" s="167"/>
      <c r="AP270" s="167"/>
      <c r="AQ270" s="167"/>
    </row>
    <row r="271" spans="1:46" ht="6" customHeight="1" x14ac:dyDescent="0.2">
      <c r="A271" s="169"/>
      <c r="B271" s="549"/>
      <c r="C271" s="163"/>
      <c r="D271" s="162"/>
      <c r="E271" s="169"/>
      <c r="F271" s="169"/>
      <c r="G271" s="169"/>
      <c r="H271" s="169"/>
      <c r="I271" s="169"/>
      <c r="J271" s="169"/>
      <c r="K271" s="169"/>
      <c r="L271" s="169"/>
      <c r="M271" s="169"/>
      <c r="N271" s="169"/>
      <c r="O271" s="169"/>
      <c r="P271" s="169"/>
      <c r="Q271" s="169"/>
      <c r="R271" s="169"/>
      <c r="S271" s="169"/>
      <c r="T271" s="169"/>
      <c r="U271" s="163"/>
      <c r="V271" s="162"/>
      <c r="W271" s="169"/>
      <c r="X271" s="169"/>
      <c r="Y271" s="169"/>
      <c r="Z271" s="169"/>
      <c r="AA271" s="169"/>
      <c r="AB271" s="169"/>
      <c r="AC271" s="169"/>
      <c r="AD271" s="169"/>
      <c r="AE271" s="169"/>
      <c r="AF271" s="169"/>
      <c r="AG271" s="169"/>
      <c r="AH271" s="169"/>
      <c r="AI271" s="169"/>
      <c r="AJ271" s="169"/>
      <c r="AK271" s="169"/>
      <c r="AL271" s="170"/>
      <c r="AM271" s="163"/>
      <c r="AN271" s="162"/>
      <c r="AO271" s="169"/>
      <c r="AP271" s="169"/>
      <c r="AQ271" s="169"/>
    </row>
    <row r="272" spans="1:46" ht="11.25" customHeight="1" x14ac:dyDescent="0.2">
      <c r="A272" s="433"/>
      <c r="B272" s="133">
        <v>641</v>
      </c>
      <c r="C272" s="129"/>
      <c r="D272" s="130"/>
      <c r="E272" s="761" t="str">
        <f ca="1">VLOOKUP(INDIRECT(ADDRESS(ROW(),COLUMN()-3)),Language_Translations,MATCH(Language_Selected,Language_Options,0),FALSE)</f>
        <v xml:space="preserve">Au cours des 6 derniers mois, est-ce qu'un prestataire de santé ou un agent de santé communautaire vous a dit comment nourrir (NOM) et quels aliments lui donner ? </v>
      </c>
      <c r="F272" s="761"/>
      <c r="G272" s="761"/>
      <c r="H272" s="761"/>
      <c r="I272" s="761"/>
      <c r="J272" s="761"/>
      <c r="K272" s="761"/>
      <c r="L272" s="761"/>
      <c r="M272" s="761"/>
      <c r="N272" s="761"/>
      <c r="O272" s="761"/>
      <c r="P272" s="761"/>
      <c r="Q272" s="761"/>
      <c r="R272" s="761"/>
      <c r="S272" s="761"/>
      <c r="T272" s="761"/>
      <c r="U272" s="129"/>
      <c r="V272" s="130"/>
      <c r="W272" s="433" t="s">
        <v>117</v>
      </c>
      <c r="X272" s="433"/>
      <c r="Y272" s="143" t="s">
        <v>9</v>
      </c>
      <c r="Z272" s="143"/>
      <c r="AA272" s="143"/>
      <c r="AB272" s="143"/>
      <c r="AC272" s="143"/>
      <c r="AD272" s="143"/>
      <c r="AE272" s="143"/>
      <c r="AF272" s="143"/>
      <c r="AG272" s="143"/>
      <c r="AH272" s="143"/>
      <c r="AI272" s="143"/>
      <c r="AJ272" s="143"/>
      <c r="AK272" s="143"/>
      <c r="AL272" s="144" t="s">
        <v>93</v>
      </c>
      <c r="AM272" s="129"/>
      <c r="AN272" s="130"/>
      <c r="AO272" s="433"/>
      <c r="AP272" s="433"/>
      <c r="AQ272" s="433"/>
    </row>
    <row r="273" spans="1:43" x14ac:dyDescent="0.2">
      <c r="A273" s="433"/>
      <c r="B273" s="432"/>
      <c r="C273" s="129"/>
      <c r="D273" s="130"/>
      <c r="E273" s="761"/>
      <c r="F273" s="761"/>
      <c r="G273" s="761"/>
      <c r="H273" s="761"/>
      <c r="I273" s="761"/>
      <c r="J273" s="761"/>
      <c r="K273" s="761"/>
      <c r="L273" s="761"/>
      <c r="M273" s="761"/>
      <c r="N273" s="761"/>
      <c r="O273" s="761"/>
      <c r="P273" s="761"/>
      <c r="Q273" s="761"/>
      <c r="R273" s="761"/>
      <c r="S273" s="761"/>
      <c r="T273" s="761"/>
      <c r="U273" s="129"/>
      <c r="V273" s="130"/>
      <c r="W273" s="433" t="s">
        <v>118</v>
      </c>
      <c r="X273" s="433"/>
      <c r="Y273" s="143" t="s">
        <v>9</v>
      </c>
      <c r="Z273" s="143"/>
      <c r="AA273" s="143"/>
      <c r="AB273" s="143"/>
      <c r="AC273" s="143"/>
      <c r="AD273" s="143"/>
      <c r="AE273" s="143"/>
      <c r="AF273" s="143"/>
      <c r="AG273" s="143"/>
      <c r="AH273" s="143"/>
      <c r="AI273" s="143"/>
      <c r="AJ273" s="143"/>
      <c r="AK273" s="143"/>
      <c r="AL273" s="144" t="s">
        <v>95</v>
      </c>
      <c r="AM273" s="129"/>
      <c r="AN273" s="130"/>
      <c r="AO273" s="433"/>
      <c r="AP273" s="433"/>
      <c r="AQ273" s="433"/>
    </row>
    <row r="274" spans="1:43" ht="10.5" x14ac:dyDescent="0.2">
      <c r="A274" s="433"/>
      <c r="B274" s="432"/>
      <c r="C274" s="129"/>
      <c r="D274" s="130"/>
      <c r="E274" s="761"/>
      <c r="F274" s="761"/>
      <c r="G274" s="761"/>
      <c r="H274" s="761"/>
      <c r="I274" s="761"/>
      <c r="J274" s="761"/>
      <c r="K274" s="761"/>
      <c r="L274" s="761"/>
      <c r="M274" s="761"/>
      <c r="N274" s="761"/>
      <c r="O274" s="761"/>
      <c r="P274" s="761"/>
      <c r="Q274" s="761"/>
      <c r="R274" s="761"/>
      <c r="S274" s="761"/>
      <c r="T274" s="761"/>
      <c r="U274" s="189"/>
      <c r="V274" s="130"/>
      <c r="W274" s="433" t="s">
        <v>259</v>
      </c>
      <c r="X274" s="433"/>
      <c r="Y274" s="433"/>
      <c r="Z274" s="433"/>
      <c r="AA274" s="433"/>
      <c r="AB274" s="143" t="s">
        <v>9</v>
      </c>
      <c r="AC274" s="174"/>
      <c r="AD274" s="143"/>
      <c r="AE274" s="143"/>
      <c r="AF274" s="143"/>
      <c r="AG274" s="143"/>
      <c r="AH274" s="143"/>
      <c r="AI274" s="143"/>
      <c r="AJ274" s="143"/>
      <c r="AK274" s="143"/>
      <c r="AL274" s="144" t="s">
        <v>212</v>
      </c>
      <c r="AM274" s="129"/>
      <c r="AN274" s="130"/>
      <c r="AO274" s="433"/>
      <c r="AP274" s="433"/>
      <c r="AQ274" s="433"/>
    </row>
    <row r="275" spans="1:43" ht="10.5" x14ac:dyDescent="0.2">
      <c r="A275" s="433"/>
      <c r="B275" s="432"/>
      <c r="C275" s="129"/>
      <c r="D275" s="130"/>
      <c r="E275" s="761"/>
      <c r="F275" s="761"/>
      <c r="G275" s="761"/>
      <c r="H275" s="761"/>
      <c r="I275" s="761"/>
      <c r="J275" s="761"/>
      <c r="K275" s="761"/>
      <c r="L275" s="761"/>
      <c r="M275" s="761"/>
      <c r="N275" s="761"/>
      <c r="O275" s="761"/>
      <c r="P275" s="761"/>
      <c r="Q275" s="761"/>
      <c r="R275" s="761"/>
      <c r="S275" s="761"/>
      <c r="T275" s="761"/>
      <c r="U275" s="189"/>
      <c r="V275" s="130"/>
      <c r="W275" s="433"/>
      <c r="X275" s="433"/>
      <c r="Y275" s="433"/>
      <c r="Z275" s="433"/>
      <c r="AA275" s="433"/>
      <c r="AB275" s="143"/>
      <c r="AC275" s="174"/>
      <c r="AD275" s="143"/>
      <c r="AE275" s="143"/>
      <c r="AF275" s="143"/>
      <c r="AG275" s="143"/>
      <c r="AH275" s="143"/>
      <c r="AI275" s="143"/>
      <c r="AJ275" s="143"/>
      <c r="AK275" s="143"/>
      <c r="AL275" s="144"/>
      <c r="AM275" s="129"/>
      <c r="AN275" s="130"/>
      <c r="AO275" s="433"/>
      <c r="AP275" s="433"/>
      <c r="AQ275" s="433"/>
    </row>
    <row r="276" spans="1:43" ht="6" customHeight="1" x14ac:dyDescent="0.2">
      <c r="A276" s="167"/>
      <c r="B276" s="546"/>
      <c r="C276" s="165"/>
      <c r="D276" s="164"/>
      <c r="E276" s="167"/>
      <c r="F276" s="167"/>
      <c r="G276" s="167"/>
      <c r="H276" s="167"/>
      <c r="I276" s="167"/>
      <c r="J276" s="167"/>
      <c r="K276" s="167"/>
      <c r="L276" s="167"/>
      <c r="M276" s="167"/>
      <c r="N276" s="167"/>
      <c r="O276" s="167"/>
      <c r="P276" s="167"/>
      <c r="Q276" s="167"/>
      <c r="R276" s="167"/>
      <c r="S276" s="167"/>
      <c r="T276" s="167"/>
      <c r="U276" s="165"/>
      <c r="V276" s="164"/>
      <c r="W276" s="167"/>
      <c r="X276" s="167"/>
      <c r="Y276" s="167"/>
      <c r="Z276" s="167"/>
      <c r="AA276" s="167"/>
      <c r="AB276" s="167"/>
      <c r="AC276" s="167"/>
      <c r="AD276" s="167"/>
      <c r="AE276" s="167"/>
      <c r="AF276" s="167"/>
      <c r="AG276" s="167"/>
      <c r="AH276" s="167"/>
      <c r="AI276" s="167"/>
      <c r="AJ276" s="167"/>
      <c r="AK276" s="167"/>
      <c r="AL276" s="168"/>
      <c r="AM276" s="165"/>
      <c r="AN276" s="164"/>
      <c r="AO276" s="167"/>
      <c r="AP276" s="167"/>
      <c r="AQ276" s="167"/>
    </row>
    <row r="277" spans="1:43" ht="6" customHeight="1" x14ac:dyDescent="0.2">
      <c r="A277" s="169"/>
      <c r="B277" s="549"/>
      <c r="C277" s="163"/>
      <c r="D277" s="162"/>
      <c r="E277" s="169"/>
      <c r="F277" s="169"/>
      <c r="G277" s="169"/>
      <c r="H277" s="169"/>
      <c r="I277" s="169"/>
      <c r="J277" s="169"/>
      <c r="K277" s="169"/>
      <c r="L277" s="169"/>
      <c r="M277" s="169"/>
      <c r="N277" s="169"/>
      <c r="O277" s="169"/>
      <c r="P277" s="169"/>
      <c r="Q277" s="169"/>
      <c r="R277" s="169"/>
      <c r="S277" s="169"/>
      <c r="T277" s="169"/>
      <c r="U277" s="163"/>
      <c r="V277" s="162"/>
      <c r="W277" s="169"/>
      <c r="X277" s="169"/>
      <c r="Y277" s="169"/>
      <c r="Z277" s="169"/>
      <c r="AA277" s="169"/>
      <c r="AB277" s="169"/>
      <c r="AC277" s="169"/>
      <c r="AD277" s="169"/>
      <c r="AE277" s="169"/>
      <c r="AF277" s="169"/>
      <c r="AG277" s="169"/>
      <c r="AH277" s="169"/>
      <c r="AI277" s="169"/>
      <c r="AJ277" s="169"/>
      <c r="AK277" s="169"/>
      <c r="AL277" s="170"/>
      <c r="AM277" s="163"/>
      <c r="AN277" s="162"/>
      <c r="AO277" s="169"/>
      <c r="AP277" s="169"/>
      <c r="AQ277" s="169"/>
    </row>
    <row r="278" spans="1:43" ht="11.25" customHeight="1" x14ac:dyDescent="0.2">
      <c r="A278" s="433"/>
      <c r="B278" s="133">
        <v>642</v>
      </c>
      <c r="C278" s="129"/>
      <c r="D278" s="130"/>
      <c r="E278" s="761" t="str">
        <f ca="1">VLOOKUP(INDIRECT(ADDRESS(ROW(),COLUMN()-3)),Language_Translations,MATCH(Language_Selected,Language_Options,0),FALSE)</f>
        <v>La dernière fois que (NOM) est allé aux toilettes, qu'est-ce qui a été fait pour se débarrasser des selles ?</v>
      </c>
      <c r="F278" s="761"/>
      <c r="G278" s="761"/>
      <c r="H278" s="761"/>
      <c r="I278" s="761"/>
      <c r="J278" s="761"/>
      <c r="K278" s="761"/>
      <c r="L278" s="761"/>
      <c r="M278" s="761"/>
      <c r="N278" s="761"/>
      <c r="O278" s="761"/>
      <c r="P278" s="761"/>
      <c r="Q278" s="761"/>
      <c r="R278" s="761"/>
      <c r="S278" s="761"/>
      <c r="T278" s="761"/>
      <c r="U278" s="129"/>
      <c r="V278" s="130"/>
      <c r="W278" s="433" t="s">
        <v>794</v>
      </c>
      <c r="X278" s="433"/>
      <c r="Y278" s="433"/>
      <c r="Z278" s="433"/>
      <c r="AA278" s="433"/>
      <c r="AB278" s="433"/>
      <c r="AC278" s="433"/>
      <c r="AD278" s="433"/>
      <c r="AE278" s="433"/>
      <c r="AF278" s="433"/>
      <c r="AH278" s="143"/>
      <c r="AI278" s="143"/>
      <c r="AJ278" s="97"/>
      <c r="AK278" s="143"/>
      <c r="AL278" s="144" t="s">
        <v>72</v>
      </c>
      <c r="AM278" s="129"/>
      <c r="AN278" s="130"/>
      <c r="AO278" s="433"/>
      <c r="AP278" s="433"/>
      <c r="AQ278" s="433"/>
    </row>
    <row r="279" spans="1:43" x14ac:dyDescent="0.2">
      <c r="A279" s="433"/>
      <c r="B279" s="432"/>
      <c r="C279" s="129"/>
      <c r="D279" s="130"/>
      <c r="E279" s="761"/>
      <c r="F279" s="761"/>
      <c r="G279" s="761"/>
      <c r="H279" s="761"/>
      <c r="I279" s="761"/>
      <c r="J279" s="761"/>
      <c r="K279" s="761"/>
      <c r="L279" s="761"/>
      <c r="M279" s="761"/>
      <c r="N279" s="761"/>
      <c r="O279" s="761"/>
      <c r="P279" s="761"/>
      <c r="Q279" s="761"/>
      <c r="R279" s="761"/>
      <c r="S279" s="761"/>
      <c r="T279" s="761"/>
      <c r="U279" s="129"/>
      <c r="V279" s="130"/>
      <c r="W279" s="433" t="s">
        <v>795</v>
      </c>
      <c r="X279" s="433"/>
      <c r="Y279" s="433"/>
      <c r="Z279" s="433"/>
      <c r="AA279" s="433"/>
      <c r="AB279" s="433"/>
      <c r="AC279" s="433"/>
      <c r="AD279" s="433"/>
      <c r="AE279" s="433"/>
      <c r="AF279" s="433"/>
      <c r="AG279" s="433"/>
      <c r="AH279" s="433"/>
      <c r="AI279" s="433"/>
      <c r="AJ279" s="433"/>
      <c r="AK279" s="433"/>
      <c r="AL279" s="144"/>
      <c r="AM279" s="129"/>
      <c r="AN279" s="130"/>
      <c r="AO279" s="433"/>
      <c r="AP279" s="433"/>
      <c r="AQ279" s="433"/>
    </row>
    <row r="280" spans="1:43" x14ac:dyDescent="0.2">
      <c r="A280" s="433"/>
      <c r="B280" s="432"/>
      <c r="C280" s="129"/>
      <c r="D280" s="130"/>
      <c r="E280" s="761"/>
      <c r="F280" s="761"/>
      <c r="G280" s="761"/>
      <c r="H280" s="761"/>
      <c r="I280" s="761"/>
      <c r="J280" s="761"/>
      <c r="K280" s="761"/>
      <c r="L280" s="761"/>
      <c r="M280" s="761"/>
      <c r="N280" s="761"/>
      <c r="O280" s="761"/>
      <c r="P280" s="761"/>
      <c r="Q280" s="761"/>
      <c r="R280" s="761"/>
      <c r="S280" s="761"/>
      <c r="T280" s="761"/>
      <c r="U280" s="129"/>
      <c r="V280" s="130"/>
      <c r="W280" s="433"/>
      <c r="X280" s="433" t="s">
        <v>796</v>
      </c>
      <c r="Y280" s="433"/>
      <c r="Z280" s="433"/>
      <c r="AA280" s="433"/>
      <c r="AB280" s="433"/>
      <c r="AC280" s="433"/>
      <c r="AD280" s="433"/>
      <c r="AE280" s="433"/>
      <c r="AF280" s="143"/>
      <c r="AG280" s="143"/>
      <c r="AH280" s="97" t="s">
        <v>9</v>
      </c>
      <c r="AI280" s="143"/>
      <c r="AJ280" s="143"/>
      <c r="AK280" s="143"/>
      <c r="AL280" s="144" t="s">
        <v>73</v>
      </c>
      <c r="AM280" s="129"/>
      <c r="AN280" s="130"/>
      <c r="AO280" s="433"/>
      <c r="AP280" s="433"/>
      <c r="AQ280" s="433"/>
    </row>
    <row r="281" spans="1:43" x14ac:dyDescent="0.2">
      <c r="A281" s="433"/>
      <c r="B281" s="432"/>
      <c r="C281" s="129"/>
      <c r="D281" s="130"/>
      <c r="E281" s="761"/>
      <c r="F281" s="761"/>
      <c r="G281" s="761"/>
      <c r="H281" s="761"/>
      <c r="I281" s="761"/>
      <c r="J281" s="761"/>
      <c r="K281" s="761"/>
      <c r="L281" s="761"/>
      <c r="M281" s="761"/>
      <c r="N281" s="761"/>
      <c r="O281" s="761"/>
      <c r="P281" s="761"/>
      <c r="Q281" s="761"/>
      <c r="R281" s="761"/>
      <c r="S281" s="761"/>
      <c r="T281" s="761"/>
      <c r="U281" s="129"/>
      <c r="V281" s="130"/>
      <c r="W281" s="433" t="s">
        <v>797</v>
      </c>
      <c r="X281" s="433"/>
      <c r="Y281" s="433"/>
      <c r="Z281" s="433"/>
      <c r="AA281" s="433"/>
      <c r="AB281" s="433"/>
      <c r="AC281" s="433"/>
      <c r="AD281" s="433"/>
      <c r="AE281" s="433"/>
      <c r="AF281" s="433"/>
      <c r="AG281" s="433"/>
      <c r="AH281" s="433"/>
      <c r="AI281" s="433"/>
      <c r="AJ281" s="433"/>
      <c r="AK281" s="433"/>
      <c r="AL281" s="144"/>
      <c r="AM281" s="129"/>
      <c r="AN281" s="130"/>
      <c r="AO281" s="433"/>
      <c r="AP281" s="433"/>
      <c r="AQ281" s="433"/>
    </row>
    <row r="282" spans="1:43" x14ac:dyDescent="0.2">
      <c r="A282" s="433"/>
      <c r="B282" s="432"/>
      <c r="C282" s="129"/>
      <c r="D282" s="130"/>
      <c r="E282" s="761"/>
      <c r="F282" s="761"/>
      <c r="G282" s="761"/>
      <c r="H282" s="761"/>
      <c r="I282" s="761"/>
      <c r="J282" s="761"/>
      <c r="K282" s="761"/>
      <c r="L282" s="761"/>
      <c r="M282" s="761"/>
      <c r="N282" s="761"/>
      <c r="O282" s="761"/>
      <c r="P282" s="761"/>
      <c r="Q282" s="761"/>
      <c r="R282" s="761"/>
      <c r="S282" s="761"/>
      <c r="T282" s="761"/>
      <c r="U282" s="129"/>
      <c r="V282" s="130"/>
      <c r="W282" s="433"/>
      <c r="X282" s="433" t="s">
        <v>798</v>
      </c>
      <c r="Y282" s="433"/>
      <c r="Z282" s="433"/>
      <c r="AA282" s="433"/>
      <c r="AB282" s="433"/>
      <c r="AC282" s="433"/>
      <c r="AD282" s="433"/>
      <c r="AF282" s="143"/>
      <c r="AG282" s="97"/>
      <c r="AH282" s="143" t="s">
        <v>9</v>
      </c>
      <c r="AI282" s="143"/>
      <c r="AJ282" s="143"/>
      <c r="AK282" s="143"/>
      <c r="AL282" s="144" t="s">
        <v>74</v>
      </c>
      <c r="AM282" s="129"/>
      <c r="AN282" s="130"/>
      <c r="AO282" s="433"/>
      <c r="AP282" s="433"/>
      <c r="AQ282" s="433"/>
    </row>
    <row r="283" spans="1:43" x14ac:dyDescent="0.2">
      <c r="A283" s="433"/>
      <c r="B283" s="432"/>
      <c r="C283" s="129"/>
      <c r="D283" s="130"/>
      <c r="E283" s="761"/>
      <c r="F283" s="761"/>
      <c r="G283" s="761"/>
      <c r="H283" s="761"/>
      <c r="I283" s="761"/>
      <c r="J283" s="761"/>
      <c r="K283" s="761"/>
      <c r="L283" s="761"/>
      <c r="M283" s="761"/>
      <c r="N283" s="761"/>
      <c r="O283" s="761"/>
      <c r="P283" s="761"/>
      <c r="Q283" s="761"/>
      <c r="R283" s="761"/>
      <c r="S283" s="761"/>
      <c r="T283" s="761"/>
      <c r="U283" s="129"/>
      <c r="V283" s="130"/>
      <c r="W283" s="433" t="s">
        <v>799</v>
      </c>
      <c r="X283" s="433"/>
      <c r="Y283" s="433"/>
      <c r="Z283" s="433"/>
      <c r="AA283" s="433"/>
      <c r="AB283" s="433"/>
      <c r="AC283" s="433"/>
      <c r="AD283" s="433"/>
      <c r="AE283" s="143" t="s">
        <v>9</v>
      </c>
      <c r="AF283" s="143"/>
      <c r="AG283" s="174"/>
      <c r="AH283" s="143"/>
      <c r="AI283" s="143"/>
      <c r="AJ283" s="143"/>
      <c r="AK283" s="143"/>
      <c r="AL283" s="144" t="s">
        <v>103</v>
      </c>
      <c r="AM283" s="129"/>
      <c r="AN283" s="130"/>
      <c r="AO283" s="433"/>
      <c r="AP283" s="433"/>
      <c r="AQ283" s="433"/>
    </row>
    <row r="284" spans="1:43" x14ac:dyDescent="0.2">
      <c r="A284" s="433"/>
      <c r="B284" s="432"/>
      <c r="C284" s="129"/>
      <c r="D284" s="130"/>
      <c r="E284" s="761"/>
      <c r="F284" s="761"/>
      <c r="G284" s="761"/>
      <c r="H284" s="761"/>
      <c r="I284" s="761"/>
      <c r="J284" s="761"/>
      <c r="K284" s="761"/>
      <c r="L284" s="761"/>
      <c r="M284" s="761"/>
      <c r="N284" s="761"/>
      <c r="O284" s="761"/>
      <c r="P284" s="761"/>
      <c r="Q284" s="761"/>
      <c r="R284" s="761"/>
      <c r="S284" s="761"/>
      <c r="T284" s="761"/>
      <c r="U284" s="129"/>
      <c r="V284" s="130"/>
      <c r="W284" s="433" t="s">
        <v>800</v>
      </c>
      <c r="X284" s="433"/>
      <c r="Y284" s="433"/>
      <c r="Z284" s="143"/>
      <c r="AA284" s="143"/>
      <c r="AB284" s="143" t="s">
        <v>9</v>
      </c>
      <c r="AC284" s="143"/>
      <c r="AD284" s="143"/>
      <c r="AE284" s="143"/>
      <c r="AF284" s="143"/>
      <c r="AG284" s="143"/>
      <c r="AH284" s="143"/>
      <c r="AI284" s="143"/>
      <c r="AJ284" s="143"/>
      <c r="AK284" s="143"/>
      <c r="AL284" s="144" t="s">
        <v>105</v>
      </c>
      <c r="AM284" s="129"/>
      <c r="AN284" s="130"/>
      <c r="AO284" s="433"/>
      <c r="AP284" s="433"/>
      <c r="AQ284" s="433"/>
    </row>
    <row r="285" spans="1:43" x14ac:dyDescent="0.2">
      <c r="A285" s="433"/>
      <c r="B285" s="432"/>
      <c r="C285" s="129"/>
      <c r="D285" s="130"/>
      <c r="E285" s="761"/>
      <c r="F285" s="761"/>
      <c r="G285" s="761"/>
      <c r="H285" s="761"/>
      <c r="I285" s="761"/>
      <c r="J285" s="761"/>
      <c r="K285" s="761"/>
      <c r="L285" s="761"/>
      <c r="M285" s="761"/>
      <c r="N285" s="761"/>
      <c r="O285" s="761"/>
      <c r="P285" s="761"/>
      <c r="Q285" s="761"/>
      <c r="R285" s="761"/>
      <c r="S285" s="761"/>
      <c r="T285" s="761"/>
      <c r="U285" s="129"/>
      <c r="V285" s="130"/>
      <c r="W285" s="433" t="s">
        <v>801</v>
      </c>
      <c r="X285" s="433"/>
      <c r="Y285" s="433"/>
      <c r="AA285" s="433"/>
      <c r="AC285" s="143"/>
      <c r="AD285" s="174"/>
      <c r="AE285" s="143" t="s">
        <v>9</v>
      </c>
      <c r="AF285" s="143"/>
      <c r="AG285" s="143"/>
      <c r="AH285" s="143"/>
      <c r="AI285" s="143"/>
      <c r="AJ285" s="143"/>
      <c r="AK285" s="143"/>
      <c r="AL285" s="144" t="s">
        <v>269</v>
      </c>
      <c r="AM285" s="129"/>
      <c r="AN285" s="130"/>
      <c r="AO285" s="433"/>
      <c r="AP285" s="433"/>
      <c r="AQ285" s="433"/>
    </row>
    <row r="286" spans="1:43" x14ac:dyDescent="0.2">
      <c r="A286" s="433"/>
      <c r="B286" s="432"/>
      <c r="C286" s="129"/>
      <c r="D286" s="130"/>
      <c r="E286" s="761"/>
      <c r="F286" s="761"/>
      <c r="G286" s="761"/>
      <c r="H286" s="761"/>
      <c r="I286" s="761"/>
      <c r="J286" s="761"/>
      <c r="K286" s="761"/>
      <c r="L286" s="761"/>
      <c r="M286" s="761"/>
      <c r="N286" s="761"/>
      <c r="O286" s="761"/>
      <c r="P286" s="761"/>
      <c r="Q286" s="761"/>
      <c r="R286" s="761"/>
      <c r="S286" s="761"/>
      <c r="T286" s="761"/>
      <c r="U286" s="129"/>
      <c r="V286" s="130"/>
      <c r="W286" s="433"/>
      <c r="X286" s="433"/>
      <c r="Y286" s="433"/>
      <c r="AA286" s="433"/>
      <c r="AC286" s="143"/>
      <c r="AD286" s="174"/>
      <c r="AE286" s="143"/>
      <c r="AF286" s="143"/>
      <c r="AG286" s="143"/>
      <c r="AH286" s="143"/>
      <c r="AI286" s="143"/>
      <c r="AJ286" s="143"/>
      <c r="AK286" s="143"/>
      <c r="AL286" s="144"/>
      <c r="AM286" s="129"/>
      <c r="AN286" s="130"/>
      <c r="AO286" s="433"/>
      <c r="AP286" s="433"/>
      <c r="AQ286" s="433"/>
    </row>
    <row r="287" spans="1:43" x14ac:dyDescent="0.2">
      <c r="A287" s="433"/>
      <c r="B287" s="432"/>
      <c r="C287" s="129"/>
      <c r="D287" s="130"/>
      <c r="E287" s="761"/>
      <c r="F287" s="761"/>
      <c r="G287" s="761"/>
      <c r="H287" s="761"/>
      <c r="I287" s="761"/>
      <c r="J287" s="761"/>
      <c r="K287" s="761"/>
      <c r="L287" s="761"/>
      <c r="M287" s="761"/>
      <c r="N287" s="761"/>
      <c r="O287" s="761"/>
      <c r="P287" s="761"/>
      <c r="Q287" s="761"/>
      <c r="R287" s="761"/>
      <c r="S287" s="761"/>
      <c r="T287" s="761"/>
      <c r="U287" s="129"/>
      <c r="V287" s="130"/>
      <c r="W287" s="433" t="s">
        <v>106</v>
      </c>
      <c r="X287" s="433"/>
      <c r="Z287" s="167"/>
      <c r="AA287" s="167"/>
      <c r="AB287" s="167"/>
      <c r="AC287" s="167"/>
      <c r="AD287" s="167"/>
      <c r="AE287" s="167"/>
      <c r="AF287" s="167"/>
      <c r="AG287" s="167"/>
      <c r="AH287" s="167"/>
      <c r="AI287" s="167"/>
      <c r="AJ287" s="167"/>
      <c r="AK287" s="167"/>
      <c r="AL287" s="144" t="s">
        <v>76</v>
      </c>
      <c r="AM287" s="129"/>
      <c r="AN287" s="130"/>
      <c r="AO287" s="433"/>
      <c r="AP287" s="433"/>
      <c r="AQ287" s="433"/>
    </row>
    <row r="288" spans="1:43" x14ac:dyDescent="0.2">
      <c r="A288" s="433"/>
      <c r="B288" s="432"/>
      <c r="C288" s="129"/>
      <c r="D288" s="130"/>
      <c r="E288" s="433"/>
      <c r="F288" s="433"/>
      <c r="G288" s="433"/>
      <c r="H288" s="433"/>
      <c r="I288" s="433"/>
      <c r="J288" s="433"/>
      <c r="K288" s="433"/>
      <c r="L288" s="433"/>
      <c r="M288" s="433"/>
      <c r="N288" s="433"/>
      <c r="O288" s="433"/>
      <c r="P288" s="433"/>
      <c r="Q288" s="433"/>
      <c r="R288" s="433"/>
      <c r="S288" s="433"/>
      <c r="T288" s="433"/>
      <c r="U288" s="129"/>
      <c r="V288" s="130"/>
      <c r="W288" s="433"/>
      <c r="X288" s="433"/>
      <c r="Z288" s="798" t="s">
        <v>107</v>
      </c>
      <c r="AA288" s="798"/>
      <c r="AB288" s="798"/>
      <c r="AC288" s="798"/>
      <c r="AD288" s="798"/>
      <c r="AE288" s="798"/>
      <c r="AF288" s="798"/>
      <c r="AG288" s="798"/>
      <c r="AH288" s="798"/>
      <c r="AI288" s="798"/>
      <c r="AJ288" s="798"/>
      <c r="AK288" s="798"/>
      <c r="AL288" s="144"/>
      <c r="AM288" s="129"/>
      <c r="AN288" s="130"/>
      <c r="AO288" s="433"/>
      <c r="AP288" s="433"/>
      <c r="AQ288" s="433"/>
    </row>
    <row r="289" spans="1:43" ht="6" customHeight="1" x14ac:dyDescent="0.2">
      <c r="A289" s="167"/>
      <c r="B289" s="546"/>
      <c r="C289" s="165"/>
      <c r="D289" s="164"/>
      <c r="E289" s="167"/>
      <c r="F289" s="167"/>
      <c r="G289" s="167"/>
      <c r="H289" s="167"/>
      <c r="I289" s="167"/>
      <c r="J289" s="167"/>
      <c r="K289" s="167"/>
      <c r="L289" s="167"/>
      <c r="M289" s="167"/>
      <c r="N289" s="167"/>
      <c r="O289" s="167"/>
      <c r="P289" s="167"/>
      <c r="Q289" s="167"/>
      <c r="R289" s="167"/>
      <c r="S289" s="167"/>
      <c r="T289" s="167"/>
      <c r="U289" s="165"/>
      <c r="V289" s="164"/>
      <c r="W289" s="167"/>
      <c r="X289" s="167"/>
      <c r="Y289" s="167"/>
      <c r="Z289" s="167"/>
      <c r="AA289" s="167"/>
      <c r="AB289" s="167"/>
      <c r="AC289" s="167"/>
      <c r="AD289" s="167"/>
      <c r="AE289" s="167"/>
      <c r="AF289" s="167"/>
      <c r="AG289" s="167"/>
      <c r="AH289" s="167"/>
      <c r="AI289" s="167"/>
      <c r="AJ289" s="167"/>
      <c r="AK289" s="167"/>
      <c r="AL289" s="168"/>
      <c r="AM289" s="165"/>
      <c r="AN289" s="164"/>
      <c r="AO289" s="167"/>
      <c r="AP289" s="167"/>
      <c r="AQ289" s="167"/>
    </row>
    <row r="290" spans="1:43" ht="6" customHeight="1" x14ac:dyDescent="0.2">
      <c r="A290" s="433"/>
      <c r="B290" s="432"/>
      <c r="C290" s="129"/>
      <c r="D290" s="130"/>
      <c r="E290" s="433"/>
      <c r="F290" s="433"/>
      <c r="G290" s="433"/>
      <c r="H290" s="433"/>
      <c r="I290" s="433"/>
      <c r="J290" s="433"/>
      <c r="K290" s="433"/>
      <c r="L290" s="433"/>
      <c r="M290" s="433"/>
      <c r="N290" s="433"/>
      <c r="O290" s="433"/>
      <c r="P290" s="433"/>
      <c r="Q290" s="433"/>
      <c r="R290" s="433"/>
      <c r="S290" s="433"/>
      <c r="T290" s="433"/>
      <c r="U290" s="129"/>
      <c r="V290" s="130"/>
      <c r="W290" s="433"/>
      <c r="X290" s="433"/>
      <c r="Y290" s="433"/>
      <c r="Z290" s="433"/>
      <c r="AA290" s="433"/>
      <c r="AB290" s="433"/>
      <c r="AC290" s="433"/>
      <c r="AD290" s="433"/>
      <c r="AE290" s="433"/>
      <c r="AF290" s="433"/>
      <c r="AG290" s="433"/>
      <c r="AH290" s="433"/>
      <c r="AI290" s="433"/>
      <c r="AJ290" s="433"/>
      <c r="AK290" s="433"/>
      <c r="AL290" s="131"/>
      <c r="AM290" s="129"/>
      <c r="AN290" s="130"/>
      <c r="AO290" s="433"/>
      <c r="AP290" s="433"/>
      <c r="AQ290" s="433"/>
    </row>
    <row r="291" spans="1:43" ht="11.25" customHeight="1" x14ac:dyDescent="0.2">
      <c r="A291" s="433"/>
      <c r="B291" s="432">
        <v>643</v>
      </c>
      <c r="C291" s="129"/>
      <c r="D291" s="130"/>
      <c r="E291" s="761" t="str">
        <f ca="1">VLOOKUP(INDIRECT(ADDRESS(ROW(),COLUMN()-3)),Language_Translations,MATCH(Language_Selected,Language_Options,0),FALSE)</f>
        <v>Je voudrais vous demander maintenant quels aliments et quelles boissons vous avez consommés hier durant le jour ou la nuit, que ce soit à la maison ou quelque part d'autre. Veuillez inclure des gouters ou petits repas ainsi que des repas principaux.
Je vais vous poser des questions sur différents aliments et boissons, et je voudrais savoir si votre enfant a mangé cet aliment même s'il était mélangé à d'autres aliments.  
Ne répondez pas ‘oui’ pour un aliment ou un ingrédient utilisé en petite quantité que pour ajouter du gout à un plat.
Hier, durant le jour ou la nuit, est-ce-que vous avez mangé ou bu :</v>
      </c>
      <c r="F291" s="761"/>
      <c r="G291" s="761"/>
      <c r="H291" s="761"/>
      <c r="I291" s="761"/>
      <c r="J291" s="761"/>
      <c r="K291" s="761"/>
      <c r="L291" s="761"/>
      <c r="M291" s="761"/>
      <c r="N291" s="761"/>
      <c r="O291" s="761"/>
      <c r="P291" s="761"/>
      <c r="Q291" s="761"/>
      <c r="R291" s="761"/>
      <c r="S291" s="761"/>
      <c r="T291" s="761"/>
      <c r="U291" s="129"/>
      <c r="V291" s="130"/>
      <c r="W291" s="433"/>
      <c r="X291" s="433"/>
      <c r="Y291" s="433"/>
      <c r="Z291" s="433"/>
      <c r="AA291" s="433"/>
      <c r="AB291" s="433"/>
      <c r="AC291" s="433"/>
      <c r="AD291" s="433"/>
      <c r="AE291" s="433"/>
      <c r="AF291" s="433"/>
      <c r="AG291" s="433"/>
      <c r="AH291" s="433"/>
      <c r="AI291" s="433"/>
      <c r="AJ291" s="433"/>
      <c r="AK291" s="433"/>
      <c r="AL291" s="131"/>
      <c r="AM291" s="129"/>
      <c r="AN291" s="130"/>
      <c r="AO291" s="433"/>
      <c r="AP291" s="433"/>
      <c r="AQ291" s="433"/>
    </row>
    <row r="292" spans="1:43" x14ac:dyDescent="0.2">
      <c r="A292" s="433"/>
      <c r="B292" s="310" t="s">
        <v>420</v>
      </c>
      <c r="C292" s="129"/>
      <c r="D292" s="130"/>
      <c r="E292" s="761"/>
      <c r="F292" s="761"/>
      <c r="G292" s="761"/>
      <c r="H292" s="761"/>
      <c r="I292" s="761"/>
      <c r="J292" s="761"/>
      <c r="K292" s="761"/>
      <c r="L292" s="761"/>
      <c r="M292" s="761"/>
      <c r="N292" s="761"/>
      <c r="O292" s="761"/>
      <c r="P292" s="761"/>
      <c r="Q292" s="761"/>
      <c r="R292" s="761"/>
      <c r="S292" s="761"/>
      <c r="T292" s="761"/>
      <c r="U292" s="129"/>
      <c r="V292" s="130"/>
      <c r="W292" s="433"/>
      <c r="X292" s="433"/>
      <c r="Y292" s="433"/>
      <c r="Z292" s="433"/>
      <c r="AA292" s="433"/>
      <c r="AB292" s="433"/>
      <c r="AC292" s="433"/>
      <c r="AD292" s="433"/>
      <c r="AE292" s="433"/>
      <c r="AF292" s="433"/>
      <c r="AG292" s="433"/>
      <c r="AH292" s="433"/>
      <c r="AI292" s="433"/>
      <c r="AJ292" s="433"/>
      <c r="AK292" s="433"/>
      <c r="AL292" s="131"/>
      <c r="AM292" s="129"/>
      <c r="AN292" s="130"/>
      <c r="AO292" s="433"/>
      <c r="AP292" s="433"/>
      <c r="AQ292" s="433"/>
    </row>
    <row r="293" spans="1:43" x14ac:dyDescent="0.2">
      <c r="A293" s="433"/>
      <c r="B293" s="310"/>
      <c r="C293" s="129"/>
      <c r="D293" s="130"/>
      <c r="E293" s="761"/>
      <c r="F293" s="761"/>
      <c r="G293" s="761"/>
      <c r="H293" s="761"/>
      <c r="I293" s="761"/>
      <c r="J293" s="761"/>
      <c r="K293" s="761"/>
      <c r="L293" s="761"/>
      <c r="M293" s="761"/>
      <c r="N293" s="761"/>
      <c r="O293" s="761"/>
      <c r="P293" s="761"/>
      <c r="Q293" s="761"/>
      <c r="R293" s="761"/>
      <c r="S293" s="761"/>
      <c r="T293" s="761"/>
      <c r="U293" s="129"/>
      <c r="V293" s="130"/>
      <c r="W293" s="433"/>
      <c r="X293" s="433"/>
      <c r="Y293" s="433"/>
      <c r="Z293" s="433"/>
      <c r="AA293" s="433"/>
      <c r="AB293" s="433"/>
      <c r="AC293" s="433"/>
      <c r="AD293" s="433"/>
      <c r="AE293" s="433"/>
      <c r="AF293" s="433"/>
      <c r="AG293" s="433"/>
      <c r="AH293" s="433"/>
      <c r="AI293" s="433"/>
      <c r="AJ293" s="433"/>
      <c r="AK293" s="433"/>
      <c r="AL293" s="131"/>
      <c r="AM293" s="129"/>
      <c r="AN293" s="130"/>
      <c r="AO293" s="433"/>
      <c r="AP293" s="433"/>
      <c r="AQ293" s="433"/>
    </row>
    <row r="294" spans="1:43" x14ac:dyDescent="0.2">
      <c r="A294" s="433"/>
      <c r="B294" s="310"/>
      <c r="C294" s="129"/>
      <c r="D294" s="130"/>
      <c r="E294" s="761"/>
      <c r="F294" s="761"/>
      <c r="G294" s="761"/>
      <c r="H294" s="761"/>
      <c r="I294" s="761"/>
      <c r="J294" s="761"/>
      <c r="K294" s="761"/>
      <c r="L294" s="761"/>
      <c r="M294" s="761"/>
      <c r="N294" s="761"/>
      <c r="O294" s="761"/>
      <c r="P294" s="761"/>
      <c r="Q294" s="761"/>
      <c r="R294" s="761"/>
      <c r="S294" s="761"/>
      <c r="T294" s="761"/>
      <c r="U294" s="129"/>
      <c r="V294" s="130"/>
      <c r="W294" s="433"/>
      <c r="X294" s="433"/>
      <c r="Y294" s="433"/>
      <c r="Z294" s="433"/>
      <c r="AA294" s="433"/>
      <c r="AB294" s="433"/>
      <c r="AC294" s="433"/>
      <c r="AD294" s="433"/>
      <c r="AE294" s="433"/>
      <c r="AF294" s="433"/>
      <c r="AG294" s="433"/>
      <c r="AH294" s="433"/>
      <c r="AI294" s="433"/>
      <c r="AJ294" s="433"/>
      <c r="AK294" s="433"/>
      <c r="AL294" s="131"/>
      <c r="AM294" s="129"/>
      <c r="AN294" s="130"/>
      <c r="AO294" s="433"/>
      <c r="AP294" s="433"/>
      <c r="AQ294" s="433"/>
    </row>
    <row r="295" spans="1:43" x14ac:dyDescent="0.2">
      <c r="A295" s="433"/>
      <c r="B295" s="310"/>
      <c r="C295" s="129"/>
      <c r="D295" s="130"/>
      <c r="E295" s="761"/>
      <c r="F295" s="761"/>
      <c r="G295" s="761"/>
      <c r="H295" s="761"/>
      <c r="I295" s="761"/>
      <c r="J295" s="761"/>
      <c r="K295" s="761"/>
      <c r="L295" s="761"/>
      <c r="M295" s="761"/>
      <c r="N295" s="761"/>
      <c r="O295" s="761"/>
      <c r="P295" s="761"/>
      <c r="Q295" s="761"/>
      <c r="R295" s="761"/>
      <c r="S295" s="761"/>
      <c r="T295" s="761"/>
      <c r="U295" s="129"/>
      <c r="V295" s="130"/>
      <c r="W295" s="433"/>
      <c r="X295" s="433"/>
      <c r="Y295" s="433"/>
      <c r="Z295" s="433"/>
      <c r="AA295" s="433"/>
      <c r="AB295" s="433"/>
      <c r="AC295" s="433"/>
      <c r="AD295" s="433"/>
      <c r="AE295" s="433"/>
      <c r="AF295" s="433"/>
      <c r="AG295" s="433"/>
      <c r="AH295" s="433"/>
      <c r="AI295" s="433"/>
      <c r="AJ295" s="433"/>
      <c r="AK295" s="433"/>
      <c r="AL295" s="131"/>
      <c r="AM295" s="129"/>
      <c r="AN295" s="130"/>
      <c r="AO295" s="433"/>
      <c r="AP295" s="433"/>
      <c r="AQ295" s="433"/>
    </row>
    <row r="296" spans="1:43" x14ac:dyDescent="0.2">
      <c r="A296" s="433"/>
      <c r="B296" s="310"/>
      <c r="C296" s="129"/>
      <c r="D296" s="130"/>
      <c r="E296" s="761"/>
      <c r="F296" s="761"/>
      <c r="G296" s="761"/>
      <c r="H296" s="761"/>
      <c r="I296" s="761"/>
      <c r="J296" s="761"/>
      <c r="K296" s="761"/>
      <c r="L296" s="761"/>
      <c r="M296" s="761"/>
      <c r="N296" s="761"/>
      <c r="O296" s="761"/>
      <c r="P296" s="761"/>
      <c r="Q296" s="761"/>
      <c r="R296" s="761"/>
      <c r="S296" s="761"/>
      <c r="T296" s="761"/>
      <c r="U296" s="129"/>
      <c r="V296" s="130"/>
      <c r="W296" s="433"/>
      <c r="X296" s="433"/>
      <c r="Y296" s="433"/>
      <c r="Z296" s="433"/>
      <c r="AA296" s="433"/>
      <c r="AB296" s="433"/>
      <c r="AC296" s="433"/>
      <c r="AD296" s="433"/>
      <c r="AE296" s="433"/>
      <c r="AF296" s="433"/>
      <c r="AG296" s="433"/>
      <c r="AH296" s="433"/>
      <c r="AI296" s="433"/>
      <c r="AJ296" s="433"/>
      <c r="AK296" s="433"/>
      <c r="AL296" s="131"/>
      <c r="AM296" s="129"/>
      <c r="AN296" s="130"/>
      <c r="AO296" s="433"/>
      <c r="AP296" s="433"/>
      <c r="AQ296" s="433"/>
    </row>
    <row r="297" spans="1:43" x14ac:dyDescent="0.2">
      <c r="A297" s="433"/>
      <c r="B297" s="310"/>
      <c r="C297" s="129"/>
      <c r="D297" s="130"/>
      <c r="E297" s="761"/>
      <c r="F297" s="761"/>
      <c r="G297" s="761"/>
      <c r="H297" s="761"/>
      <c r="I297" s="761"/>
      <c r="J297" s="761"/>
      <c r="K297" s="761"/>
      <c r="L297" s="761"/>
      <c r="M297" s="761"/>
      <c r="N297" s="761"/>
      <c r="O297" s="761"/>
      <c r="P297" s="761"/>
      <c r="Q297" s="761"/>
      <c r="R297" s="761"/>
      <c r="S297" s="761"/>
      <c r="T297" s="761"/>
      <c r="U297" s="129"/>
      <c r="V297" s="130"/>
      <c r="W297" s="433"/>
      <c r="X297" s="433"/>
      <c r="Y297" s="433"/>
      <c r="Z297" s="433"/>
      <c r="AA297" s="433"/>
      <c r="AB297" s="433"/>
      <c r="AC297" s="433"/>
      <c r="AD297" s="433"/>
      <c r="AE297" s="433"/>
      <c r="AF297" s="433"/>
      <c r="AG297" s="433"/>
      <c r="AH297" s="433"/>
      <c r="AI297" s="433"/>
      <c r="AJ297" s="433"/>
      <c r="AK297" s="433"/>
      <c r="AL297" s="131"/>
      <c r="AM297" s="129"/>
      <c r="AN297" s="130"/>
      <c r="AO297" s="433"/>
      <c r="AP297" s="433"/>
      <c r="AQ297" s="433"/>
    </row>
    <row r="298" spans="1:43" x14ac:dyDescent="0.2">
      <c r="A298" s="433"/>
      <c r="B298" s="310"/>
      <c r="C298" s="129"/>
      <c r="D298" s="130"/>
      <c r="E298" s="761"/>
      <c r="F298" s="761"/>
      <c r="G298" s="761"/>
      <c r="H298" s="761"/>
      <c r="I298" s="761"/>
      <c r="J298" s="761"/>
      <c r="K298" s="761"/>
      <c r="L298" s="761"/>
      <c r="M298" s="761"/>
      <c r="N298" s="761"/>
      <c r="O298" s="761"/>
      <c r="P298" s="761"/>
      <c r="Q298" s="761"/>
      <c r="R298" s="761"/>
      <c r="S298" s="761"/>
      <c r="T298" s="761"/>
      <c r="U298" s="129"/>
      <c r="V298" s="130"/>
      <c r="W298" s="433"/>
      <c r="X298" s="433"/>
      <c r="Y298" s="433"/>
      <c r="Z298" s="433"/>
      <c r="AA298" s="433"/>
      <c r="AB298" s="433"/>
      <c r="AC298" s="433"/>
      <c r="AD298" s="433"/>
      <c r="AE298" s="433"/>
      <c r="AF298" s="433"/>
      <c r="AG298" s="433"/>
      <c r="AH298" s="433"/>
      <c r="AI298" s="433"/>
      <c r="AJ298" s="433"/>
      <c r="AK298" s="433"/>
      <c r="AL298" s="131"/>
      <c r="AM298" s="129"/>
      <c r="AN298" s="130"/>
      <c r="AO298" s="433"/>
      <c r="AP298" s="433"/>
      <c r="AQ298" s="433"/>
    </row>
    <row r="299" spans="1:43" x14ac:dyDescent="0.2">
      <c r="A299" s="433"/>
      <c r="B299" s="310"/>
      <c r="C299" s="129"/>
      <c r="D299" s="130"/>
      <c r="E299" s="761"/>
      <c r="F299" s="761"/>
      <c r="G299" s="761"/>
      <c r="H299" s="761"/>
      <c r="I299" s="761"/>
      <c r="J299" s="761"/>
      <c r="K299" s="761"/>
      <c r="L299" s="761"/>
      <c r="M299" s="761"/>
      <c r="N299" s="761"/>
      <c r="O299" s="761"/>
      <c r="P299" s="761"/>
      <c r="Q299" s="761"/>
      <c r="R299" s="761"/>
      <c r="S299" s="761"/>
      <c r="T299" s="761"/>
      <c r="U299" s="129"/>
      <c r="V299" s="130"/>
      <c r="W299" s="433"/>
      <c r="X299" s="433"/>
      <c r="Y299" s="433"/>
      <c r="Z299" s="433"/>
      <c r="AA299" s="433"/>
      <c r="AB299" s="433"/>
      <c r="AC299" s="433"/>
      <c r="AD299" s="433"/>
      <c r="AE299" s="433"/>
      <c r="AF299" s="433"/>
      <c r="AG299" s="433"/>
      <c r="AH299" s="433"/>
      <c r="AI299" s="433"/>
      <c r="AJ299" s="433"/>
      <c r="AK299" s="433"/>
      <c r="AL299" s="131"/>
      <c r="AM299" s="129"/>
      <c r="AN299" s="130"/>
      <c r="AO299" s="433"/>
      <c r="AP299" s="433"/>
      <c r="AQ299" s="433"/>
    </row>
    <row r="300" spans="1:43" x14ac:dyDescent="0.2">
      <c r="A300" s="433"/>
      <c r="B300" s="310"/>
      <c r="C300" s="129"/>
      <c r="D300" s="130"/>
      <c r="E300" s="761"/>
      <c r="F300" s="761"/>
      <c r="G300" s="761"/>
      <c r="H300" s="761"/>
      <c r="I300" s="761"/>
      <c r="J300" s="761"/>
      <c r="K300" s="761"/>
      <c r="L300" s="761"/>
      <c r="M300" s="761"/>
      <c r="N300" s="761"/>
      <c r="O300" s="761"/>
      <c r="P300" s="761"/>
      <c r="Q300" s="761"/>
      <c r="R300" s="761"/>
      <c r="S300" s="761"/>
      <c r="T300" s="761"/>
      <c r="U300" s="129"/>
      <c r="V300" s="130"/>
      <c r="W300" s="433"/>
      <c r="X300" s="433"/>
      <c r="Y300" s="433"/>
      <c r="Z300" s="433"/>
      <c r="AA300" s="433"/>
      <c r="AB300" s="433"/>
      <c r="AC300" s="433"/>
      <c r="AD300" s="433"/>
      <c r="AE300" s="433"/>
      <c r="AF300" s="433"/>
      <c r="AG300" s="433"/>
      <c r="AH300" s="433"/>
      <c r="AI300" s="433"/>
      <c r="AJ300" s="433"/>
      <c r="AK300" s="433"/>
      <c r="AL300" s="131"/>
      <c r="AM300" s="129"/>
      <c r="AN300" s="130"/>
      <c r="AO300" s="433"/>
      <c r="AP300" s="433"/>
      <c r="AQ300" s="433"/>
    </row>
    <row r="301" spans="1:43" x14ac:dyDescent="0.2">
      <c r="A301" s="433"/>
      <c r="B301" s="310"/>
      <c r="C301" s="129"/>
      <c r="D301" s="130"/>
      <c r="E301" s="761"/>
      <c r="F301" s="761"/>
      <c r="G301" s="761"/>
      <c r="H301" s="761"/>
      <c r="I301" s="761"/>
      <c r="J301" s="761"/>
      <c r="K301" s="761"/>
      <c r="L301" s="761"/>
      <c r="M301" s="761"/>
      <c r="N301" s="761"/>
      <c r="O301" s="761"/>
      <c r="P301" s="761"/>
      <c r="Q301" s="761"/>
      <c r="R301" s="761"/>
      <c r="S301" s="761"/>
      <c r="T301" s="761"/>
      <c r="U301" s="129"/>
      <c r="V301" s="130"/>
      <c r="W301" s="433"/>
      <c r="X301" s="433"/>
      <c r="Y301" s="433"/>
      <c r="Z301" s="433"/>
      <c r="AA301" s="433"/>
      <c r="AB301" s="433"/>
      <c r="AC301" s="433"/>
      <c r="AD301" s="433"/>
      <c r="AE301" s="433"/>
      <c r="AF301" s="433"/>
      <c r="AG301" s="433"/>
      <c r="AH301" s="433"/>
      <c r="AI301" s="433"/>
      <c r="AJ301" s="433"/>
      <c r="AK301" s="433"/>
      <c r="AL301" s="131"/>
      <c r="AM301" s="129"/>
      <c r="AN301" s="130"/>
      <c r="AO301" s="433"/>
      <c r="AP301" s="433"/>
      <c r="AQ301" s="433"/>
    </row>
    <row r="302" spans="1:43" x14ac:dyDescent="0.2">
      <c r="A302" s="641"/>
      <c r="B302" s="643"/>
      <c r="C302" s="129"/>
      <c r="D302" s="130"/>
      <c r="E302" s="761"/>
      <c r="F302" s="761"/>
      <c r="G302" s="761"/>
      <c r="H302" s="761"/>
      <c r="I302" s="761"/>
      <c r="J302" s="761"/>
      <c r="K302" s="761"/>
      <c r="L302" s="761"/>
      <c r="M302" s="761"/>
      <c r="N302" s="761"/>
      <c r="O302" s="761"/>
      <c r="P302" s="761"/>
      <c r="Q302" s="761"/>
      <c r="R302" s="761"/>
      <c r="S302" s="761"/>
      <c r="T302" s="761"/>
      <c r="U302" s="129"/>
      <c r="V302" s="130"/>
      <c r="W302" s="641"/>
      <c r="X302" s="641"/>
      <c r="Y302" s="641"/>
      <c r="Z302" s="641"/>
      <c r="AA302" s="641"/>
      <c r="AB302" s="641"/>
      <c r="AC302" s="641"/>
      <c r="AD302" s="641"/>
      <c r="AE302" s="641"/>
      <c r="AF302" s="641"/>
      <c r="AG302" s="641"/>
      <c r="AH302" s="641"/>
      <c r="AI302" s="641"/>
      <c r="AJ302" s="641"/>
      <c r="AK302" s="641"/>
      <c r="AL302" s="131"/>
      <c r="AM302" s="129"/>
      <c r="AN302" s="130"/>
      <c r="AO302" s="641"/>
      <c r="AP302" s="641"/>
      <c r="AQ302" s="641"/>
    </row>
    <row r="303" spans="1:43" x14ac:dyDescent="0.2">
      <c r="A303" s="641"/>
      <c r="B303" s="643"/>
      <c r="C303" s="129"/>
      <c r="D303" s="130"/>
      <c r="E303" s="761"/>
      <c r="F303" s="761"/>
      <c r="G303" s="761"/>
      <c r="H303" s="761"/>
      <c r="I303" s="761"/>
      <c r="J303" s="761"/>
      <c r="K303" s="761"/>
      <c r="L303" s="761"/>
      <c r="M303" s="761"/>
      <c r="N303" s="761"/>
      <c r="O303" s="761"/>
      <c r="P303" s="761"/>
      <c r="Q303" s="761"/>
      <c r="R303" s="761"/>
      <c r="S303" s="761"/>
      <c r="T303" s="761"/>
      <c r="U303" s="129"/>
      <c r="V303" s="130"/>
      <c r="W303" s="641"/>
      <c r="X303" s="641"/>
      <c r="Y303" s="641"/>
      <c r="Z303" s="641"/>
      <c r="AA303" s="641"/>
      <c r="AB303" s="641"/>
      <c r="AC303" s="641"/>
      <c r="AD303" s="641"/>
      <c r="AE303" s="641"/>
      <c r="AF303" s="641"/>
      <c r="AG303" s="641"/>
      <c r="AH303" s="641"/>
      <c r="AI303" s="641"/>
      <c r="AJ303" s="641"/>
      <c r="AK303" s="641"/>
      <c r="AL303" s="131"/>
      <c r="AM303" s="129"/>
      <c r="AN303" s="130"/>
      <c r="AO303" s="641"/>
      <c r="AP303" s="641"/>
      <c r="AQ303" s="641"/>
    </row>
    <row r="304" spans="1:43" x14ac:dyDescent="0.2">
      <c r="A304" s="641"/>
      <c r="B304" s="643"/>
      <c r="C304" s="129"/>
      <c r="D304" s="130"/>
      <c r="E304" s="761"/>
      <c r="F304" s="761"/>
      <c r="G304" s="761"/>
      <c r="H304" s="761"/>
      <c r="I304" s="761"/>
      <c r="J304" s="761"/>
      <c r="K304" s="761"/>
      <c r="L304" s="761"/>
      <c r="M304" s="761"/>
      <c r="N304" s="761"/>
      <c r="O304" s="761"/>
      <c r="P304" s="761"/>
      <c r="Q304" s="761"/>
      <c r="R304" s="761"/>
      <c r="S304" s="761"/>
      <c r="T304" s="761"/>
      <c r="U304" s="129"/>
      <c r="V304" s="130"/>
      <c r="W304" s="641"/>
      <c r="X304" s="641"/>
      <c r="Y304" s="641"/>
      <c r="Z304" s="641"/>
      <c r="AA304" s="641"/>
      <c r="AB304" s="641"/>
      <c r="AC304" s="641"/>
      <c r="AD304" s="641"/>
      <c r="AE304" s="641"/>
      <c r="AF304" s="641"/>
      <c r="AG304" s="641"/>
      <c r="AH304" s="641"/>
      <c r="AI304" s="641"/>
      <c r="AJ304" s="641"/>
      <c r="AK304" s="641"/>
      <c r="AL304" s="131"/>
      <c r="AM304" s="129"/>
      <c r="AN304" s="130"/>
      <c r="AO304" s="641"/>
      <c r="AP304" s="641"/>
      <c r="AQ304" s="641"/>
    </row>
    <row r="305" spans="1:43" x14ac:dyDescent="0.2">
      <c r="A305" s="433"/>
      <c r="B305" s="310"/>
      <c r="C305" s="129"/>
      <c r="D305" s="130"/>
      <c r="E305" s="761"/>
      <c r="F305" s="761"/>
      <c r="G305" s="761"/>
      <c r="H305" s="761"/>
      <c r="I305" s="761"/>
      <c r="J305" s="761"/>
      <c r="K305" s="761"/>
      <c r="L305" s="761"/>
      <c r="M305" s="761"/>
      <c r="N305" s="761"/>
      <c r="O305" s="761"/>
      <c r="P305" s="761"/>
      <c r="Q305" s="761"/>
      <c r="R305" s="761"/>
      <c r="S305" s="761"/>
      <c r="T305" s="761"/>
      <c r="U305" s="129"/>
      <c r="V305" s="130"/>
      <c r="W305" s="433"/>
      <c r="X305" s="433"/>
      <c r="Y305" s="433"/>
      <c r="Z305" s="433"/>
      <c r="AA305" s="433"/>
      <c r="AB305" s="433"/>
      <c r="AC305" s="433"/>
      <c r="AD305" s="433"/>
      <c r="AE305" s="433"/>
      <c r="AF305" s="433"/>
      <c r="AG305" s="433"/>
      <c r="AH305" s="433"/>
      <c r="AI305" s="433"/>
      <c r="AJ305" s="433"/>
      <c r="AK305" s="433"/>
      <c r="AL305" s="131"/>
      <c r="AM305" s="129"/>
      <c r="AN305" s="130"/>
      <c r="AO305" s="433"/>
      <c r="AP305" s="433"/>
      <c r="AQ305" s="433"/>
    </row>
    <row r="306" spans="1:43" x14ac:dyDescent="0.2">
      <c r="A306" s="433"/>
      <c r="B306" s="310"/>
      <c r="C306" s="129"/>
      <c r="D306" s="130"/>
      <c r="E306" s="761"/>
      <c r="F306" s="761"/>
      <c r="G306" s="761"/>
      <c r="H306" s="761"/>
      <c r="I306" s="761"/>
      <c r="J306" s="761"/>
      <c r="K306" s="761"/>
      <c r="L306" s="761"/>
      <c r="M306" s="761"/>
      <c r="N306" s="761"/>
      <c r="O306" s="761"/>
      <c r="P306" s="761"/>
      <c r="Q306" s="761"/>
      <c r="R306" s="761"/>
      <c r="S306" s="761"/>
      <c r="T306" s="761"/>
      <c r="U306" s="129"/>
      <c r="V306" s="130"/>
      <c r="W306" s="433"/>
      <c r="X306" s="433"/>
      <c r="Y306" s="433"/>
      <c r="Z306" s="433"/>
      <c r="AA306" s="433"/>
      <c r="AB306" s="433"/>
      <c r="AC306" s="433"/>
      <c r="AD306" s="433"/>
      <c r="AE306" s="433"/>
      <c r="AF306" s="433"/>
      <c r="AG306" s="433"/>
      <c r="AH306" s="433"/>
      <c r="AI306" s="433"/>
      <c r="AJ306" s="433"/>
      <c r="AK306" s="433"/>
      <c r="AL306" s="131"/>
      <c r="AM306" s="129"/>
      <c r="AN306" s="130"/>
      <c r="AO306" s="433"/>
      <c r="AP306" s="433"/>
      <c r="AQ306" s="433"/>
    </row>
    <row r="307" spans="1:43" x14ac:dyDescent="0.2">
      <c r="A307" s="433"/>
      <c r="B307" s="310"/>
      <c r="C307" s="129"/>
      <c r="D307" s="130"/>
      <c r="E307" s="761"/>
      <c r="F307" s="761"/>
      <c r="G307" s="761"/>
      <c r="H307" s="761"/>
      <c r="I307" s="761"/>
      <c r="J307" s="761"/>
      <c r="K307" s="761"/>
      <c r="L307" s="761"/>
      <c r="M307" s="761"/>
      <c r="N307" s="761"/>
      <c r="O307" s="761"/>
      <c r="P307" s="761"/>
      <c r="Q307" s="761"/>
      <c r="R307" s="761"/>
      <c r="S307" s="761"/>
      <c r="T307" s="761"/>
      <c r="U307" s="129"/>
      <c r="V307" s="130"/>
      <c r="W307" s="433"/>
      <c r="X307" s="433"/>
      <c r="Y307" s="433"/>
      <c r="Z307" s="433"/>
      <c r="AA307" s="433"/>
      <c r="AB307" s="433"/>
      <c r="AC307" s="433"/>
      <c r="AD307" s="433"/>
      <c r="AE307" s="433"/>
      <c r="AF307" s="433"/>
      <c r="AG307" s="433"/>
      <c r="AH307" s="433"/>
      <c r="AI307" s="433"/>
      <c r="AJ307" s="433"/>
      <c r="AK307" s="433"/>
      <c r="AL307" s="131"/>
      <c r="AM307" s="129"/>
      <c r="AN307" s="130"/>
      <c r="AO307" s="433"/>
      <c r="AP307" s="433"/>
      <c r="AQ307" s="433"/>
    </row>
    <row r="308" spans="1:43" x14ac:dyDescent="0.2">
      <c r="A308" s="433"/>
      <c r="B308" s="310"/>
      <c r="C308" s="129"/>
      <c r="D308" s="130"/>
      <c r="E308" s="761"/>
      <c r="F308" s="761"/>
      <c r="G308" s="761"/>
      <c r="H308" s="761"/>
      <c r="I308" s="761"/>
      <c r="J308" s="761"/>
      <c r="K308" s="761"/>
      <c r="L308" s="761"/>
      <c r="M308" s="761"/>
      <c r="N308" s="761"/>
      <c r="O308" s="761"/>
      <c r="P308" s="761"/>
      <c r="Q308" s="761"/>
      <c r="R308" s="761"/>
      <c r="S308" s="761"/>
      <c r="T308" s="761"/>
      <c r="U308" s="129"/>
      <c r="V308" s="130"/>
      <c r="W308" s="433"/>
      <c r="X308" s="433"/>
      <c r="Y308" s="433"/>
      <c r="Z308" s="433"/>
      <c r="AA308" s="433"/>
      <c r="AB308" s="433"/>
      <c r="AC308" s="433"/>
      <c r="AD308" s="433"/>
      <c r="AE308" s="433"/>
      <c r="AF308" s="433"/>
      <c r="AG308" s="433"/>
      <c r="AH308" s="433"/>
      <c r="AI308" s="433"/>
      <c r="AJ308" s="433"/>
      <c r="AK308" s="433"/>
      <c r="AL308" s="131"/>
      <c r="AM308" s="129"/>
      <c r="AN308" s="130"/>
      <c r="AO308" s="433"/>
      <c r="AP308" s="433"/>
      <c r="AQ308" s="433"/>
    </row>
    <row r="309" spans="1:43" ht="6" customHeight="1" x14ac:dyDescent="0.2">
      <c r="A309" s="433"/>
      <c r="B309" s="432"/>
      <c r="C309" s="129"/>
      <c r="D309" s="130"/>
      <c r="E309" s="433"/>
      <c r="F309" s="433"/>
      <c r="G309" s="433"/>
      <c r="H309" s="433"/>
      <c r="I309" s="433"/>
      <c r="J309" s="433"/>
      <c r="K309" s="433"/>
      <c r="L309" s="433"/>
      <c r="M309" s="433"/>
      <c r="N309" s="433"/>
      <c r="O309" s="433"/>
      <c r="P309" s="433"/>
      <c r="Q309" s="433"/>
      <c r="R309" s="433"/>
      <c r="S309" s="433"/>
      <c r="T309" s="433"/>
      <c r="U309" s="129"/>
      <c r="V309" s="130"/>
      <c r="W309" s="433"/>
      <c r="X309" s="433"/>
      <c r="Y309" s="433"/>
      <c r="Z309" s="433"/>
      <c r="AA309" s="433"/>
      <c r="AB309" s="433"/>
      <c r="AC309" s="432"/>
      <c r="AD309" s="433"/>
      <c r="AE309" s="433"/>
      <c r="AF309" s="433"/>
      <c r="AG309" s="432"/>
      <c r="AH309" s="433"/>
      <c r="AI309" s="433"/>
      <c r="AJ309" s="433"/>
      <c r="AK309" s="432"/>
      <c r="AL309" s="131"/>
      <c r="AM309" s="129"/>
      <c r="AN309" s="130"/>
      <c r="AO309" s="433"/>
      <c r="AP309" s="433"/>
      <c r="AQ309" s="433"/>
    </row>
    <row r="310" spans="1:43" ht="11.25" customHeight="1" x14ac:dyDescent="0.2">
      <c r="A310" s="433"/>
      <c r="B310" s="432"/>
      <c r="C310" s="129"/>
      <c r="D310" s="130"/>
      <c r="E310" s="433" t="s">
        <v>155</v>
      </c>
      <c r="F310" s="761" t="str">
        <f ca="1">VLOOKUP(CONCATENATE($B$291&amp;INDIRECT(ADDRESS(ROW(),COLUMN()-1))),Language_Translations,MATCH(Language_Selected,Language_Options,0),FALSE)</f>
        <v>Des bouillies, du pain, du riz, des nouilles, des pâtes ou [INSÉRER D'AUTRES ALIMENTS À BASE DE GRAINES COURAMMENT CONSOMMÉS, COMPRENANT LES PLATS À BASE DE RIZ, DE PÂTES, ETC] ?</v>
      </c>
      <c r="G310" s="761"/>
      <c r="H310" s="761"/>
      <c r="I310" s="761"/>
      <c r="J310" s="761"/>
      <c r="K310" s="761"/>
      <c r="L310" s="761"/>
      <c r="M310" s="761"/>
      <c r="N310" s="761"/>
      <c r="O310" s="761"/>
      <c r="P310" s="761"/>
      <c r="Q310" s="761"/>
      <c r="R310" s="761"/>
      <c r="S310" s="761"/>
      <c r="T310" s="761"/>
      <c r="U310" s="129"/>
      <c r="V310" s="130"/>
      <c r="W310" s="433" t="s">
        <v>155</v>
      </c>
      <c r="X310" s="143" t="s">
        <v>9</v>
      </c>
      <c r="Y310" s="143"/>
      <c r="Z310" s="143"/>
      <c r="AA310" s="147"/>
      <c r="AB310" s="148"/>
      <c r="AC310" s="310" t="s">
        <v>93</v>
      </c>
      <c r="AD310" s="149"/>
      <c r="AE310" s="433"/>
      <c r="AF310" s="433"/>
      <c r="AG310" s="310" t="s">
        <v>95</v>
      </c>
      <c r="AH310" s="433"/>
      <c r="AI310" s="433"/>
      <c r="AJ310" s="433"/>
      <c r="AK310" s="310" t="s">
        <v>212</v>
      </c>
      <c r="AL310" s="131"/>
      <c r="AM310" s="129"/>
      <c r="AN310" s="130"/>
      <c r="AO310" s="433"/>
      <c r="AP310" s="433"/>
      <c r="AQ310" s="433"/>
    </row>
    <row r="311" spans="1:43" ht="11.25" customHeight="1" x14ac:dyDescent="0.2">
      <c r="A311" s="433"/>
      <c r="B311" s="432"/>
      <c r="C311" s="129"/>
      <c r="D311" s="130"/>
      <c r="E311" s="433"/>
      <c r="F311" s="761"/>
      <c r="G311" s="761"/>
      <c r="H311" s="761"/>
      <c r="I311" s="761"/>
      <c r="J311" s="761"/>
      <c r="K311" s="761"/>
      <c r="L311" s="761"/>
      <c r="M311" s="761"/>
      <c r="N311" s="761"/>
      <c r="O311" s="761"/>
      <c r="P311" s="761"/>
      <c r="Q311" s="761"/>
      <c r="R311" s="761"/>
      <c r="S311" s="761"/>
      <c r="T311" s="761"/>
      <c r="U311" s="129"/>
      <c r="V311" s="130"/>
      <c r="W311" s="433"/>
      <c r="X311" s="143"/>
      <c r="Y311" s="143"/>
      <c r="Z311" s="143"/>
      <c r="AA311" s="147"/>
      <c r="AB311" s="148"/>
      <c r="AC311" s="310"/>
      <c r="AD311" s="149"/>
      <c r="AE311" s="433"/>
      <c r="AF311" s="433"/>
      <c r="AG311" s="310"/>
      <c r="AH311" s="433"/>
      <c r="AI311" s="433"/>
      <c r="AJ311" s="433"/>
      <c r="AK311" s="310"/>
      <c r="AL311" s="131"/>
      <c r="AM311" s="129"/>
      <c r="AN311" s="130"/>
      <c r="AO311" s="433"/>
      <c r="AP311" s="433"/>
      <c r="AQ311" s="433"/>
    </row>
    <row r="312" spans="1:43" ht="11.25" customHeight="1" x14ac:dyDescent="0.2">
      <c r="A312" s="433"/>
      <c r="B312" s="432"/>
      <c r="C312" s="129"/>
      <c r="D312" s="130"/>
      <c r="E312" s="433"/>
      <c r="F312" s="761"/>
      <c r="G312" s="761"/>
      <c r="H312" s="761"/>
      <c r="I312" s="761"/>
      <c r="J312" s="761"/>
      <c r="K312" s="761"/>
      <c r="L312" s="761"/>
      <c r="M312" s="761"/>
      <c r="N312" s="761"/>
      <c r="O312" s="761"/>
      <c r="P312" s="761"/>
      <c r="Q312" s="761"/>
      <c r="R312" s="761"/>
      <c r="S312" s="761"/>
      <c r="T312" s="761"/>
      <c r="U312" s="129"/>
      <c r="V312" s="130"/>
      <c r="W312" s="433"/>
      <c r="X312" s="143"/>
      <c r="Y312" s="143"/>
      <c r="Z312" s="143"/>
      <c r="AA312" s="147"/>
      <c r="AB312" s="148"/>
      <c r="AC312" s="310"/>
      <c r="AD312" s="149"/>
      <c r="AE312" s="433"/>
      <c r="AF312" s="433"/>
      <c r="AG312" s="310"/>
      <c r="AH312" s="433"/>
      <c r="AI312" s="433"/>
      <c r="AJ312" s="433"/>
      <c r="AK312" s="310"/>
      <c r="AL312" s="131"/>
      <c r="AM312" s="129"/>
      <c r="AN312" s="130"/>
      <c r="AO312" s="433"/>
      <c r="AP312" s="433"/>
      <c r="AQ312" s="433"/>
    </row>
    <row r="313" spans="1:43" ht="11.25" customHeight="1" x14ac:dyDescent="0.2">
      <c r="A313" s="433"/>
      <c r="B313" s="432"/>
      <c r="C313" s="129"/>
      <c r="D313" s="130"/>
      <c r="E313" s="433"/>
      <c r="F313" s="761"/>
      <c r="G313" s="761"/>
      <c r="H313" s="761"/>
      <c r="I313" s="761"/>
      <c r="J313" s="761"/>
      <c r="K313" s="761"/>
      <c r="L313" s="761"/>
      <c r="M313" s="761"/>
      <c r="N313" s="761"/>
      <c r="O313" s="761"/>
      <c r="P313" s="761"/>
      <c r="Q313" s="761"/>
      <c r="R313" s="761"/>
      <c r="S313" s="761"/>
      <c r="T313" s="761"/>
      <c r="U313" s="129"/>
      <c r="V313" s="130"/>
      <c r="W313" s="433"/>
      <c r="X313" s="143"/>
      <c r="Y313" s="143"/>
      <c r="Z313" s="143"/>
      <c r="AA313" s="147"/>
      <c r="AB313" s="148"/>
      <c r="AC313" s="310"/>
      <c r="AD313" s="149"/>
      <c r="AE313" s="433"/>
      <c r="AF313" s="433"/>
      <c r="AG313" s="310"/>
      <c r="AH313" s="433"/>
      <c r="AI313" s="433"/>
      <c r="AJ313" s="433"/>
      <c r="AK313" s="310"/>
      <c r="AL313" s="131"/>
      <c r="AM313" s="129"/>
      <c r="AN313" s="130"/>
      <c r="AO313" s="433"/>
      <c r="AP313" s="433"/>
      <c r="AQ313" s="433"/>
    </row>
    <row r="314" spans="1:43" ht="10.5" x14ac:dyDescent="0.2">
      <c r="A314" s="433"/>
      <c r="B314" s="432"/>
      <c r="C314" s="129"/>
      <c r="D314" s="130"/>
      <c r="E314" s="433"/>
      <c r="F314" s="761"/>
      <c r="G314" s="761"/>
      <c r="H314" s="761"/>
      <c r="I314" s="761"/>
      <c r="J314" s="761"/>
      <c r="K314" s="761"/>
      <c r="L314" s="761"/>
      <c r="M314" s="761"/>
      <c r="N314" s="761"/>
      <c r="O314" s="761"/>
      <c r="P314" s="761"/>
      <c r="Q314" s="761"/>
      <c r="R314" s="761"/>
      <c r="S314" s="761"/>
      <c r="T314" s="761"/>
      <c r="U314" s="129"/>
      <c r="V314" s="130"/>
      <c r="W314" s="433"/>
      <c r="X314" s="143"/>
      <c r="Y314" s="143"/>
      <c r="Z314" s="143"/>
      <c r="AA314" s="147"/>
      <c r="AB314" s="148"/>
      <c r="AC314" s="310"/>
      <c r="AD314" s="149"/>
      <c r="AE314" s="433"/>
      <c r="AF314" s="433"/>
      <c r="AG314" s="310"/>
      <c r="AH314" s="433"/>
      <c r="AI314" s="433"/>
      <c r="AJ314" s="433"/>
      <c r="AK314" s="310"/>
      <c r="AL314" s="131"/>
      <c r="AM314" s="129"/>
      <c r="AN314" s="130"/>
      <c r="AO314" s="433"/>
      <c r="AP314" s="433"/>
      <c r="AQ314" s="433"/>
    </row>
    <row r="315" spans="1:43" ht="6" customHeight="1" x14ac:dyDescent="0.2">
      <c r="A315" s="433"/>
      <c r="B315" s="432"/>
      <c r="C315" s="129"/>
      <c r="D315" s="150"/>
      <c r="E315" s="151"/>
      <c r="F315" s="438"/>
      <c r="G315" s="438"/>
      <c r="H315" s="438"/>
      <c r="I315" s="438"/>
      <c r="J315" s="438"/>
      <c r="K315" s="438"/>
      <c r="L315" s="438"/>
      <c r="M315" s="438"/>
      <c r="N315" s="438"/>
      <c r="O315" s="438"/>
      <c r="P315" s="438"/>
      <c r="Q315" s="438"/>
      <c r="R315" s="438"/>
      <c r="S315" s="438"/>
      <c r="T315" s="438"/>
      <c r="U315" s="152"/>
      <c r="V315" s="150"/>
      <c r="W315" s="151"/>
      <c r="X315" s="151"/>
      <c r="Y315" s="151"/>
      <c r="Z315" s="151"/>
      <c r="AA315" s="153"/>
      <c r="AB315" s="151"/>
      <c r="AC315" s="154"/>
      <c r="AD315" s="153"/>
      <c r="AE315" s="151"/>
      <c r="AF315" s="151"/>
      <c r="AG315" s="154"/>
      <c r="AH315" s="151"/>
      <c r="AI315" s="151"/>
      <c r="AJ315" s="151"/>
      <c r="AK315" s="154"/>
      <c r="AL315" s="155"/>
      <c r="AM315" s="152"/>
      <c r="AN315" s="130"/>
      <c r="AO315" s="433"/>
      <c r="AP315" s="433"/>
      <c r="AQ315" s="433"/>
    </row>
    <row r="316" spans="1:43" ht="6" customHeight="1" x14ac:dyDescent="0.2">
      <c r="A316" s="433"/>
      <c r="B316" s="432"/>
      <c r="C316" s="129"/>
      <c r="D316" s="156"/>
      <c r="E316" s="157"/>
      <c r="F316" s="439"/>
      <c r="G316" s="439"/>
      <c r="H316" s="439"/>
      <c r="I316" s="439"/>
      <c r="J316" s="439"/>
      <c r="K316" s="439"/>
      <c r="L316" s="439"/>
      <c r="M316" s="439"/>
      <c r="N316" s="439"/>
      <c r="O316" s="439"/>
      <c r="P316" s="439"/>
      <c r="Q316" s="439"/>
      <c r="R316" s="439"/>
      <c r="S316" s="439"/>
      <c r="T316" s="439"/>
      <c r="U316" s="158"/>
      <c r="V316" s="156"/>
      <c r="W316" s="157"/>
      <c r="X316" s="157"/>
      <c r="Y316" s="157"/>
      <c r="Z316" s="157"/>
      <c r="AA316" s="159"/>
      <c r="AB316" s="157"/>
      <c r="AC316" s="160"/>
      <c r="AD316" s="159"/>
      <c r="AE316" s="157"/>
      <c r="AF316" s="157"/>
      <c r="AG316" s="160"/>
      <c r="AH316" s="157"/>
      <c r="AI316" s="157"/>
      <c r="AJ316" s="157"/>
      <c r="AK316" s="160"/>
      <c r="AL316" s="161"/>
      <c r="AM316" s="158"/>
      <c r="AN316" s="130"/>
      <c r="AO316" s="433"/>
      <c r="AP316" s="433"/>
      <c r="AQ316" s="433"/>
    </row>
    <row r="317" spans="1:43" ht="11.25" customHeight="1" x14ac:dyDescent="0.2">
      <c r="A317" s="433"/>
      <c r="B317" s="432"/>
      <c r="C317" s="129"/>
      <c r="D317" s="130"/>
      <c r="E317" s="433" t="s">
        <v>157</v>
      </c>
      <c r="F317" s="761" t="str">
        <f ca="1">VLOOKUP(CONCATENATE($B$291&amp;INDIRECT(ADDRESS(ROW(),COLUMN()-1))),Language_Translations,MATCH(Language_Selected,Language_Options,0),FALSE)</f>
        <v xml:space="preserve">Des citrouilles, carottes, courges [ou patates douces jaunes ou oranges à l'intérieur] ? </v>
      </c>
      <c r="G317" s="761"/>
      <c r="H317" s="761"/>
      <c r="I317" s="761"/>
      <c r="J317" s="761"/>
      <c r="K317" s="761"/>
      <c r="L317" s="761"/>
      <c r="M317" s="761"/>
      <c r="N317" s="761"/>
      <c r="O317" s="761"/>
      <c r="P317" s="761"/>
      <c r="Q317" s="761"/>
      <c r="R317" s="761"/>
      <c r="S317" s="761"/>
      <c r="T317" s="761"/>
      <c r="U317" s="129"/>
      <c r="V317" s="130"/>
      <c r="W317" s="433" t="s">
        <v>157</v>
      </c>
      <c r="X317" s="143" t="s">
        <v>9</v>
      </c>
      <c r="Y317" s="143"/>
      <c r="Z317" s="143"/>
      <c r="AA317" s="147"/>
      <c r="AB317" s="148"/>
      <c r="AC317" s="310" t="s">
        <v>93</v>
      </c>
      <c r="AD317" s="149"/>
      <c r="AE317" s="433"/>
      <c r="AF317" s="433"/>
      <c r="AG317" s="310" t="s">
        <v>95</v>
      </c>
      <c r="AH317" s="433"/>
      <c r="AI317" s="433"/>
      <c r="AJ317" s="433"/>
      <c r="AK317" s="310" t="s">
        <v>212</v>
      </c>
      <c r="AL317" s="131"/>
      <c r="AM317" s="129"/>
      <c r="AN317" s="130"/>
      <c r="AO317" s="433"/>
      <c r="AP317" s="433"/>
      <c r="AQ317" s="433"/>
    </row>
    <row r="318" spans="1:43" ht="11.25" customHeight="1" x14ac:dyDescent="0.2">
      <c r="A318" s="433"/>
      <c r="B318" s="432"/>
      <c r="C318" s="129"/>
      <c r="D318" s="130"/>
      <c r="E318" s="433"/>
      <c r="F318" s="761"/>
      <c r="G318" s="761"/>
      <c r="H318" s="761"/>
      <c r="I318" s="761"/>
      <c r="J318" s="761"/>
      <c r="K318" s="761"/>
      <c r="L318" s="761"/>
      <c r="M318" s="761"/>
      <c r="N318" s="761"/>
      <c r="O318" s="761"/>
      <c r="P318" s="761"/>
      <c r="Q318" s="761"/>
      <c r="R318" s="761"/>
      <c r="S318" s="761"/>
      <c r="T318" s="761"/>
      <c r="U318" s="129"/>
      <c r="V318" s="130"/>
      <c r="W318" s="433"/>
      <c r="X318" s="143"/>
      <c r="Y318" s="143"/>
      <c r="Z318" s="143"/>
      <c r="AA318" s="147"/>
      <c r="AB318" s="148"/>
      <c r="AC318" s="310"/>
      <c r="AD318" s="149"/>
      <c r="AE318" s="433"/>
      <c r="AF318" s="433"/>
      <c r="AG318" s="310"/>
      <c r="AH318" s="433"/>
      <c r="AI318" s="433"/>
      <c r="AJ318" s="433"/>
      <c r="AK318" s="310"/>
      <c r="AL318" s="131"/>
      <c r="AM318" s="129"/>
      <c r="AN318" s="130"/>
      <c r="AO318" s="433"/>
      <c r="AP318" s="433"/>
      <c r="AQ318" s="433"/>
    </row>
    <row r="319" spans="1:43" ht="6" customHeight="1" x14ac:dyDescent="0.2">
      <c r="A319" s="433"/>
      <c r="B319" s="432"/>
      <c r="C319" s="129"/>
      <c r="D319" s="150"/>
      <c r="E319" s="151"/>
      <c r="F319" s="438"/>
      <c r="G319" s="438"/>
      <c r="H319" s="438"/>
      <c r="I319" s="438"/>
      <c r="J319" s="438"/>
      <c r="K319" s="438"/>
      <c r="L319" s="438"/>
      <c r="M319" s="438"/>
      <c r="N319" s="438"/>
      <c r="O319" s="438"/>
      <c r="P319" s="438"/>
      <c r="Q319" s="438"/>
      <c r="R319" s="438"/>
      <c r="S319" s="438"/>
      <c r="T319" s="438"/>
      <c r="U319" s="152"/>
      <c r="V319" s="150"/>
      <c r="W319" s="151"/>
      <c r="X319" s="151"/>
      <c r="Y319" s="151"/>
      <c r="Z319" s="151"/>
      <c r="AA319" s="153"/>
      <c r="AB319" s="151"/>
      <c r="AC319" s="154"/>
      <c r="AD319" s="153"/>
      <c r="AE319" s="151"/>
      <c r="AF319" s="151"/>
      <c r="AG319" s="154"/>
      <c r="AH319" s="151"/>
      <c r="AI319" s="151"/>
      <c r="AJ319" s="151"/>
      <c r="AK319" s="154"/>
      <c r="AL319" s="155"/>
      <c r="AM319" s="152"/>
      <c r="AN319" s="130"/>
      <c r="AO319" s="433"/>
      <c r="AP319" s="433"/>
      <c r="AQ319" s="433"/>
    </row>
    <row r="320" spans="1:43" ht="6" customHeight="1" x14ac:dyDescent="0.2">
      <c r="A320" s="433"/>
      <c r="B320" s="432"/>
      <c r="C320" s="129"/>
      <c r="D320" s="156"/>
      <c r="E320" s="157"/>
      <c r="F320" s="439"/>
      <c r="G320" s="439"/>
      <c r="H320" s="439"/>
      <c r="I320" s="439"/>
      <c r="J320" s="439"/>
      <c r="K320" s="439"/>
      <c r="L320" s="439"/>
      <c r="M320" s="439"/>
      <c r="N320" s="439"/>
      <c r="O320" s="439"/>
      <c r="P320" s="439"/>
      <c r="Q320" s="439"/>
      <c r="R320" s="439"/>
      <c r="S320" s="439"/>
      <c r="T320" s="439"/>
      <c r="U320" s="158"/>
      <c r="V320" s="156"/>
      <c r="W320" s="157"/>
      <c r="X320" s="157"/>
      <c r="Y320" s="157"/>
      <c r="Z320" s="157"/>
      <c r="AA320" s="159"/>
      <c r="AB320" s="157"/>
      <c r="AC320" s="160"/>
      <c r="AD320" s="159"/>
      <c r="AE320" s="157"/>
      <c r="AF320" s="157"/>
      <c r="AG320" s="160"/>
      <c r="AH320" s="157"/>
      <c r="AI320" s="157"/>
      <c r="AJ320" s="157"/>
      <c r="AK320" s="160"/>
      <c r="AL320" s="161"/>
      <c r="AM320" s="158"/>
      <c r="AN320" s="130"/>
      <c r="AO320" s="433"/>
      <c r="AP320" s="433"/>
      <c r="AQ320" s="433"/>
    </row>
    <row r="321" spans="1:43" ht="11.25" customHeight="1" x14ac:dyDescent="0.2">
      <c r="A321" s="433"/>
      <c r="B321" s="432"/>
      <c r="C321" s="129"/>
      <c r="D321" s="130"/>
      <c r="E321" s="433" t="s">
        <v>368</v>
      </c>
      <c r="F321" s="761" t="str">
        <f ca="1">VLOOKUP(CONCATENATE($B$291&amp;INDIRECT(ADDRESS(ROW(),COLUMN()-1))),Language_Translations,MATCH(Language_Selected,Language_Options,0),FALSE)</f>
        <v>Des plantains, pommes de terre blanches, ignames blancs, manioc, ou [INSÉRER D'AUTRES TUBERCULES FARINEUX COURAMMENT CONSOMMÉS OU DES TUBERCULES QUI SONT BLANCS OU PÂLES À L'INTÉRIEUR] ?</v>
      </c>
      <c r="G321" s="761"/>
      <c r="H321" s="761"/>
      <c r="I321" s="761"/>
      <c r="J321" s="761"/>
      <c r="K321" s="761"/>
      <c r="L321" s="761"/>
      <c r="M321" s="761"/>
      <c r="N321" s="761"/>
      <c r="O321" s="761"/>
      <c r="P321" s="761"/>
      <c r="Q321" s="761"/>
      <c r="R321" s="761"/>
      <c r="S321" s="761"/>
      <c r="T321" s="761"/>
      <c r="U321" s="129"/>
      <c r="V321" s="130"/>
      <c r="W321" s="433" t="s">
        <v>368</v>
      </c>
      <c r="X321" s="143" t="s">
        <v>9</v>
      </c>
      <c r="Y321" s="143"/>
      <c r="Z321" s="143"/>
      <c r="AA321" s="147"/>
      <c r="AB321" s="148"/>
      <c r="AC321" s="310" t="s">
        <v>93</v>
      </c>
      <c r="AD321" s="149"/>
      <c r="AE321" s="433"/>
      <c r="AF321" s="433"/>
      <c r="AG321" s="310" t="s">
        <v>95</v>
      </c>
      <c r="AH321" s="433"/>
      <c r="AI321" s="433"/>
      <c r="AJ321" s="433"/>
      <c r="AK321" s="310" t="s">
        <v>212</v>
      </c>
      <c r="AL321" s="131"/>
      <c r="AM321" s="129"/>
      <c r="AN321" s="130"/>
      <c r="AO321" s="433"/>
      <c r="AP321" s="433"/>
      <c r="AQ321" s="433"/>
    </row>
    <row r="322" spans="1:43" ht="11.25" customHeight="1" x14ac:dyDescent="0.2">
      <c r="A322" s="433"/>
      <c r="B322" s="432"/>
      <c r="C322" s="129"/>
      <c r="D322" s="130"/>
      <c r="E322" s="433"/>
      <c r="F322" s="761"/>
      <c r="G322" s="761"/>
      <c r="H322" s="761"/>
      <c r="I322" s="761"/>
      <c r="J322" s="761"/>
      <c r="K322" s="761"/>
      <c r="L322" s="761"/>
      <c r="M322" s="761"/>
      <c r="N322" s="761"/>
      <c r="O322" s="761"/>
      <c r="P322" s="761"/>
      <c r="Q322" s="761"/>
      <c r="R322" s="761"/>
      <c r="S322" s="761"/>
      <c r="T322" s="761"/>
      <c r="U322" s="129"/>
      <c r="V322" s="130"/>
      <c r="W322" s="433"/>
      <c r="X322" s="143"/>
      <c r="Y322" s="143"/>
      <c r="Z322" s="143"/>
      <c r="AA322" s="147"/>
      <c r="AB322" s="148"/>
      <c r="AC322" s="310"/>
      <c r="AD322" s="149"/>
      <c r="AE322" s="433"/>
      <c r="AF322" s="433"/>
      <c r="AG322" s="310"/>
      <c r="AH322" s="433"/>
      <c r="AI322" s="433"/>
      <c r="AJ322" s="433"/>
      <c r="AK322" s="310"/>
      <c r="AL322" s="131"/>
      <c r="AM322" s="129"/>
      <c r="AN322" s="130"/>
      <c r="AO322" s="433"/>
      <c r="AP322" s="433"/>
      <c r="AQ322" s="433"/>
    </row>
    <row r="323" spans="1:43" ht="11.25" customHeight="1" x14ac:dyDescent="0.2">
      <c r="A323" s="433"/>
      <c r="B323" s="432"/>
      <c r="C323" s="129"/>
      <c r="D323" s="130"/>
      <c r="E323" s="433"/>
      <c r="F323" s="761"/>
      <c r="G323" s="761"/>
      <c r="H323" s="761"/>
      <c r="I323" s="761"/>
      <c r="J323" s="761"/>
      <c r="K323" s="761"/>
      <c r="L323" s="761"/>
      <c r="M323" s="761"/>
      <c r="N323" s="761"/>
      <c r="O323" s="761"/>
      <c r="P323" s="761"/>
      <c r="Q323" s="761"/>
      <c r="R323" s="761"/>
      <c r="S323" s="761"/>
      <c r="T323" s="761"/>
      <c r="U323" s="129"/>
      <c r="V323" s="130"/>
      <c r="W323" s="433"/>
      <c r="X323" s="143"/>
      <c r="Y323" s="143"/>
      <c r="Z323" s="143"/>
      <c r="AA323" s="147"/>
      <c r="AB323" s="148"/>
      <c r="AC323" s="310"/>
      <c r="AD323" s="149"/>
      <c r="AE323" s="433"/>
      <c r="AF323" s="433"/>
      <c r="AG323" s="310"/>
      <c r="AH323" s="433"/>
      <c r="AI323" s="433"/>
      <c r="AJ323" s="433"/>
      <c r="AK323" s="310"/>
      <c r="AL323" s="131"/>
      <c r="AM323" s="129"/>
      <c r="AN323" s="130"/>
      <c r="AO323" s="433"/>
      <c r="AP323" s="433"/>
      <c r="AQ323" s="433"/>
    </row>
    <row r="324" spans="1:43" ht="11.25" customHeight="1" x14ac:dyDescent="0.2">
      <c r="A324" s="433"/>
      <c r="B324" s="432"/>
      <c r="C324" s="129"/>
      <c r="D324" s="130"/>
      <c r="E324" s="433"/>
      <c r="F324" s="761"/>
      <c r="G324" s="761"/>
      <c r="H324" s="761"/>
      <c r="I324" s="761"/>
      <c r="J324" s="761"/>
      <c r="K324" s="761"/>
      <c r="L324" s="761"/>
      <c r="M324" s="761"/>
      <c r="N324" s="761"/>
      <c r="O324" s="761"/>
      <c r="P324" s="761"/>
      <c r="Q324" s="761"/>
      <c r="R324" s="761"/>
      <c r="S324" s="761"/>
      <c r="T324" s="761"/>
      <c r="U324" s="129"/>
      <c r="V324" s="130"/>
      <c r="W324" s="433"/>
      <c r="X324" s="143"/>
      <c r="Y324" s="143"/>
      <c r="Z324" s="143"/>
      <c r="AA324" s="147"/>
      <c r="AB324" s="148"/>
      <c r="AC324" s="310"/>
      <c r="AD324" s="149"/>
      <c r="AE324" s="433"/>
      <c r="AF324" s="433"/>
      <c r="AG324" s="310"/>
      <c r="AH324" s="433"/>
      <c r="AI324" s="433"/>
      <c r="AJ324" s="433"/>
      <c r="AK324" s="310"/>
      <c r="AL324" s="131"/>
      <c r="AM324" s="129"/>
      <c r="AN324" s="130"/>
      <c r="AO324" s="433"/>
      <c r="AP324" s="433"/>
      <c r="AQ324" s="433"/>
    </row>
    <row r="325" spans="1:43" ht="11.25" customHeight="1" x14ac:dyDescent="0.2">
      <c r="A325" s="433"/>
      <c r="B325" s="432"/>
      <c r="C325" s="129"/>
      <c r="D325" s="130"/>
      <c r="E325" s="433"/>
      <c r="F325" s="761"/>
      <c r="G325" s="761"/>
      <c r="H325" s="761"/>
      <c r="I325" s="761"/>
      <c r="J325" s="761"/>
      <c r="K325" s="761"/>
      <c r="L325" s="761"/>
      <c r="M325" s="761"/>
      <c r="N325" s="761"/>
      <c r="O325" s="761"/>
      <c r="P325" s="761"/>
      <c r="Q325" s="761"/>
      <c r="R325" s="761"/>
      <c r="S325" s="761"/>
      <c r="T325" s="761"/>
      <c r="U325" s="129"/>
      <c r="V325" s="130"/>
      <c r="W325" s="433"/>
      <c r="X325" s="143"/>
      <c r="Y325" s="143"/>
      <c r="Z325" s="143"/>
      <c r="AA325" s="147"/>
      <c r="AB325" s="148"/>
      <c r="AC325" s="310"/>
      <c r="AD325" s="149"/>
      <c r="AE325" s="433"/>
      <c r="AF325" s="433"/>
      <c r="AG325" s="310"/>
      <c r="AH325" s="433"/>
      <c r="AI325" s="433"/>
      <c r="AJ325" s="433"/>
      <c r="AK325" s="310"/>
      <c r="AL325" s="131"/>
      <c r="AM325" s="129"/>
      <c r="AN325" s="130"/>
      <c r="AO325" s="433"/>
      <c r="AP325" s="433"/>
      <c r="AQ325" s="433"/>
    </row>
    <row r="326" spans="1:43" ht="10.5" x14ac:dyDescent="0.2">
      <c r="A326" s="433"/>
      <c r="B326" s="432"/>
      <c r="C326" s="129"/>
      <c r="D326" s="130"/>
      <c r="E326" s="433"/>
      <c r="F326" s="761"/>
      <c r="G326" s="761"/>
      <c r="H326" s="761"/>
      <c r="I326" s="761"/>
      <c r="J326" s="761"/>
      <c r="K326" s="761"/>
      <c r="L326" s="761"/>
      <c r="M326" s="761"/>
      <c r="N326" s="761"/>
      <c r="O326" s="761"/>
      <c r="P326" s="761"/>
      <c r="Q326" s="761"/>
      <c r="R326" s="761"/>
      <c r="S326" s="761"/>
      <c r="T326" s="761"/>
      <c r="U326" s="129"/>
      <c r="V326" s="130"/>
      <c r="W326" s="433"/>
      <c r="X326" s="143"/>
      <c r="Y326" s="143"/>
      <c r="Z326" s="143"/>
      <c r="AA326" s="147"/>
      <c r="AB326" s="148"/>
      <c r="AC326" s="310"/>
      <c r="AD326" s="149"/>
      <c r="AE326" s="433"/>
      <c r="AF326" s="433"/>
      <c r="AG326" s="310"/>
      <c r="AH326" s="433"/>
      <c r="AI326" s="433"/>
      <c r="AJ326" s="433"/>
      <c r="AK326" s="310"/>
      <c r="AL326" s="131"/>
      <c r="AM326" s="129"/>
      <c r="AN326" s="130"/>
      <c r="AO326" s="433"/>
      <c r="AP326" s="433"/>
      <c r="AQ326" s="433"/>
    </row>
    <row r="327" spans="1:43" ht="6" customHeight="1" x14ac:dyDescent="0.2">
      <c r="A327" s="433"/>
      <c r="B327" s="432"/>
      <c r="C327" s="129"/>
      <c r="D327" s="150"/>
      <c r="E327" s="151"/>
      <c r="F327" s="438"/>
      <c r="G327" s="438"/>
      <c r="H327" s="438"/>
      <c r="I327" s="438"/>
      <c r="J327" s="438"/>
      <c r="K327" s="438"/>
      <c r="L327" s="438"/>
      <c r="M327" s="438"/>
      <c r="N327" s="438"/>
      <c r="O327" s="438"/>
      <c r="P327" s="438"/>
      <c r="Q327" s="438"/>
      <c r="R327" s="438"/>
      <c r="S327" s="438"/>
      <c r="T327" s="438"/>
      <c r="U327" s="152"/>
      <c r="V327" s="150"/>
      <c r="W327" s="151"/>
      <c r="X327" s="151"/>
      <c r="Y327" s="151"/>
      <c r="Z327" s="151"/>
      <c r="AA327" s="153"/>
      <c r="AB327" s="151"/>
      <c r="AC327" s="154"/>
      <c r="AD327" s="153"/>
      <c r="AE327" s="151"/>
      <c r="AF327" s="151"/>
      <c r="AG327" s="154"/>
      <c r="AH327" s="151"/>
      <c r="AI327" s="151"/>
      <c r="AJ327" s="151"/>
      <c r="AK327" s="154"/>
      <c r="AL327" s="155"/>
      <c r="AM327" s="152"/>
      <c r="AN327" s="130"/>
      <c r="AO327" s="433"/>
      <c r="AP327" s="433"/>
      <c r="AQ327" s="433"/>
    </row>
    <row r="328" spans="1:43" ht="6" customHeight="1" x14ac:dyDescent="0.2">
      <c r="A328" s="433"/>
      <c r="B328" s="432"/>
      <c r="C328" s="129"/>
      <c r="D328" s="156"/>
      <c r="E328" s="157"/>
      <c r="F328" s="439"/>
      <c r="G328" s="439"/>
      <c r="H328" s="439"/>
      <c r="I328" s="439"/>
      <c r="J328" s="439"/>
      <c r="K328" s="439"/>
      <c r="L328" s="439"/>
      <c r="M328" s="439"/>
      <c r="N328" s="439"/>
      <c r="O328" s="439"/>
      <c r="P328" s="439"/>
      <c r="Q328" s="439"/>
      <c r="R328" s="439"/>
      <c r="S328" s="439"/>
      <c r="T328" s="439"/>
      <c r="U328" s="158"/>
      <c r="V328" s="156"/>
      <c r="W328" s="157"/>
      <c r="X328" s="157"/>
      <c r="Y328" s="157"/>
      <c r="Z328" s="157"/>
      <c r="AA328" s="159"/>
      <c r="AB328" s="157"/>
      <c r="AC328" s="160"/>
      <c r="AD328" s="159"/>
      <c r="AE328" s="157"/>
      <c r="AF328" s="157"/>
      <c r="AG328" s="160"/>
      <c r="AH328" s="157"/>
      <c r="AI328" s="157"/>
      <c r="AJ328" s="157"/>
      <c r="AK328" s="160"/>
      <c r="AL328" s="161"/>
      <c r="AM328" s="158"/>
      <c r="AN328" s="130"/>
      <c r="AO328" s="433"/>
      <c r="AP328" s="433"/>
      <c r="AQ328" s="433"/>
    </row>
    <row r="329" spans="1:43" ht="11.25" customHeight="1" x14ac:dyDescent="0.2">
      <c r="A329" s="433"/>
      <c r="B329" s="432"/>
      <c r="C329" s="129"/>
      <c r="D329" s="130"/>
      <c r="E329" s="433" t="s">
        <v>371</v>
      </c>
      <c r="F329" s="761" t="str">
        <f ca="1">VLOOKUP(CONCATENATE($B$291&amp;INDIRECT(ADDRESS(ROW(),COLUMN()-1))),Language_Translations,MATCH(Language_Selected,Language_Options,0),FALSE)</f>
        <v xml:space="preserve">N'importe quel légume à feuilles vert foncé tels que [INSÉRER JUSQU’À 5 LÉGUMES À FEUILLES VERT FONCÉ, RICHES EN VITAMINE A COURAMMENT CONSOMMÉS], ou d’autres légumes à feuilles vert foncé? </v>
      </c>
      <c r="G329" s="761"/>
      <c r="H329" s="761"/>
      <c r="I329" s="761"/>
      <c r="J329" s="761"/>
      <c r="K329" s="761"/>
      <c r="L329" s="761"/>
      <c r="M329" s="761"/>
      <c r="N329" s="761"/>
      <c r="O329" s="761"/>
      <c r="P329" s="761"/>
      <c r="Q329" s="761"/>
      <c r="R329" s="761"/>
      <c r="S329" s="761"/>
      <c r="T329" s="761"/>
      <c r="U329" s="129"/>
      <c r="V329" s="130"/>
      <c r="W329" s="433" t="s">
        <v>371</v>
      </c>
      <c r="X329" s="143" t="s">
        <v>9</v>
      </c>
      <c r="Y329" s="143"/>
      <c r="Z329" s="143"/>
      <c r="AA329" s="147"/>
      <c r="AB329" s="148"/>
      <c r="AC329" s="310" t="s">
        <v>93</v>
      </c>
      <c r="AD329" s="149"/>
      <c r="AE329" s="433"/>
      <c r="AF329" s="433"/>
      <c r="AG329" s="310" t="s">
        <v>95</v>
      </c>
      <c r="AH329" s="433"/>
      <c r="AI329" s="433"/>
      <c r="AJ329" s="433"/>
      <c r="AK329" s="310" t="s">
        <v>212</v>
      </c>
      <c r="AL329" s="131"/>
      <c r="AM329" s="129"/>
      <c r="AN329" s="130"/>
      <c r="AO329" s="433"/>
      <c r="AP329" s="433"/>
      <c r="AQ329" s="433"/>
    </row>
    <row r="330" spans="1:43" ht="11.25" customHeight="1" x14ac:dyDescent="0.2">
      <c r="A330" s="433"/>
      <c r="B330" s="432"/>
      <c r="C330" s="129"/>
      <c r="D330" s="130"/>
      <c r="E330" s="433"/>
      <c r="F330" s="761"/>
      <c r="G330" s="761"/>
      <c r="H330" s="761"/>
      <c r="I330" s="761"/>
      <c r="J330" s="761"/>
      <c r="K330" s="761"/>
      <c r="L330" s="761"/>
      <c r="M330" s="761"/>
      <c r="N330" s="761"/>
      <c r="O330" s="761"/>
      <c r="P330" s="761"/>
      <c r="Q330" s="761"/>
      <c r="R330" s="761"/>
      <c r="S330" s="761"/>
      <c r="T330" s="761"/>
      <c r="U330" s="129"/>
      <c r="V330" s="130"/>
      <c r="W330" s="433"/>
      <c r="X330" s="143"/>
      <c r="Y330" s="143"/>
      <c r="Z330" s="143"/>
      <c r="AA330" s="147"/>
      <c r="AB330" s="148"/>
      <c r="AC330" s="310"/>
      <c r="AD330" s="149"/>
      <c r="AE330" s="433"/>
      <c r="AF330" s="433"/>
      <c r="AG330" s="310"/>
      <c r="AH330" s="433"/>
      <c r="AI330" s="433"/>
      <c r="AJ330" s="433"/>
      <c r="AK330" s="310"/>
      <c r="AL330" s="131"/>
      <c r="AM330" s="129"/>
      <c r="AN330" s="130"/>
      <c r="AO330" s="433"/>
      <c r="AP330" s="433"/>
      <c r="AQ330" s="433"/>
    </row>
    <row r="331" spans="1:43" ht="11.25" customHeight="1" x14ac:dyDescent="0.2">
      <c r="A331" s="433"/>
      <c r="B331" s="432"/>
      <c r="C331" s="129"/>
      <c r="D331" s="130"/>
      <c r="E331" s="433"/>
      <c r="F331" s="761"/>
      <c r="G331" s="761"/>
      <c r="H331" s="761"/>
      <c r="I331" s="761"/>
      <c r="J331" s="761"/>
      <c r="K331" s="761"/>
      <c r="L331" s="761"/>
      <c r="M331" s="761"/>
      <c r="N331" s="761"/>
      <c r="O331" s="761"/>
      <c r="P331" s="761"/>
      <c r="Q331" s="761"/>
      <c r="R331" s="761"/>
      <c r="S331" s="761"/>
      <c r="T331" s="761"/>
      <c r="U331" s="129"/>
      <c r="V331" s="130"/>
      <c r="W331" s="433"/>
      <c r="X331" s="143"/>
      <c r="Y331" s="143"/>
      <c r="Z331" s="143"/>
      <c r="AA331" s="147"/>
      <c r="AB331" s="148"/>
      <c r="AC331" s="310"/>
      <c r="AD331" s="149"/>
      <c r="AE331" s="433"/>
      <c r="AF331" s="433"/>
      <c r="AG331" s="310"/>
      <c r="AH331" s="433"/>
      <c r="AI331" s="433"/>
      <c r="AJ331" s="433"/>
      <c r="AK331" s="310"/>
      <c r="AL331" s="131"/>
      <c r="AM331" s="129"/>
      <c r="AN331" s="130"/>
      <c r="AO331" s="433"/>
      <c r="AP331" s="433"/>
      <c r="AQ331" s="433"/>
    </row>
    <row r="332" spans="1:43" s="687" customFormat="1" ht="11.25" customHeight="1" x14ac:dyDescent="0.2">
      <c r="A332" s="685"/>
      <c r="B332" s="686"/>
      <c r="C332" s="129"/>
      <c r="D332" s="130"/>
      <c r="E332" s="685"/>
      <c r="F332" s="761"/>
      <c r="G332" s="761"/>
      <c r="H332" s="761"/>
      <c r="I332" s="761"/>
      <c r="J332" s="761"/>
      <c r="K332" s="761"/>
      <c r="L332" s="761"/>
      <c r="M332" s="761"/>
      <c r="N332" s="761"/>
      <c r="O332" s="761"/>
      <c r="P332" s="761"/>
      <c r="Q332" s="761"/>
      <c r="R332" s="761"/>
      <c r="S332" s="761"/>
      <c r="T332" s="761"/>
      <c r="U332" s="129"/>
      <c r="V332" s="130"/>
      <c r="W332" s="685"/>
      <c r="X332" s="143"/>
      <c r="Y332" s="143"/>
      <c r="Z332" s="143"/>
      <c r="AA332" s="147"/>
      <c r="AB332" s="148"/>
      <c r="AC332" s="663"/>
      <c r="AD332" s="149"/>
      <c r="AE332" s="685"/>
      <c r="AF332" s="685"/>
      <c r="AG332" s="663"/>
      <c r="AH332" s="685"/>
      <c r="AI332" s="685"/>
      <c r="AJ332" s="685"/>
      <c r="AK332" s="663"/>
      <c r="AL332" s="131"/>
      <c r="AM332" s="129"/>
      <c r="AN332" s="130"/>
      <c r="AO332" s="685"/>
      <c r="AP332" s="685"/>
      <c r="AQ332" s="685"/>
    </row>
    <row r="333" spans="1:43" ht="10.5" x14ac:dyDescent="0.2">
      <c r="A333" s="433"/>
      <c r="B333" s="432"/>
      <c r="C333" s="129"/>
      <c r="D333" s="130"/>
      <c r="E333" s="433"/>
      <c r="F333" s="761"/>
      <c r="G333" s="761"/>
      <c r="H333" s="761"/>
      <c r="I333" s="761"/>
      <c r="J333" s="761"/>
      <c r="K333" s="761"/>
      <c r="L333" s="761"/>
      <c r="M333" s="761"/>
      <c r="N333" s="761"/>
      <c r="O333" s="761"/>
      <c r="P333" s="761"/>
      <c r="Q333" s="761"/>
      <c r="R333" s="761"/>
      <c r="S333" s="761"/>
      <c r="T333" s="761"/>
      <c r="U333" s="129"/>
      <c r="V333" s="130"/>
      <c r="W333" s="433"/>
      <c r="X333" s="143"/>
      <c r="Y333" s="143"/>
      <c r="Z333" s="143"/>
      <c r="AA333" s="147"/>
      <c r="AB333" s="148"/>
      <c r="AC333" s="310"/>
      <c r="AD333" s="149"/>
      <c r="AE333" s="433"/>
      <c r="AF333" s="433"/>
      <c r="AG333" s="310"/>
      <c r="AH333" s="433"/>
      <c r="AI333" s="433"/>
      <c r="AJ333" s="433"/>
      <c r="AK333" s="310"/>
      <c r="AL333" s="131"/>
      <c r="AM333" s="129"/>
      <c r="AN333" s="130"/>
      <c r="AO333" s="433"/>
      <c r="AP333" s="433"/>
      <c r="AQ333" s="433"/>
    </row>
    <row r="334" spans="1:43" ht="6" customHeight="1" x14ac:dyDescent="0.2">
      <c r="A334" s="433"/>
      <c r="B334" s="432"/>
      <c r="C334" s="129"/>
      <c r="D334" s="150"/>
      <c r="E334" s="151"/>
      <c r="F334" s="438"/>
      <c r="G334" s="438"/>
      <c r="H334" s="438"/>
      <c r="I334" s="438"/>
      <c r="J334" s="438"/>
      <c r="K334" s="438"/>
      <c r="L334" s="438"/>
      <c r="M334" s="438"/>
      <c r="N334" s="438"/>
      <c r="O334" s="438"/>
      <c r="P334" s="438"/>
      <c r="Q334" s="438"/>
      <c r="R334" s="438"/>
      <c r="S334" s="438"/>
      <c r="T334" s="438"/>
      <c r="U334" s="152"/>
      <c r="V334" s="150"/>
      <c r="W334" s="151"/>
      <c r="X334" s="151"/>
      <c r="Y334" s="151"/>
      <c r="Z334" s="151"/>
      <c r="AA334" s="153"/>
      <c r="AB334" s="151"/>
      <c r="AC334" s="154"/>
      <c r="AD334" s="153"/>
      <c r="AE334" s="151"/>
      <c r="AF334" s="151"/>
      <c r="AG334" s="154"/>
      <c r="AH334" s="151"/>
      <c r="AI334" s="151"/>
      <c r="AJ334" s="151"/>
      <c r="AK334" s="154"/>
      <c r="AL334" s="155"/>
      <c r="AM334" s="152"/>
      <c r="AN334" s="130"/>
      <c r="AO334" s="433"/>
      <c r="AP334" s="433"/>
      <c r="AQ334" s="433"/>
    </row>
    <row r="335" spans="1:43" ht="6" customHeight="1" x14ac:dyDescent="0.2">
      <c r="A335" s="660"/>
      <c r="B335" s="661"/>
      <c r="C335" s="583"/>
      <c r="D335" s="157"/>
      <c r="E335" s="157"/>
      <c r="F335" s="439"/>
      <c r="G335" s="439"/>
      <c r="H335" s="439"/>
      <c r="I335" s="439"/>
      <c r="J335" s="439"/>
      <c r="K335" s="439"/>
      <c r="L335" s="439"/>
      <c r="M335" s="439"/>
      <c r="N335" s="439"/>
      <c r="O335" s="439"/>
      <c r="P335" s="439"/>
      <c r="Q335" s="439"/>
      <c r="R335" s="439"/>
      <c r="S335" s="439"/>
      <c r="T335" s="439"/>
      <c r="U335" s="157"/>
      <c r="V335" s="157"/>
      <c r="W335" s="157"/>
      <c r="X335" s="157"/>
      <c r="Y335" s="157"/>
      <c r="Z335" s="157"/>
      <c r="AA335" s="159"/>
      <c r="AB335" s="157"/>
      <c r="AC335" s="160"/>
      <c r="AD335" s="159"/>
      <c r="AE335" s="157"/>
      <c r="AF335" s="157"/>
      <c r="AG335" s="160"/>
      <c r="AH335" s="157"/>
      <c r="AI335" s="157"/>
      <c r="AJ335" s="157"/>
      <c r="AK335" s="160"/>
      <c r="AL335" s="161"/>
      <c r="AM335" s="157"/>
      <c r="AN335" s="583"/>
      <c r="AO335" s="660"/>
      <c r="AP335" s="660"/>
      <c r="AQ335" s="660"/>
    </row>
    <row r="336" spans="1:43" ht="6" customHeight="1" x14ac:dyDescent="0.2">
      <c r="A336" s="433"/>
      <c r="B336" s="432"/>
      <c r="C336" s="129"/>
      <c r="D336" s="130"/>
      <c r="E336" s="583"/>
      <c r="F336" s="584"/>
      <c r="G336" s="584"/>
      <c r="H336" s="584"/>
      <c r="I336" s="584"/>
      <c r="J336" s="584"/>
      <c r="K336" s="584"/>
      <c r="L336" s="584"/>
      <c r="M336" s="584"/>
      <c r="N336" s="584"/>
      <c r="O336" s="584"/>
      <c r="P336" s="584"/>
      <c r="Q336" s="584"/>
      <c r="R336" s="584"/>
      <c r="S336" s="584"/>
      <c r="T336" s="584"/>
      <c r="U336" s="129"/>
      <c r="V336" s="130"/>
      <c r="W336" s="583"/>
      <c r="X336" s="583"/>
      <c r="Y336" s="583"/>
      <c r="Z336" s="583"/>
      <c r="AA336" s="585"/>
      <c r="AB336" s="583"/>
      <c r="AC336" s="586"/>
      <c r="AD336" s="585"/>
      <c r="AE336" s="583"/>
      <c r="AF336" s="583"/>
      <c r="AG336" s="586"/>
      <c r="AH336" s="583"/>
      <c r="AI336" s="583"/>
      <c r="AJ336" s="583"/>
      <c r="AK336" s="586"/>
      <c r="AL336" s="587"/>
      <c r="AM336" s="129"/>
      <c r="AN336" s="130"/>
      <c r="AO336" s="433"/>
      <c r="AP336" s="433"/>
      <c r="AQ336" s="433"/>
    </row>
    <row r="337" spans="1:43" s="594" customFormat="1" ht="11.15" customHeight="1" x14ac:dyDescent="0.2">
      <c r="A337" s="660"/>
      <c r="B337" s="661"/>
      <c r="C337" s="129"/>
      <c r="D337" s="130"/>
      <c r="E337" s="660"/>
      <c r="F337" s="660"/>
      <c r="G337" s="660"/>
      <c r="H337" s="660"/>
      <c r="I337" s="660"/>
      <c r="J337" s="660"/>
      <c r="K337" s="660"/>
      <c r="L337" s="660"/>
      <c r="M337" s="660"/>
      <c r="N337" s="660"/>
      <c r="O337" s="660"/>
      <c r="P337" s="660"/>
      <c r="Q337" s="660"/>
      <c r="R337" s="660"/>
      <c r="S337" s="660"/>
      <c r="T337" s="660"/>
      <c r="U337" s="129"/>
      <c r="V337" s="130"/>
      <c r="W337" s="660"/>
      <c r="X337" s="143"/>
      <c r="Y337" s="143"/>
      <c r="Z337" s="143"/>
      <c r="AA337" s="147"/>
      <c r="AB337" s="662"/>
      <c r="AC337" s="661" t="s">
        <v>117</v>
      </c>
      <c r="AD337" s="660"/>
      <c r="AE337" s="660"/>
      <c r="AF337" s="660"/>
      <c r="AG337" s="661" t="s">
        <v>118</v>
      </c>
      <c r="AH337" s="660"/>
      <c r="AI337" s="660"/>
      <c r="AJ337" s="660"/>
      <c r="AK337" s="661" t="s">
        <v>478</v>
      </c>
      <c r="AL337" s="131"/>
      <c r="AM337" s="129"/>
      <c r="AN337" s="130"/>
      <c r="AO337" s="660"/>
      <c r="AP337" s="660"/>
      <c r="AQ337" s="660"/>
    </row>
    <row r="338" spans="1:43" ht="6" customHeight="1" x14ac:dyDescent="0.2">
      <c r="A338" s="660"/>
      <c r="B338" s="661"/>
      <c r="C338" s="129"/>
      <c r="D338" s="130"/>
      <c r="E338" s="660"/>
      <c r="F338" s="660"/>
      <c r="G338" s="660"/>
      <c r="H338" s="660"/>
      <c r="I338" s="660"/>
      <c r="J338" s="660"/>
      <c r="K338" s="660"/>
      <c r="L338" s="660"/>
      <c r="M338" s="660"/>
      <c r="N338" s="660"/>
      <c r="O338" s="660"/>
      <c r="P338" s="660"/>
      <c r="Q338" s="660"/>
      <c r="R338" s="660"/>
      <c r="S338" s="660"/>
      <c r="T338" s="660"/>
      <c r="U338" s="129"/>
      <c r="V338" s="130"/>
      <c r="W338" s="660"/>
      <c r="X338" s="660"/>
      <c r="Y338" s="660"/>
      <c r="Z338" s="660"/>
      <c r="AA338" s="149"/>
      <c r="AB338" s="660"/>
      <c r="AC338" s="661"/>
      <c r="AD338" s="149"/>
      <c r="AE338" s="660"/>
      <c r="AF338" s="660"/>
      <c r="AG338" s="661"/>
      <c r="AH338" s="660"/>
      <c r="AI338" s="660"/>
      <c r="AJ338" s="660"/>
      <c r="AK338" s="661"/>
      <c r="AL338" s="131"/>
      <c r="AM338" s="129"/>
      <c r="AN338" s="130"/>
      <c r="AO338" s="660"/>
      <c r="AP338" s="660"/>
      <c r="AQ338" s="660"/>
    </row>
    <row r="339" spans="1:43" ht="11.25" customHeight="1" x14ac:dyDescent="0.2">
      <c r="A339" s="433"/>
      <c r="B339" s="432"/>
      <c r="C339" s="129"/>
      <c r="D339" s="130"/>
      <c r="E339" s="433" t="s">
        <v>372</v>
      </c>
      <c r="F339" s="761" t="str">
        <f ca="1">VLOOKUP(CONCATENATE($B$291&amp;INDIRECT(ADDRESS(ROW(),COLUMN()-1))),Language_Translations,MATCH(Language_Selected,Language_Options,0),FALSE)</f>
        <v>D'autres légumes tels que [INSÉRER JUSQU’À 5 AUTRES LÉGUMES COURAMMENT COMSOMMÉS] ou autres légumes?</v>
      </c>
      <c r="G339" s="761"/>
      <c r="H339" s="761"/>
      <c r="I339" s="761"/>
      <c r="J339" s="761"/>
      <c r="K339" s="761"/>
      <c r="L339" s="761"/>
      <c r="M339" s="761"/>
      <c r="N339" s="761"/>
      <c r="O339" s="761"/>
      <c r="P339" s="761"/>
      <c r="Q339" s="761"/>
      <c r="R339" s="761"/>
      <c r="S339" s="761"/>
      <c r="T339" s="761"/>
      <c r="U339" s="129"/>
      <c r="V339" s="130"/>
      <c r="W339" s="433" t="s">
        <v>372</v>
      </c>
      <c r="X339" s="143" t="s">
        <v>9</v>
      </c>
      <c r="Y339" s="143"/>
      <c r="Z339" s="143"/>
      <c r="AA339" s="147"/>
      <c r="AB339" s="148"/>
      <c r="AC339" s="310" t="s">
        <v>93</v>
      </c>
      <c r="AD339" s="149"/>
      <c r="AE339" s="433"/>
      <c r="AF339" s="433"/>
      <c r="AG339" s="310" t="s">
        <v>95</v>
      </c>
      <c r="AH339" s="433"/>
      <c r="AI339" s="433"/>
      <c r="AJ339" s="433"/>
      <c r="AK339" s="310" t="s">
        <v>212</v>
      </c>
      <c r="AL339" s="131"/>
      <c r="AM339" s="129"/>
      <c r="AN339" s="130"/>
      <c r="AO339" s="433"/>
      <c r="AP339" s="433"/>
      <c r="AQ339" s="433"/>
    </row>
    <row r="340" spans="1:43" s="687" customFormat="1" ht="11.25" customHeight="1" x14ac:dyDescent="0.2">
      <c r="A340" s="685"/>
      <c r="B340" s="686"/>
      <c r="C340" s="129"/>
      <c r="D340" s="130"/>
      <c r="E340" s="685"/>
      <c r="F340" s="761"/>
      <c r="G340" s="761"/>
      <c r="H340" s="761"/>
      <c r="I340" s="761"/>
      <c r="J340" s="761"/>
      <c r="K340" s="761"/>
      <c r="L340" s="761"/>
      <c r="M340" s="761"/>
      <c r="N340" s="761"/>
      <c r="O340" s="761"/>
      <c r="P340" s="761"/>
      <c r="Q340" s="761"/>
      <c r="R340" s="761"/>
      <c r="S340" s="761"/>
      <c r="T340" s="761"/>
      <c r="U340" s="129"/>
      <c r="V340" s="130"/>
      <c r="W340" s="685"/>
      <c r="X340" s="143"/>
      <c r="Y340" s="143"/>
      <c r="Z340" s="143"/>
      <c r="AA340" s="147"/>
      <c r="AB340" s="148"/>
      <c r="AC340" s="663"/>
      <c r="AD340" s="149"/>
      <c r="AE340" s="685"/>
      <c r="AF340" s="685"/>
      <c r="AG340" s="663"/>
      <c r="AH340" s="685"/>
      <c r="AI340" s="685"/>
      <c r="AJ340" s="685"/>
      <c r="AK340" s="663"/>
      <c r="AL340" s="131"/>
      <c r="AM340" s="129"/>
      <c r="AN340" s="130"/>
      <c r="AO340" s="685"/>
      <c r="AP340" s="685"/>
      <c r="AQ340" s="685"/>
    </row>
    <row r="341" spans="1:43" ht="11.25" customHeight="1" x14ac:dyDescent="0.2">
      <c r="A341" s="433"/>
      <c r="B341" s="432"/>
      <c r="C341" s="129"/>
      <c r="D341" s="130"/>
      <c r="E341" s="433"/>
      <c r="F341" s="761"/>
      <c r="G341" s="761"/>
      <c r="H341" s="761"/>
      <c r="I341" s="761"/>
      <c r="J341" s="761"/>
      <c r="K341" s="761"/>
      <c r="L341" s="761"/>
      <c r="M341" s="761"/>
      <c r="N341" s="761"/>
      <c r="O341" s="761"/>
      <c r="P341" s="761"/>
      <c r="Q341" s="761"/>
      <c r="R341" s="761"/>
      <c r="S341" s="761"/>
      <c r="T341" s="761"/>
      <c r="U341" s="129"/>
      <c r="V341" s="130"/>
      <c r="W341" s="433"/>
      <c r="X341" s="433"/>
      <c r="Y341" s="433"/>
      <c r="Z341" s="433"/>
      <c r="AA341" s="149"/>
      <c r="AB341" s="433"/>
      <c r="AC341" s="432"/>
      <c r="AD341" s="149"/>
      <c r="AE341" s="433"/>
      <c r="AF341" s="433"/>
      <c r="AG341" s="432"/>
      <c r="AH341" s="433"/>
      <c r="AI341" s="433"/>
      <c r="AJ341" s="433"/>
      <c r="AK341" s="432"/>
      <c r="AL341" s="131"/>
      <c r="AM341" s="129"/>
      <c r="AN341" s="130"/>
      <c r="AO341" s="433"/>
      <c r="AP341" s="433"/>
      <c r="AQ341" s="433"/>
    </row>
    <row r="342" spans="1:43" ht="6" customHeight="1" x14ac:dyDescent="0.2">
      <c r="A342" s="433"/>
      <c r="B342" s="432"/>
      <c r="C342" s="129"/>
      <c r="D342" s="150"/>
      <c r="E342" s="151"/>
      <c r="F342" s="438"/>
      <c r="G342" s="438"/>
      <c r="H342" s="438"/>
      <c r="I342" s="438"/>
      <c r="J342" s="438"/>
      <c r="K342" s="438"/>
      <c r="L342" s="438"/>
      <c r="M342" s="438"/>
      <c r="N342" s="438"/>
      <c r="O342" s="438"/>
      <c r="P342" s="438"/>
      <c r="Q342" s="438"/>
      <c r="R342" s="438"/>
      <c r="S342" s="438"/>
      <c r="T342" s="438"/>
      <c r="U342" s="152"/>
      <c r="V342" s="150"/>
      <c r="W342" s="151"/>
      <c r="X342" s="151"/>
      <c r="Y342" s="151"/>
      <c r="Z342" s="151"/>
      <c r="AA342" s="153"/>
      <c r="AB342" s="151"/>
      <c r="AC342" s="154"/>
      <c r="AD342" s="153"/>
      <c r="AE342" s="151"/>
      <c r="AF342" s="151"/>
      <c r="AG342" s="154"/>
      <c r="AH342" s="151"/>
      <c r="AI342" s="151"/>
      <c r="AJ342" s="151"/>
      <c r="AK342" s="154"/>
      <c r="AL342" s="155"/>
      <c r="AM342" s="152"/>
      <c r="AN342" s="130"/>
      <c r="AO342" s="433"/>
      <c r="AP342" s="433"/>
      <c r="AQ342" s="433"/>
    </row>
    <row r="343" spans="1:43" ht="6" customHeight="1" x14ac:dyDescent="0.2">
      <c r="A343" s="433"/>
      <c r="B343" s="432"/>
      <c r="C343" s="129"/>
      <c r="D343" s="156"/>
      <c r="E343" s="157"/>
      <c r="F343" s="439"/>
      <c r="G343" s="439"/>
      <c r="H343" s="439"/>
      <c r="I343" s="439"/>
      <c r="J343" s="439"/>
      <c r="K343" s="439"/>
      <c r="L343" s="439"/>
      <c r="M343" s="439"/>
      <c r="N343" s="439"/>
      <c r="O343" s="439"/>
      <c r="P343" s="439"/>
      <c r="Q343" s="439"/>
      <c r="R343" s="439"/>
      <c r="S343" s="439"/>
      <c r="T343" s="439"/>
      <c r="U343" s="158"/>
      <c r="V343" s="156"/>
      <c r="W343" s="157"/>
      <c r="X343" s="157"/>
      <c r="Y343" s="157"/>
      <c r="Z343" s="157"/>
      <c r="AA343" s="159"/>
      <c r="AB343" s="157"/>
      <c r="AC343" s="160"/>
      <c r="AD343" s="159"/>
      <c r="AE343" s="157"/>
      <c r="AF343" s="157"/>
      <c r="AG343" s="160"/>
      <c r="AH343" s="157"/>
      <c r="AI343" s="157"/>
      <c r="AJ343" s="157"/>
      <c r="AK343" s="160"/>
      <c r="AL343" s="161"/>
      <c r="AM343" s="158"/>
      <c r="AN343" s="130"/>
      <c r="AO343" s="433"/>
      <c r="AP343" s="433"/>
      <c r="AQ343" s="433"/>
    </row>
    <row r="344" spans="1:43" ht="11.25" customHeight="1" x14ac:dyDescent="0.2">
      <c r="A344" s="433"/>
      <c r="B344" s="432"/>
      <c r="C344" s="129"/>
      <c r="D344" s="130"/>
      <c r="E344" s="433" t="s">
        <v>55</v>
      </c>
      <c r="F344" s="761" t="str">
        <f ca="1">VLOOKUP(CONCATENATE($B$291&amp;INDIRECT(ADDRESS(ROW(),COLUMN()-1))),Language_Translations,MATCH(Language_Selected,Language_Options,0),FALSE)</f>
        <v>Des mangues mures ou des papayes mures ou [INSÉRER D'AUTRES FRUITS RICHES EN VITAMINE A COURAMMENT CONSOMMÉS] ?</v>
      </c>
      <c r="G344" s="761"/>
      <c r="H344" s="761"/>
      <c r="I344" s="761"/>
      <c r="J344" s="761"/>
      <c r="K344" s="761"/>
      <c r="L344" s="761"/>
      <c r="M344" s="761"/>
      <c r="N344" s="761"/>
      <c r="O344" s="761"/>
      <c r="P344" s="761"/>
      <c r="Q344" s="761"/>
      <c r="R344" s="761"/>
      <c r="S344" s="761"/>
      <c r="T344" s="761"/>
      <c r="U344" s="129"/>
      <c r="V344" s="130"/>
      <c r="W344" s="433" t="s">
        <v>55</v>
      </c>
      <c r="X344" s="143" t="s">
        <v>9</v>
      </c>
      <c r="Y344" s="143"/>
      <c r="Z344" s="143"/>
      <c r="AA344" s="147"/>
      <c r="AB344" s="148"/>
      <c r="AC344" s="310" t="s">
        <v>93</v>
      </c>
      <c r="AD344" s="149"/>
      <c r="AE344" s="433"/>
      <c r="AF344" s="433"/>
      <c r="AG344" s="310" t="s">
        <v>95</v>
      </c>
      <c r="AH344" s="433"/>
      <c r="AI344" s="433"/>
      <c r="AJ344" s="433"/>
      <c r="AK344" s="310" t="s">
        <v>212</v>
      </c>
      <c r="AL344" s="131"/>
      <c r="AM344" s="129"/>
      <c r="AN344" s="130"/>
      <c r="AO344" s="433"/>
      <c r="AP344" s="433"/>
      <c r="AQ344" s="433"/>
    </row>
    <row r="345" spans="1:43" ht="11.25" customHeight="1" x14ac:dyDescent="0.2">
      <c r="A345" s="433"/>
      <c r="B345" s="432"/>
      <c r="C345" s="129"/>
      <c r="D345" s="130"/>
      <c r="E345" s="433"/>
      <c r="F345" s="761"/>
      <c r="G345" s="761"/>
      <c r="H345" s="761"/>
      <c r="I345" s="761"/>
      <c r="J345" s="761"/>
      <c r="K345" s="761"/>
      <c r="L345" s="761"/>
      <c r="M345" s="761"/>
      <c r="N345" s="761"/>
      <c r="O345" s="761"/>
      <c r="P345" s="761"/>
      <c r="Q345" s="761"/>
      <c r="R345" s="761"/>
      <c r="S345" s="761"/>
      <c r="T345" s="761"/>
      <c r="U345" s="129"/>
      <c r="V345" s="130"/>
      <c r="W345" s="433"/>
      <c r="X345" s="143"/>
      <c r="Y345" s="143"/>
      <c r="Z345" s="143"/>
      <c r="AA345" s="147"/>
      <c r="AB345" s="148"/>
      <c r="AC345" s="310"/>
      <c r="AD345" s="149"/>
      <c r="AE345" s="433"/>
      <c r="AF345" s="433"/>
      <c r="AG345" s="310"/>
      <c r="AH345" s="433"/>
      <c r="AI345" s="433"/>
      <c r="AJ345" s="433"/>
      <c r="AK345" s="310"/>
      <c r="AL345" s="131"/>
      <c r="AM345" s="129"/>
      <c r="AN345" s="130"/>
      <c r="AO345" s="433"/>
      <c r="AP345" s="433"/>
      <c r="AQ345" s="433"/>
    </row>
    <row r="346" spans="1:43" ht="11.25" customHeight="1" x14ac:dyDescent="0.2">
      <c r="A346" s="433"/>
      <c r="B346" s="432"/>
      <c r="C346" s="129"/>
      <c r="D346" s="130"/>
      <c r="E346" s="433"/>
      <c r="F346" s="761"/>
      <c r="G346" s="761"/>
      <c r="H346" s="761"/>
      <c r="I346" s="761"/>
      <c r="J346" s="761"/>
      <c r="K346" s="761"/>
      <c r="L346" s="761"/>
      <c r="M346" s="761"/>
      <c r="N346" s="761"/>
      <c r="O346" s="761"/>
      <c r="P346" s="761"/>
      <c r="Q346" s="761"/>
      <c r="R346" s="761"/>
      <c r="S346" s="761"/>
      <c r="T346" s="761"/>
      <c r="U346" s="129"/>
      <c r="V346" s="130"/>
      <c r="W346" s="433"/>
      <c r="X346" s="143"/>
      <c r="Y346" s="143"/>
      <c r="Z346" s="143"/>
      <c r="AA346" s="147"/>
      <c r="AB346" s="148"/>
      <c r="AC346" s="310"/>
      <c r="AD346" s="149"/>
      <c r="AE346" s="433"/>
      <c r="AF346" s="433"/>
      <c r="AG346" s="310"/>
      <c r="AH346" s="433"/>
      <c r="AI346" s="433"/>
      <c r="AJ346" s="433"/>
      <c r="AK346" s="310"/>
      <c r="AL346" s="131"/>
      <c r="AM346" s="129"/>
      <c r="AN346" s="130"/>
      <c r="AO346" s="433"/>
      <c r="AP346" s="433"/>
      <c r="AQ346" s="433"/>
    </row>
    <row r="347" spans="1:43" ht="6" customHeight="1" x14ac:dyDescent="0.2">
      <c r="A347" s="433"/>
      <c r="B347" s="432"/>
      <c r="C347" s="129"/>
      <c r="D347" s="150"/>
      <c r="E347" s="151"/>
      <c r="F347" s="438"/>
      <c r="G347" s="438"/>
      <c r="H347" s="438"/>
      <c r="I347" s="438"/>
      <c r="J347" s="438"/>
      <c r="K347" s="438"/>
      <c r="L347" s="438"/>
      <c r="M347" s="438"/>
      <c r="N347" s="438"/>
      <c r="O347" s="438"/>
      <c r="P347" s="438"/>
      <c r="Q347" s="438"/>
      <c r="R347" s="438"/>
      <c r="S347" s="438"/>
      <c r="T347" s="438"/>
      <c r="U347" s="152"/>
      <c r="V347" s="150"/>
      <c r="W347" s="151"/>
      <c r="X347" s="151"/>
      <c r="Y347" s="151"/>
      <c r="Z347" s="151"/>
      <c r="AA347" s="153"/>
      <c r="AB347" s="151"/>
      <c r="AC347" s="154"/>
      <c r="AD347" s="153"/>
      <c r="AE347" s="151"/>
      <c r="AF347" s="151"/>
      <c r="AG347" s="154"/>
      <c r="AH347" s="151"/>
      <c r="AI347" s="151"/>
      <c r="AJ347" s="151"/>
      <c r="AK347" s="154"/>
      <c r="AL347" s="155"/>
      <c r="AM347" s="152"/>
      <c r="AN347" s="130"/>
      <c r="AO347" s="433"/>
      <c r="AP347" s="433"/>
      <c r="AQ347" s="433"/>
    </row>
    <row r="348" spans="1:43" ht="6" customHeight="1" x14ac:dyDescent="0.2">
      <c r="A348" s="433"/>
      <c r="B348" s="432"/>
      <c r="C348" s="129"/>
      <c r="D348" s="156"/>
      <c r="E348" s="157"/>
      <c r="F348" s="439"/>
      <c r="G348" s="439"/>
      <c r="H348" s="439"/>
      <c r="I348" s="439"/>
      <c r="J348" s="439"/>
      <c r="K348" s="439"/>
      <c r="L348" s="439"/>
      <c r="M348" s="439"/>
      <c r="N348" s="439"/>
      <c r="O348" s="439"/>
      <c r="P348" s="439"/>
      <c r="Q348" s="439"/>
      <c r="R348" s="439"/>
      <c r="S348" s="439"/>
      <c r="T348" s="439"/>
      <c r="U348" s="158"/>
      <c r="V348" s="156"/>
      <c r="W348" s="157"/>
      <c r="X348" s="157"/>
      <c r="Y348" s="157"/>
      <c r="Z348" s="157"/>
      <c r="AA348" s="159"/>
      <c r="AB348" s="157"/>
      <c r="AC348" s="160"/>
      <c r="AD348" s="159"/>
      <c r="AE348" s="157"/>
      <c r="AF348" s="157"/>
      <c r="AG348" s="160"/>
      <c r="AH348" s="157"/>
      <c r="AI348" s="157"/>
      <c r="AJ348" s="157"/>
      <c r="AK348" s="160"/>
      <c r="AL348" s="161"/>
      <c r="AM348" s="158"/>
      <c r="AN348" s="130"/>
      <c r="AO348" s="433"/>
      <c r="AP348" s="433"/>
      <c r="AQ348" s="433"/>
    </row>
    <row r="349" spans="1:43" ht="11.25" customHeight="1" x14ac:dyDescent="0.2">
      <c r="A349" s="433"/>
      <c r="B349" s="432"/>
      <c r="C349" s="129"/>
      <c r="D349" s="130"/>
      <c r="E349" s="433" t="s">
        <v>485</v>
      </c>
      <c r="F349" s="761" t="str">
        <f ca="1">VLOOKUP(CONCATENATE($B$291&amp;INDIRECT(ADDRESS(ROW(),COLUMN()-1))),Language_Translations,MATCH(Language_Selected,Language_Options,0),FALSE)</f>
        <v>D'autres fruits tels que [INSÉRER JUSQU’À 5 AUTRES FRUITS COURAMMENT CONSOMMÉS] ou autres fruits?</v>
      </c>
      <c r="G349" s="761"/>
      <c r="H349" s="761"/>
      <c r="I349" s="761"/>
      <c r="J349" s="761"/>
      <c r="K349" s="761"/>
      <c r="L349" s="761"/>
      <c r="M349" s="761"/>
      <c r="N349" s="761"/>
      <c r="O349" s="761"/>
      <c r="P349" s="761"/>
      <c r="Q349" s="761"/>
      <c r="R349" s="761"/>
      <c r="S349" s="761"/>
      <c r="T349" s="761"/>
      <c r="U349" s="129"/>
      <c r="V349" s="130"/>
      <c r="W349" s="433" t="s">
        <v>485</v>
      </c>
      <c r="X349" s="143" t="s">
        <v>9</v>
      </c>
      <c r="Y349" s="143"/>
      <c r="Z349" s="143"/>
      <c r="AA349" s="147"/>
      <c r="AB349" s="148"/>
      <c r="AC349" s="310" t="s">
        <v>93</v>
      </c>
      <c r="AD349" s="149"/>
      <c r="AE349" s="433"/>
      <c r="AF349" s="433"/>
      <c r="AG349" s="310" t="s">
        <v>95</v>
      </c>
      <c r="AH349" s="433"/>
      <c r="AI349" s="433"/>
      <c r="AJ349" s="433"/>
      <c r="AK349" s="310" t="s">
        <v>212</v>
      </c>
      <c r="AL349" s="131"/>
      <c r="AM349" s="129"/>
      <c r="AN349" s="130"/>
      <c r="AO349" s="433"/>
      <c r="AP349" s="433"/>
      <c r="AQ349" s="433"/>
    </row>
    <row r="350" spans="1:43" s="687" customFormat="1" ht="11.25" customHeight="1" x14ac:dyDescent="0.2">
      <c r="A350" s="685"/>
      <c r="B350" s="686"/>
      <c r="C350" s="129"/>
      <c r="D350" s="130"/>
      <c r="E350" s="685"/>
      <c r="F350" s="761"/>
      <c r="G350" s="761"/>
      <c r="H350" s="761"/>
      <c r="I350" s="761"/>
      <c r="J350" s="761"/>
      <c r="K350" s="761"/>
      <c r="L350" s="761"/>
      <c r="M350" s="761"/>
      <c r="N350" s="761"/>
      <c r="O350" s="761"/>
      <c r="P350" s="761"/>
      <c r="Q350" s="761"/>
      <c r="R350" s="761"/>
      <c r="S350" s="761"/>
      <c r="T350" s="761"/>
      <c r="U350" s="129"/>
      <c r="V350" s="130"/>
      <c r="W350" s="685"/>
      <c r="X350" s="143"/>
      <c r="Y350" s="143"/>
      <c r="Z350" s="143"/>
      <c r="AA350" s="147"/>
      <c r="AB350" s="148"/>
      <c r="AC350" s="663"/>
      <c r="AD350" s="149"/>
      <c r="AE350" s="685"/>
      <c r="AF350" s="685"/>
      <c r="AG350" s="663"/>
      <c r="AH350" s="685"/>
      <c r="AI350" s="685"/>
      <c r="AJ350" s="685"/>
      <c r="AK350" s="663"/>
      <c r="AL350" s="131"/>
      <c r="AM350" s="129"/>
      <c r="AN350" s="130"/>
      <c r="AO350" s="685"/>
      <c r="AP350" s="685"/>
      <c r="AQ350" s="685"/>
    </row>
    <row r="351" spans="1:43" ht="11.25" customHeight="1" x14ac:dyDescent="0.2">
      <c r="A351" s="433"/>
      <c r="B351" s="432"/>
      <c r="C351" s="129"/>
      <c r="D351" s="130"/>
      <c r="E351" s="433"/>
      <c r="F351" s="761"/>
      <c r="G351" s="761"/>
      <c r="H351" s="761"/>
      <c r="I351" s="761"/>
      <c r="J351" s="761"/>
      <c r="K351" s="761"/>
      <c r="L351" s="761"/>
      <c r="M351" s="761"/>
      <c r="N351" s="761"/>
      <c r="O351" s="761"/>
      <c r="P351" s="761"/>
      <c r="Q351" s="761"/>
      <c r="R351" s="761"/>
      <c r="S351" s="761"/>
      <c r="T351" s="761"/>
      <c r="U351" s="129"/>
      <c r="V351" s="130"/>
      <c r="W351" s="433"/>
      <c r="X351" s="143"/>
      <c r="Y351" s="143"/>
      <c r="Z351" s="143"/>
      <c r="AA351" s="147"/>
      <c r="AB351" s="148"/>
      <c r="AC351" s="310"/>
      <c r="AD351" s="149"/>
      <c r="AE351" s="433"/>
      <c r="AF351" s="433"/>
      <c r="AG351" s="310"/>
      <c r="AH351" s="433"/>
      <c r="AI351" s="433"/>
      <c r="AJ351" s="433"/>
      <c r="AK351" s="310"/>
      <c r="AL351" s="131"/>
      <c r="AM351" s="129"/>
      <c r="AN351" s="130"/>
      <c r="AO351" s="433"/>
      <c r="AP351" s="433"/>
      <c r="AQ351" s="433"/>
    </row>
    <row r="352" spans="1:43" ht="6" customHeight="1" x14ac:dyDescent="0.2">
      <c r="A352" s="433"/>
      <c r="B352" s="432"/>
      <c r="C352" s="129"/>
      <c r="D352" s="150"/>
      <c r="E352" s="151"/>
      <c r="F352" s="438"/>
      <c r="G352" s="438"/>
      <c r="H352" s="438"/>
      <c r="I352" s="438"/>
      <c r="J352" s="438"/>
      <c r="K352" s="438"/>
      <c r="L352" s="438"/>
      <c r="M352" s="438"/>
      <c r="N352" s="438"/>
      <c r="O352" s="438"/>
      <c r="P352" s="438"/>
      <c r="Q352" s="438"/>
      <c r="R352" s="438"/>
      <c r="S352" s="438"/>
      <c r="T352" s="438"/>
      <c r="U352" s="152"/>
      <c r="V352" s="150"/>
      <c r="W352" s="151"/>
      <c r="X352" s="151"/>
      <c r="Y352" s="151"/>
      <c r="Z352" s="151"/>
      <c r="AA352" s="153"/>
      <c r="AB352" s="151"/>
      <c r="AC352" s="154"/>
      <c r="AD352" s="153"/>
      <c r="AE352" s="151"/>
      <c r="AF352" s="151"/>
      <c r="AG352" s="154"/>
      <c r="AH352" s="151"/>
      <c r="AI352" s="151"/>
      <c r="AJ352" s="151"/>
      <c r="AK352" s="154"/>
      <c r="AL352" s="155"/>
      <c r="AM352" s="152"/>
      <c r="AN352" s="130"/>
      <c r="AO352" s="433"/>
      <c r="AP352" s="433"/>
      <c r="AQ352" s="433"/>
    </row>
    <row r="353" spans="1:43" ht="6" customHeight="1" x14ac:dyDescent="0.2">
      <c r="A353" s="433"/>
      <c r="B353" s="432"/>
      <c r="C353" s="129"/>
      <c r="D353" s="156"/>
      <c r="E353" s="157"/>
      <c r="F353" s="439"/>
      <c r="G353" s="439"/>
      <c r="H353" s="439"/>
      <c r="I353" s="439"/>
      <c r="J353" s="439"/>
      <c r="K353" s="439"/>
      <c r="L353" s="439"/>
      <c r="M353" s="439"/>
      <c r="N353" s="439"/>
      <c r="O353" s="439"/>
      <c r="P353" s="439"/>
      <c r="Q353" s="439"/>
      <c r="R353" s="439"/>
      <c r="S353" s="439"/>
      <c r="T353" s="439"/>
      <c r="U353" s="158"/>
      <c r="V353" s="156"/>
      <c r="W353" s="157"/>
      <c r="X353" s="157"/>
      <c r="Y353" s="157"/>
      <c r="Z353" s="157"/>
      <c r="AA353" s="159"/>
      <c r="AB353" s="157"/>
      <c r="AC353" s="160"/>
      <c r="AD353" s="159"/>
      <c r="AE353" s="157"/>
      <c r="AF353" s="157"/>
      <c r="AG353" s="160"/>
      <c r="AH353" s="157"/>
      <c r="AI353" s="157"/>
      <c r="AJ353" s="157"/>
      <c r="AK353" s="160"/>
      <c r="AL353" s="161"/>
      <c r="AM353" s="158"/>
      <c r="AN353" s="130"/>
      <c r="AO353" s="433"/>
      <c r="AP353" s="433"/>
      <c r="AQ353" s="433"/>
    </row>
    <row r="354" spans="1:43" ht="11.25" customHeight="1" x14ac:dyDescent="0.2">
      <c r="A354" s="433"/>
      <c r="B354" s="133"/>
      <c r="C354" s="129"/>
      <c r="D354" s="130"/>
      <c r="E354" s="433" t="s">
        <v>768</v>
      </c>
      <c r="F354" s="761" t="str">
        <f ca="1">VLOOKUP(CONCATENATE($B$291&amp;INDIRECT(ADDRESS(ROW(),COLUMN()-1))),Language_Translations,MATCH(Language_Selected,Language_Options,0),FALSE)</f>
        <v>Du poisson frais ou séché ou des crustacés ?</v>
      </c>
      <c r="G354" s="761"/>
      <c r="H354" s="761"/>
      <c r="I354" s="761"/>
      <c r="J354" s="761"/>
      <c r="K354" s="761"/>
      <c r="L354" s="761"/>
      <c r="M354" s="761"/>
      <c r="N354" s="761"/>
      <c r="O354" s="761"/>
      <c r="P354" s="761"/>
      <c r="Q354" s="761"/>
      <c r="R354" s="761"/>
      <c r="S354" s="761"/>
      <c r="T354" s="761"/>
      <c r="U354" s="129"/>
      <c r="V354" s="130"/>
      <c r="W354" s="433" t="s">
        <v>768</v>
      </c>
      <c r="X354" s="143" t="s">
        <v>9</v>
      </c>
      <c r="Y354" s="143"/>
      <c r="Z354" s="143"/>
      <c r="AA354" s="147"/>
      <c r="AB354" s="148"/>
      <c r="AC354" s="310" t="s">
        <v>93</v>
      </c>
      <c r="AD354" s="149"/>
      <c r="AE354" s="433"/>
      <c r="AF354" s="433"/>
      <c r="AG354" s="310" t="s">
        <v>95</v>
      </c>
      <c r="AH354" s="433"/>
      <c r="AI354" s="433"/>
      <c r="AJ354" s="433"/>
      <c r="AK354" s="310" t="s">
        <v>212</v>
      </c>
      <c r="AL354" s="131"/>
      <c r="AM354" s="129"/>
      <c r="AN354" s="130"/>
      <c r="AO354" s="433"/>
      <c r="AP354" s="433"/>
      <c r="AQ354" s="433"/>
    </row>
    <row r="355" spans="1:43" ht="6" customHeight="1" x14ac:dyDescent="0.2">
      <c r="A355" s="433"/>
      <c r="B355" s="133"/>
      <c r="C355" s="129"/>
      <c r="D355" s="150"/>
      <c r="E355" s="151"/>
      <c r="F355" s="438"/>
      <c r="G355" s="438"/>
      <c r="H355" s="438"/>
      <c r="I355" s="438"/>
      <c r="J355" s="438"/>
      <c r="K355" s="438"/>
      <c r="L355" s="438"/>
      <c r="M355" s="438"/>
      <c r="N355" s="438"/>
      <c r="O355" s="438"/>
      <c r="P355" s="438"/>
      <c r="Q355" s="438"/>
      <c r="R355" s="438"/>
      <c r="S355" s="438"/>
      <c r="T355" s="438"/>
      <c r="U355" s="152"/>
      <c r="V355" s="150"/>
      <c r="W355" s="151"/>
      <c r="X355" s="151"/>
      <c r="Y355" s="151"/>
      <c r="Z355" s="151"/>
      <c r="AA355" s="153"/>
      <c r="AB355" s="151"/>
      <c r="AC355" s="154"/>
      <c r="AD355" s="153"/>
      <c r="AE355" s="151"/>
      <c r="AF355" s="151"/>
      <c r="AG355" s="154"/>
      <c r="AH355" s="151"/>
      <c r="AI355" s="151"/>
      <c r="AJ355" s="151"/>
      <c r="AK355" s="154"/>
      <c r="AL355" s="155"/>
      <c r="AM355" s="152"/>
      <c r="AN355" s="130"/>
      <c r="AO355" s="433"/>
      <c r="AP355" s="433"/>
      <c r="AQ355" s="433"/>
    </row>
    <row r="356" spans="1:43" ht="6" customHeight="1" x14ac:dyDescent="0.2">
      <c r="A356" s="433"/>
      <c r="B356" s="133"/>
      <c r="C356" s="129"/>
      <c r="D356" s="156"/>
      <c r="E356" s="157"/>
      <c r="F356" s="439"/>
      <c r="G356" s="439"/>
      <c r="H356" s="439"/>
      <c r="I356" s="439"/>
      <c r="J356" s="439"/>
      <c r="K356" s="439"/>
      <c r="L356" s="439"/>
      <c r="M356" s="439"/>
      <c r="N356" s="439"/>
      <c r="O356" s="439"/>
      <c r="P356" s="439"/>
      <c r="Q356" s="439"/>
      <c r="R356" s="439"/>
      <c r="S356" s="439"/>
      <c r="T356" s="439"/>
      <c r="U356" s="158"/>
      <c r="V356" s="156"/>
      <c r="W356" s="157"/>
      <c r="X356" s="157"/>
      <c r="Y356" s="157"/>
      <c r="Z356" s="157"/>
      <c r="AA356" s="159"/>
      <c r="AB356" s="157"/>
      <c r="AC356" s="160"/>
      <c r="AD356" s="159"/>
      <c r="AE356" s="157"/>
      <c r="AF356" s="157"/>
      <c r="AG356" s="160"/>
      <c r="AH356" s="157"/>
      <c r="AI356" s="157"/>
      <c r="AJ356" s="157"/>
      <c r="AK356" s="160"/>
      <c r="AL356" s="161"/>
      <c r="AM356" s="158"/>
      <c r="AN356" s="130"/>
      <c r="AO356" s="433"/>
      <c r="AP356" s="433"/>
      <c r="AQ356" s="433"/>
    </row>
    <row r="357" spans="1:43" ht="11.25" customHeight="1" x14ac:dyDescent="0.2">
      <c r="A357" s="433"/>
      <c r="B357" s="310"/>
      <c r="C357" s="129"/>
      <c r="D357" s="130"/>
      <c r="E357" s="433" t="s">
        <v>769</v>
      </c>
      <c r="F357" s="761" t="str">
        <f ca="1">VLOOKUP(CONCATENATE($B$291&amp;INDIRECT(ADDRESS(ROW(),COLUMN()-1))),Language_Translations,MATCH(Language_Selected,Language_Options,0),FALSE)</f>
        <v>Du foie, des rognons, du cœur ou [INSÉRER D'AUTRES ABATS COURAMMENT CONSOMMÉS] ?</v>
      </c>
      <c r="G357" s="761"/>
      <c r="H357" s="761"/>
      <c r="I357" s="761"/>
      <c r="J357" s="761"/>
      <c r="K357" s="761"/>
      <c r="L357" s="761"/>
      <c r="M357" s="761"/>
      <c r="N357" s="761"/>
      <c r="O357" s="761"/>
      <c r="P357" s="761"/>
      <c r="Q357" s="761"/>
      <c r="R357" s="761"/>
      <c r="S357" s="761"/>
      <c r="T357" s="761"/>
      <c r="U357" s="129"/>
      <c r="V357" s="130"/>
      <c r="W357" s="433" t="s">
        <v>769</v>
      </c>
      <c r="X357" s="143" t="s">
        <v>9</v>
      </c>
      <c r="Y357" s="143"/>
      <c r="Z357" s="143"/>
      <c r="AA357" s="147"/>
      <c r="AB357" s="148"/>
      <c r="AC357" s="310" t="s">
        <v>93</v>
      </c>
      <c r="AD357" s="149"/>
      <c r="AE357" s="433"/>
      <c r="AF357" s="433"/>
      <c r="AG357" s="310" t="s">
        <v>95</v>
      </c>
      <c r="AH357" s="433"/>
      <c r="AI357" s="433"/>
      <c r="AJ357" s="433"/>
      <c r="AK357" s="310" t="s">
        <v>212</v>
      </c>
      <c r="AL357" s="131"/>
      <c r="AM357" s="129"/>
      <c r="AN357" s="130"/>
      <c r="AO357" s="433"/>
      <c r="AP357" s="433"/>
      <c r="AQ357" s="433"/>
    </row>
    <row r="358" spans="1:43" ht="11.25" customHeight="1" x14ac:dyDescent="0.2">
      <c r="A358" s="433"/>
      <c r="B358" s="310"/>
      <c r="C358" s="129"/>
      <c r="D358" s="130"/>
      <c r="E358" s="433"/>
      <c r="F358" s="761"/>
      <c r="G358" s="761"/>
      <c r="H358" s="761"/>
      <c r="I358" s="761"/>
      <c r="J358" s="761"/>
      <c r="K358" s="761"/>
      <c r="L358" s="761"/>
      <c r="M358" s="761"/>
      <c r="N358" s="761"/>
      <c r="O358" s="761"/>
      <c r="P358" s="761"/>
      <c r="Q358" s="761"/>
      <c r="R358" s="761"/>
      <c r="S358" s="761"/>
      <c r="T358" s="761"/>
      <c r="U358" s="129"/>
      <c r="V358" s="130"/>
      <c r="W358" s="433"/>
      <c r="X358" s="143"/>
      <c r="Y358" s="143"/>
      <c r="Z358" s="143"/>
      <c r="AA358" s="147"/>
      <c r="AB358" s="148"/>
      <c r="AC358" s="310"/>
      <c r="AD358" s="149"/>
      <c r="AE358" s="433"/>
      <c r="AF358" s="433"/>
      <c r="AG358" s="310"/>
      <c r="AH358" s="433"/>
      <c r="AI358" s="433"/>
      <c r="AJ358" s="433"/>
      <c r="AK358" s="310"/>
      <c r="AL358" s="131"/>
      <c r="AM358" s="129"/>
      <c r="AN358" s="130"/>
      <c r="AO358" s="433"/>
      <c r="AP358" s="433"/>
      <c r="AQ358" s="433"/>
    </row>
    <row r="359" spans="1:43" ht="11.15" customHeight="1" x14ac:dyDescent="0.2">
      <c r="A359" s="433"/>
      <c r="B359" s="310"/>
      <c r="C359" s="129"/>
      <c r="D359" s="130"/>
      <c r="E359" s="433"/>
      <c r="F359" s="761"/>
      <c r="G359" s="761"/>
      <c r="H359" s="761"/>
      <c r="I359" s="761"/>
      <c r="J359" s="761"/>
      <c r="K359" s="761"/>
      <c r="L359" s="761"/>
      <c r="M359" s="761"/>
      <c r="N359" s="761"/>
      <c r="O359" s="761"/>
      <c r="P359" s="761"/>
      <c r="Q359" s="761"/>
      <c r="R359" s="761"/>
      <c r="S359" s="761"/>
      <c r="T359" s="761"/>
      <c r="U359" s="129"/>
      <c r="V359" s="130"/>
      <c r="W359" s="433"/>
      <c r="X359" s="143"/>
      <c r="Y359" s="143"/>
      <c r="Z359" s="143"/>
      <c r="AA359" s="147"/>
      <c r="AB359" s="148"/>
      <c r="AC359" s="310"/>
      <c r="AD359" s="149"/>
      <c r="AE359" s="433"/>
      <c r="AF359" s="433"/>
      <c r="AG359" s="310"/>
      <c r="AH359" s="433"/>
      <c r="AI359" s="433"/>
      <c r="AJ359" s="433"/>
      <c r="AK359" s="310"/>
      <c r="AL359" s="131"/>
      <c r="AM359" s="129"/>
      <c r="AN359" s="130"/>
      <c r="AO359" s="433"/>
      <c r="AP359" s="433"/>
      <c r="AQ359" s="433"/>
    </row>
    <row r="360" spans="1:43" ht="6" customHeight="1" x14ac:dyDescent="0.2">
      <c r="A360" s="433"/>
      <c r="B360" s="432"/>
      <c r="C360" s="129"/>
      <c r="D360" s="150"/>
      <c r="E360" s="151"/>
      <c r="F360" s="438"/>
      <c r="G360" s="438"/>
      <c r="H360" s="438"/>
      <c r="I360" s="438"/>
      <c r="J360" s="438"/>
      <c r="K360" s="438"/>
      <c r="L360" s="438"/>
      <c r="M360" s="438"/>
      <c r="N360" s="438"/>
      <c r="O360" s="438"/>
      <c r="P360" s="438"/>
      <c r="Q360" s="438"/>
      <c r="R360" s="438"/>
      <c r="S360" s="438"/>
      <c r="T360" s="438"/>
      <c r="U360" s="152"/>
      <c r="V360" s="150"/>
      <c r="W360" s="151"/>
      <c r="X360" s="151"/>
      <c r="Y360" s="151"/>
      <c r="Z360" s="151"/>
      <c r="AA360" s="153"/>
      <c r="AB360" s="151"/>
      <c r="AC360" s="154"/>
      <c r="AD360" s="153"/>
      <c r="AE360" s="151"/>
      <c r="AF360" s="151"/>
      <c r="AG360" s="154"/>
      <c r="AH360" s="151"/>
      <c r="AI360" s="151"/>
      <c r="AJ360" s="151"/>
      <c r="AK360" s="154"/>
      <c r="AL360" s="155"/>
      <c r="AM360" s="152"/>
      <c r="AN360" s="130"/>
      <c r="AO360" s="433"/>
      <c r="AP360" s="433"/>
      <c r="AQ360" s="433"/>
    </row>
    <row r="361" spans="1:43" ht="6" customHeight="1" x14ac:dyDescent="0.2">
      <c r="A361" s="433"/>
      <c r="B361" s="133"/>
      <c r="C361" s="129"/>
      <c r="D361" s="156"/>
      <c r="E361" s="157"/>
      <c r="F361" s="439"/>
      <c r="G361" s="439"/>
      <c r="H361" s="439"/>
      <c r="I361" s="439"/>
      <c r="J361" s="439"/>
      <c r="K361" s="439"/>
      <c r="L361" s="439"/>
      <c r="M361" s="439"/>
      <c r="N361" s="439"/>
      <c r="O361" s="439"/>
      <c r="P361" s="439"/>
      <c r="Q361" s="439"/>
      <c r="R361" s="439"/>
      <c r="S361" s="439"/>
      <c r="T361" s="439"/>
      <c r="U361" s="158"/>
      <c r="V361" s="156"/>
      <c r="W361" s="157"/>
      <c r="X361" s="157"/>
      <c r="Y361" s="157"/>
      <c r="Z361" s="157"/>
      <c r="AA361" s="159"/>
      <c r="AB361" s="157"/>
      <c r="AC361" s="160"/>
      <c r="AD361" s="159"/>
      <c r="AE361" s="157"/>
      <c r="AF361" s="157"/>
      <c r="AG361" s="160"/>
      <c r="AH361" s="157"/>
      <c r="AI361" s="157"/>
      <c r="AJ361" s="157"/>
      <c r="AK361" s="160"/>
      <c r="AL361" s="161"/>
      <c r="AM361" s="158"/>
      <c r="AN361" s="130"/>
      <c r="AO361" s="433"/>
      <c r="AP361" s="433"/>
      <c r="AQ361" s="433"/>
    </row>
    <row r="362" spans="1:43" ht="11.25" customHeight="1" x14ac:dyDescent="0.2">
      <c r="A362" s="433"/>
      <c r="B362" s="310"/>
      <c r="C362" s="129"/>
      <c r="D362" s="130"/>
      <c r="E362" s="433" t="s">
        <v>771</v>
      </c>
      <c r="F362" s="761" t="str">
        <f ca="1">VLOOKUP(CONCATENATE($B$291&amp;INDIRECT(ADDRESS(ROW(),COLUMN()-1))),Language_Translations,MATCH(Language_Selected,Language_Options,0),FALSE)</f>
        <v>De la saucisse, des hot dogs, saucisses de Francfort, du jambon, bacon, salami, viande en boîte, ou [INSÉRER D'AUTRES VIANDES TRANSFORMÉES COURAMMENT CONSOMMÉES] ?</v>
      </c>
      <c r="G362" s="761"/>
      <c r="H362" s="761"/>
      <c r="I362" s="761"/>
      <c r="J362" s="761"/>
      <c r="K362" s="761"/>
      <c r="L362" s="761"/>
      <c r="M362" s="761"/>
      <c r="N362" s="761"/>
      <c r="O362" s="761"/>
      <c r="P362" s="761"/>
      <c r="Q362" s="761"/>
      <c r="R362" s="761"/>
      <c r="S362" s="761"/>
      <c r="T362" s="761"/>
      <c r="U362" s="129"/>
      <c r="V362" s="130"/>
      <c r="W362" s="433" t="s">
        <v>771</v>
      </c>
      <c r="X362" s="143" t="s">
        <v>9</v>
      </c>
      <c r="Y362" s="143"/>
      <c r="Z362" s="143"/>
      <c r="AA362" s="147"/>
      <c r="AB362" s="148"/>
      <c r="AC362" s="310" t="s">
        <v>93</v>
      </c>
      <c r="AD362" s="149"/>
      <c r="AE362" s="433"/>
      <c r="AF362" s="433"/>
      <c r="AG362" s="310" t="s">
        <v>95</v>
      </c>
      <c r="AH362" s="433"/>
      <c r="AI362" s="433"/>
      <c r="AJ362" s="433"/>
      <c r="AK362" s="310" t="s">
        <v>212</v>
      </c>
      <c r="AL362" s="131"/>
      <c r="AM362" s="129"/>
      <c r="AN362" s="130"/>
      <c r="AO362" s="433"/>
      <c r="AP362" s="433"/>
      <c r="AQ362" s="433"/>
    </row>
    <row r="363" spans="1:43" ht="11.25" customHeight="1" x14ac:dyDescent="0.2">
      <c r="A363" s="433"/>
      <c r="B363" s="310"/>
      <c r="C363" s="129"/>
      <c r="D363" s="130"/>
      <c r="E363" s="433"/>
      <c r="F363" s="761"/>
      <c r="G363" s="761"/>
      <c r="H363" s="761"/>
      <c r="I363" s="761"/>
      <c r="J363" s="761"/>
      <c r="K363" s="761"/>
      <c r="L363" s="761"/>
      <c r="M363" s="761"/>
      <c r="N363" s="761"/>
      <c r="O363" s="761"/>
      <c r="P363" s="761"/>
      <c r="Q363" s="761"/>
      <c r="R363" s="761"/>
      <c r="S363" s="761"/>
      <c r="T363" s="761"/>
      <c r="U363" s="129"/>
      <c r="V363" s="130"/>
      <c r="W363" s="433"/>
      <c r="X363" s="143"/>
      <c r="Y363" s="143"/>
      <c r="Z363" s="143"/>
      <c r="AA363" s="147"/>
      <c r="AB363" s="148"/>
      <c r="AC363" s="310"/>
      <c r="AD363" s="149"/>
      <c r="AE363" s="433"/>
      <c r="AF363" s="433"/>
      <c r="AG363" s="310"/>
      <c r="AH363" s="433"/>
      <c r="AI363" s="433"/>
      <c r="AJ363" s="433"/>
      <c r="AK363" s="310"/>
      <c r="AL363" s="131"/>
      <c r="AM363" s="129"/>
      <c r="AN363" s="130"/>
      <c r="AO363" s="433"/>
      <c r="AP363" s="433"/>
      <c r="AQ363" s="433"/>
    </row>
    <row r="364" spans="1:43" ht="11.25" customHeight="1" x14ac:dyDescent="0.2">
      <c r="A364" s="596"/>
      <c r="B364" s="599"/>
      <c r="C364" s="129"/>
      <c r="D364" s="130"/>
      <c r="E364" s="596"/>
      <c r="F364" s="761"/>
      <c r="G364" s="761"/>
      <c r="H364" s="761"/>
      <c r="I364" s="761"/>
      <c r="J364" s="761"/>
      <c r="K364" s="761"/>
      <c r="L364" s="761"/>
      <c r="M364" s="761"/>
      <c r="N364" s="761"/>
      <c r="O364" s="761"/>
      <c r="P364" s="761"/>
      <c r="Q364" s="761"/>
      <c r="R364" s="761"/>
      <c r="S364" s="761"/>
      <c r="T364" s="761"/>
      <c r="U364" s="129"/>
      <c r="V364" s="130"/>
      <c r="W364" s="596"/>
      <c r="X364" s="143"/>
      <c r="Y364" s="143"/>
      <c r="Z364" s="143"/>
      <c r="AA364" s="147"/>
      <c r="AB364" s="148"/>
      <c r="AC364" s="599"/>
      <c r="AD364" s="149"/>
      <c r="AE364" s="596"/>
      <c r="AF364" s="596"/>
      <c r="AG364" s="599"/>
      <c r="AH364" s="596"/>
      <c r="AI364" s="596"/>
      <c r="AJ364" s="596"/>
      <c r="AK364" s="599"/>
      <c r="AL364" s="131"/>
      <c r="AM364" s="129"/>
      <c r="AN364" s="130"/>
      <c r="AO364" s="596"/>
      <c r="AP364" s="596"/>
      <c r="AQ364" s="596"/>
    </row>
    <row r="365" spans="1:43" ht="11.25" customHeight="1" x14ac:dyDescent="0.2">
      <c r="A365" s="660"/>
      <c r="B365" s="663"/>
      <c r="C365" s="129"/>
      <c r="D365" s="130"/>
      <c r="E365" s="660"/>
      <c r="F365" s="761"/>
      <c r="G365" s="761"/>
      <c r="H365" s="761"/>
      <c r="I365" s="761"/>
      <c r="J365" s="761"/>
      <c r="K365" s="761"/>
      <c r="L365" s="761"/>
      <c r="M365" s="761"/>
      <c r="N365" s="761"/>
      <c r="O365" s="761"/>
      <c r="P365" s="761"/>
      <c r="Q365" s="761"/>
      <c r="R365" s="761"/>
      <c r="S365" s="761"/>
      <c r="T365" s="761"/>
      <c r="U365" s="129"/>
      <c r="V365" s="130"/>
      <c r="W365" s="660"/>
      <c r="X365" s="143"/>
      <c r="Y365" s="143"/>
      <c r="Z365" s="143"/>
      <c r="AA365" s="147"/>
      <c r="AB365" s="148"/>
      <c r="AC365" s="663"/>
      <c r="AD365" s="149"/>
      <c r="AE365" s="660"/>
      <c r="AF365" s="660"/>
      <c r="AG365" s="663"/>
      <c r="AH365" s="660"/>
      <c r="AI365" s="660"/>
      <c r="AJ365" s="660"/>
      <c r="AK365" s="663"/>
      <c r="AL365" s="131"/>
      <c r="AM365" s="129"/>
      <c r="AN365" s="130"/>
      <c r="AO365" s="660"/>
      <c r="AP365" s="660"/>
      <c r="AQ365" s="660"/>
    </row>
    <row r="366" spans="1:43" ht="11.25" customHeight="1" x14ac:dyDescent="0.2">
      <c r="A366" s="433"/>
      <c r="B366" s="310"/>
      <c r="C366" s="129"/>
      <c r="D366" s="130"/>
      <c r="E366" s="433"/>
      <c r="F366" s="761"/>
      <c r="G366" s="761"/>
      <c r="H366" s="761"/>
      <c r="I366" s="761"/>
      <c r="J366" s="761"/>
      <c r="K366" s="761"/>
      <c r="L366" s="761"/>
      <c r="M366" s="761"/>
      <c r="N366" s="761"/>
      <c r="O366" s="761"/>
      <c r="P366" s="761"/>
      <c r="Q366" s="761"/>
      <c r="R366" s="761"/>
      <c r="S366" s="761"/>
      <c r="T366" s="761"/>
      <c r="U366" s="129"/>
      <c r="V366" s="130"/>
      <c r="W366" s="433"/>
      <c r="X366" s="143"/>
      <c r="Y366" s="143"/>
      <c r="Z366" s="143"/>
      <c r="AA366" s="147"/>
      <c r="AB366" s="148"/>
      <c r="AC366" s="310"/>
      <c r="AD366" s="149"/>
      <c r="AE366" s="433"/>
      <c r="AF366" s="433"/>
      <c r="AG366" s="310"/>
      <c r="AH366" s="433"/>
      <c r="AI366" s="433"/>
      <c r="AJ366" s="433"/>
      <c r="AK366" s="310"/>
      <c r="AL366" s="131"/>
      <c r="AM366" s="129"/>
      <c r="AN366" s="130"/>
      <c r="AO366" s="433"/>
      <c r="AP366" s="433"/>
      <c r="AQ366" s="433"/>
    </row>
    <row r="367" spans="1:43" ht="6" customHeight="1" x14ac:dyDescent="0.2">
      <c r="A367" s="433"/>
      <c r="B367" s="432"/>
      <c r="C367" s="129"/>
      <c r="D367" s="150"/>
      <c r="E367" s="151"/>
      <c r="F367" s="438"/>
      <c r="G367" s="438"/>
      <c r="H367" s="438"/>
      <c r="I367" s="438"/>
      <c r="J367" s="438"/>
      <c r="K367" s="438"/>
      <c r="L367" s="438"/>
      <c r="M367" s="438"/>
      <c r="N367" s="438"/>
      <c r="O367" s="438"/>
      <c r="P367" s="438"/>
      <c r="Q367" s="438"/>
      <c r="R367" s="438"/>
      <c r="S367" s="438"/>
      <c r="T367" s="438"/>
      <c r="U367" s="152"/>
      <c r="V367" s="150"/>
      <c r="W367" s="151"/>
      <c r="X367" s="151"/>
      <c r="Y367" s="151"/>
      <c r="Z367" s="151"/>
      <c r="AA367" s="153"/>
      <c r="AB367" s="151"/>
      <c r="AC367" s="154"/>
      <c r="AD367" s="153"/>
      <c r="AE367" s="151"/>
      <c r="AF367" s="151"/>
      <c r="AG367" s="154"/>
      <c r="AH367" s="151"/>
      <c r="AI367" s="151"/>
      <c r="AJ367" s="151"/>
      <c r="AK367" s="154"/>
      <c r="AL367" s="155"/>
      <c r="AM367" s="152"/>
      <c r="AN367" s="130"/>
      <c r="AO367" s="433"/>
      <c r="AP367" s="433"/>
      <c r="AQ367" s="433"/>
    </row>
    <row r="368" spans="1:43" ht="6" customHeight="1" x14ac:dyDescent="0.2">
      <c r="A368" s="433"/>
      <c r="B368" s="432"/>
      <c r="C368" s="129"/>
      <c r="D368" s="130"/>
      <c r="E368" s="433"/>
      <c r="F368" s="192"/>
      <c r="G368" s="192"/>
      <c r="H368" s="192"/>
      <c r="I368" s="192"/>
      <c r="J368" s="192"/>
      <c r="K368" s="192"/>
      <c r="L368" s="192"/>
      <c r="M368" s="192"/>
      <c r="N368" s="192"/>
      <c r="O368" s="192"/>
      <c r="P368" s="192"/>
      <c r="Q368" s="192"/>
      <c r="R368" s="192"/>
      <c r="S368" s="192"/>
      <c r="T368" s="192"/>
      <c r="U368" s="129"/>
      <c r="V368" s="130"/>
      <c r="W368" s="433"/>
      <c r="X368" s="433"/>
      <c r="Y368" s="433"/>
      <c r="Z368" s="433"/>
      <c r="AA368" s="149"/>
      <c r="AB368" s="433"/>
      <c r="AC368" s="432"/>
      <c r="AD368" s="149"/>
      <c r="AE368" s="433"/>
      <c r="AF368" s="433"/>
      <c r="AG368" s="432"/>
      <c r="AH368" s="433"/>
      <c r="AI368" s="433"/>
      <c r="AJ368" s="433"/>
      <c r="AK368" s="432"/>
      <c r="AL368" s="131"/>
      <c r="AM368" s="129"/>
      <c r="AN368" s="130"/>
      <c r="AO368" s="433"/>
      <c r="AP368" s="433"/>
      <c r="AQ368" s="433"/>
    </row>
    <row r="369" spans="1:43" ht="11.25" customHeight="1" x14ac:dyDescent="0.2">
      <c r="A369" s="433"/>
      <c r="B369" s="310"/>
      <c r="C369" s="129"/>
      <c r="D369" s="130"/>
      <c r="E369" s="433" t="s">
        <v>772</v>
      </c>
      <c r="F369" s="790" t="str">
        <f ca="1">VLOOKUP(CONCATENATE($B$291&amp;INDIRECT(ADDRESS(ROW(),COLUMN()-1))),Language_Translations,MATCH(Language_Selected,Language_Options,0),FALSE)</f>
        <v>D'autres viandes tels que le bœuf, le porc, l'agneau, la chèvre, le poulet, le canard, ou [INSÉRER D'AUTRES GIBIERS SAUVAGES  COURAMMENT CONSOMMÉS] ?</v>
      </c>
      <c r="G369" s="790"/>
      <c r="H369" s="790"/>
      <c r="I369" s="790"/>
      <c r="J369" s="790"/>
      <c r="K369" s="790"/>
      <c r="L369" s="790"/>
      <c r="M369" s="790"/>
      <c r="N369" s="790"/>
      <c r="O369" s="790"/>
      <c r="P369" s="790"/>
      <c r="Q369" s="790"/>
      <c r="R369" s="790"/>
      <c r="S369" s="790"/>
      <c r="T369" s="790"/>
      <c r="U369" s="129"/>
      <c r="V369" s="130"/>
      <c r="W369" s="433" t="s">
        <v>772</v>
      </c>
      <c r="X369" s="143" t="s">
        <v>9</v>
      </c>
      <c r="Y369" s="143"/>
      <c r="Z369" s="143"/>
      <c r="AA369" s="147"/>
      <c r="AB369" s="148"/>
      <c r="AC369" s="310" t="s">
        <v>93</v>
      </c>
      <c r="AD369" s="149"/>
      <c r="AE369" s="433"/>
      <c r="AF369" s="433"/>
      <c r="AG369" s="310" t="s">
        <v>95</v>
      </c>
      <c r="AH369" s="433"/>
      <c r="AI369" s="433"/>
      <c r="AJ369" s="433"/>
      <c r="AK369" s="310" t="s">
        <v>212</v>
      </c>
      <c r="AL369" s="131"/>
      <c r="AM369" s="129"/>
      <c r="AN369" s="130"/>
      <c r="AO369" s="433"/>
      <c r="AP369" s="433"/>
      <c r="AQ369" s="433"/>
    </row>
    <row r="370" spans="1:43" ht="11.25" customHeight="1" x14ac:dyDescent="0.2">
      <c r="A370" s="660"/>
      <c r="B370" s="663"/>
      <c r="C370" s="129"/>
      <c r="D370" s="130"/>
      <c r="E370" s="660"/>
      <c r="F370" s="790"/>
      <c r="G370" s="790"/>
      <c r="H370" s="790"/>
      <c r="I370" s="790"/>
      <c r="J370" s="790"/>
      <c r="K370" s="790"/>
      <c r="L370" s="790"/>
      <c r="M370" s="790"/>
      <c r="N370" s="790"/>
      <c r="O370" s="790"/>
      <c r="P370" s="790"/>
      <c r="Q370" s="790"/>
      <c r="R370" s="790"/>
      <c r="S370" s="790"/>
      <c r="T370" s="790"/>
      <c r="U370" s="129"/>
      <c r="V370" s="130"/>
      <c r="W370" s="660"/>
      <c r="X370" s="143"/>
      <c r="Y370" s="143"/>
      <c r="Z370" s="143"/>
      <c r="AA370" s="147"/>
      <c r="AB370" s="148"/>
      <c r="AC370" s="663"/>
      <c r="AD370" s="149"/>
      <c r="AE370" s="660"/>
      <c r="AF370" s="660"/>
      <c r="AG370" s="663"/>
      <c r="AH370" s="660"/>
      <c r="AI370" s="660"/>
      <c r="AJ370" s="660"/>
      <c r="AK370" s="663"/>
      <c r="AL370" s="131"/>
      <c r="AM370" s="129"/>
      <c r="AN370" s="130"/>
      <c r="AO370" s="660"/>
      <c r="AP370" s="660"/>
      <c r="AQ370" s="660"/>
    </row>
    <row r="371" spans="1:43" ht="11.25" customHeight="1" x14ac:dyDescent="0.2">
      <c r="A371" s="660"/>
      <c r="B371" s="663"/>
      <c r="C371" s="129"/>
      <c r="D371" s="130"/>
      <c r="E371" s="660"/>
      <c r="F371" s="790"/>
      <c r="G371" s="790"/>
      <c r="H371" s="790"/>
      <c r="I371" s="790"/>
      <c r="J371" s="790"/>
      <c r="K371" s="790"/>
      <c r="L371" s="790"/>
      <c r="M371" s="790"/>
      <c r="N371" s="790"/>
      <c r="O371" s="790"/>
      <c r="P371" s="790"/>
      <c r="Q371" s="790"/>
      <c r="R371" s="790"/>
      <c r="S371" s="790"/>
      <c r="T371" s="790"/>
      <c r="U371" s="129"/>
      <c r="V371" s="130"/>
      <c r="W371" s="660"/>
      <c r="X371" s="143"/>
      <c r="Y371" s="143"/>
      <c r="Z371" s="143"/>
      <c r="AA371" s="147"/>
      <c r="AB371" s="148"/>
      <c r="AC371" s="663"/>
      <c r="AD371" s="149"/>
      <c r="AE371" s="660"/>
      <c r="AF371" s="660"/>
      <c r="AG371" s="663"/>
      <c r="AH371" s="660"/>
      <c r="AI371" s="660"/>
      <c r="AJ371" s="660"/>
      <c r="AK371" s="663"/>
      <c r="AL371" s="131"/>
      <c r="AM371" s="129"/>
      <c r="AN371" s="130"/>
      <c r="AO371" s="660"/>
      <c r="AP371" s="660"/>
      <c r="AQ371" s="660"/>
    </row>
    <row r="372" spans="1:43" ht="11.25" customHeight="1" x14ac:dyDescent="0.2">
      <c r="A372" s="660"/>
      <c r="B372" s="663"/>
      <c r="C372" s="129"/>
      <c r="D372" s="130"/>
      <c r="E372" s="660"/>
      <c r="F372" s="790"/>
      <c r="G372" s="790"/>
      <c r="H372" s="790"/>
      <c r="I372" s="790"/>
      <c r="J372" s="790"/>
      <c r="K372" s="790"/>
      <c r="L372" s="790"/>
      <c r="M372" s="790"/>
      <c r="N372" s="790"/>
      <c r="O372" s="790"/>
      <c r="P372" s="790"/>
      <c r="Q372" s="790"/>
      <c r="R372" s="790"/>
      <c r="S372" s="790"/>
      <c r="T372" s="790"/>
      <c r="U372" s="129"/>
      <c r="V372" s="130"/>
      <c r="W372" s="660"/>
      <c r="X372" s="143"/>
      <c r="Y372" s="143"/>
      <c r="Z372" s="143"/>
      <c r="AA372" s="147"/>
      <c r="AB372" s="148"/>
      <c r="AC372" s="663"/>
      <c r="AD372" s="149"/>
      <c r="AE372" s="660"/>
      <c r="AF372" s="660"/>
      <c r="AG372" s="663"/>
      <c r="AH372" s="660"/>
      <c r="AI372" s="660"/>
      <c r="AJ372" s="660"/>
      <c r="AK372" s="663"/>
      <c r="AL372" s="131"/>
      <c r="AM372" s="129"/>
      <c r="AN372" s="130"/>
      <c r="AO372" s="660"/>
      <c r="AP372" s="660"/>
      <c r="AQ372" s="660"/>
    </row>
    <row r="373" spans="1:43" ht="6" customHeight="1" x14ac:dyDescent="0.2">
      <c r="A373" s="433"/>
      <c r="B373" s="133"/>
      <c r="C373" s="129"/>
      <c r="D373" s="150"/>
      <c r="E373" s="151"/>
      <c r="F373" s="438"/>
      <c r="G373" s="438"/>
      <c r="H373" s="438"/>
      <c r="I373" s="438"/>
      <c r="J373" s="438"/>
      <c r="K373" s="438"/>
      <c r="L373" s="438"/>
      <c r="M373" s="438"/>
      <c r="N373" s="438"/>
      <c r="O373" s="438"/>
      <c r="P373" s="438"/>
      <c r="Q373" s="438"/>
      <c r="R373" s="438"/>
      <c r="S373" s="438"/>
      <c r="T373" s="438"/>
      <c r="U373" s="152"/>
      <c r="V373" s="150"/>
      <c r="W373" s="151"/>
      <c r="X373" s="151"/>
      <c r="Y373" s="151"/>
      <c r="Z373" s="151"/>
      <c r="AA373" s="153"/>
      <c r="AB373" s="151"/>
      <c r="AC373" s="154"/>
      <c r="AD373" s="153"/>
      <c r="AE373" s="151"/>
      <c r="AF373" s="151"/>
      <c r="AG373" s="154"/>
      <c r="AH373" s="151"/>
      <c r="AI373" s="151"/>
      <c r="AJ373" s="151"/>
      <c r="AK373" s="154"/>
      <c r="AL373" s="155"/>
      <c r="AM373" s="152"/>
      <c r="AN373" s="130"/>
      <c r="AO373" s="433"/>
      <c r="AP373" s="433"/>
      <c r="AQ373" s="433"/>
    </row>
    <row r="374" spans="1:43" ht="6" customHeight="1" x14ac:dyDescent="0.2">
      <c r="A374" s="433"/>
      <c r="B374" s="310"/>
      <c r="C374" s="129"/>
      <c r="D374" s="156"/>
      <c r="E374" s="157"/>
      <c r="F374" s="439"/>
      <c r="G374" s="439"/>
      <c r="H374" s="439"/>
      <c r="I374" s="439"/>
      <c r="J374" s="439"/>
      <c r="K374" s="439"/>
      <c r="L374" s="439"/>
      <c r="M374" s="439"/>
      <c r="N374" s="439"/>
      <c r="O374" s="439"/>
      <c r="P374" s="439"/>
      <c r="Q374" s="439"/>
      <c r="R374" s="439"/>
      <c r="S374" s="439"/>
      <c r="T374" s="439"/>
      <c r="U374" s="158"/>
      <c r="V374" s="156"/>
      <c r="W374" s="157"/>
      <c r="X374" s="157"/>
      <c r="Y374" s="157"/>
      <c r="Z374" s="157"/>
      <c r="AA374" s="159"/>
      <c r="AB374" s="157"/>
      <c r="AC374" s="160"/>
      <c r="AD374" s="159"/>
      <c r="AE374" s="157"/>
      <c r="AF374" s="157"/>
      <c r="AG374" s="160"/>
      <c r="AH374" s="157"/>
      <c r="AI374" s="157"/>
      <c r="AJ374" s="157"/>
      <c r="AK374" s="160"/>
      <c r="AL374" s="161"/>
      <c r="AM374" s="158"/>
      <c r="AN374" s="130"/>
      <c r="AO374" s="433"/>
      <c r="AP374" s="433"/>
      <c r="AQ374" s="433"/>
    </row>
    <row r="375" spans="1:43" ht="11.25" customHeight="1" x14ac:dyDescent="0.2">
      <c r="A375" s="433"/>
      <c r="B375" s="310"/>
      <c r="C375" s="129"/>
      <c r="D375" s="130"/>
      <c r="E375" s="433" t="s">
        <v>776</v>
      </c>
      <c r="F375" s="761" t="str">
        <f ca="1">VLOOKUP(CONCATENATE($B$291&amp;INDIRECT(ADDRESS(ROW(),COLUMN()-1))),Language_Translations,MATCH(Language_Selected,Language_Options,0),FALSE)</f>
        <v>Des œufs ?</v>
      </c>
      <c r="G375" s="761"/>
      <c r="H375" s="761"/>
      <c r="I375" s="761"/>
      <c r="J375" s="761"/>
      <c r="K375" s="761"/>
      <c r="L375" s="761"/>
      <c r="M375" s="761"/>
      <c r="N375" s="761"/>
      <c r="O375" s="761"/>
      <c r="P375" s="761"/>
      <c r="Q375" s="761"/>
      <c r="R375" s="761"/>
      <c r="S375" s="761"/>
      <c r="T375" s="761"/>
      <c r="U375" s="129"/>
      <c r="V375" s="130"/>
      <c r="W375" s="433" t="s">
        <v>776</v>
      </c>
      <c r="X375" s="143" t="s">
        <v>9</v>
      </c>
      <c r="Y375" s="143"/>
      <c r="Z375" s="143"/>
      <c r="AA375" s="147"/>
      <c r="AB375" s="148"/>
      <c r="AC375" s="310" t="s">
        <v>93</v>
      </c>
      <c r="AD375" s="149"/>
      <c r="AE375" s="433"/>
      <c r="AF375" s="433"/>
      <c r="AG375" s="310" t="s">
        <v>95</v>
      </c>
      <c r="AH375" s="433"/>
      <c r="AI375" s="433"/>
      <c r="AJ375" s="433"/>
      <c r="AK375" s="310" t="s">
        <v>212</v>
      </c>
      <c r="AL375" s="131"/>
      <c r="AM375" s="129"/>
      <c r="AN375" s="130"/>
      <c r="AO375" s="433"/>
      <c r="AP375" s="433"/>
      <c r="AQ375" s="433"/>
    </row>
    <row r="376" spans="1:43" ht="6" customHeight="1" x14ac:dyDescent="0.2">
      <c r="A376" s="433"/>
      <c r="B376" s="133"/>
      <c r="C376" s="129"/>
      <c r="D376" s="150"/>
      <c r="E376" s="151"/>
      <c r="F376" s="438"/>
      <c r="G376" s="438"/>
      <c r="H376" s="438"/>
      <c r="I376" s="438"/>
      <c r="J376" s="438"/>
      <c r="K376" s="438"/>
      <c r="L376" s="438"/>
      <c r="M376" s="438"/>
      <c r="N376" s="438"/>
      <c r="O376" s="438"/>
      <c r="P376" s="438"/>
      <c r="Q376" s="438"/>
      <c r="R376" s="438"/>
      <c r="S376" s="438"/>
      <c r="T376" s="438"/>
      <c r="U376" s="152"/>
      <c r="V376" s="150"/>
      <c r="W376" s="151"/>
      <c r="X376" s="151"/>
      <c r="Y376" s="151"/>
      <c r="Z376" s="151"/>
      <c r="AA376" s="153"/>
      <c r="AB376" s="151"/>
      <c r="AC376" s="154"/>
      <c r="AD376" s="153"/>
      <c r="AE376" s="151"/>
      <c r="AF376" s="151"/>
      <c r="AG376" s="154"/>
      <c r="AH376" s="151"/>
      <c r="AI376" s="151"/>
      <c r="AJ376" s="151"/>
      <c r="AK376" s="154"/>
      <c r="AL376" s="155"/>
      <c r="AM376" s="152"/>
      <c r="AN376" s="130"/>
      <c r="AO376" s="433"/>
      <c r="AP376" s="433"/>
      <c r="AQ376" s="433"/>
    </row>
    <row r="377" spans="1:43" ht="6" customHeight="1" x14ac:dyDescent="0.2">
      <c r="A377" s="433"/>
      <c r="B377" s="310"/>
      <c r="C377" s="129"/>
      <c r="D377" s="156"/>
      <c r="E377" s="157"/>
      <c r="F377" s="439"/>
      <c r="G377" s="439"/>
      <c r="H377" s="439"/>
      <c r="I377" s="439"/>
      <c r="J377" s="439"/>
      <c r="K377" s="439"/>
      <c r="L377" s="439"/>
      <c r="M377" s="439"/>
      <c r="N377" s="439"/>
      <c r="O377" s="439"/>
      <c r="P377" s="439"/>
      <c r="Q377" s="439"/>
      <c r="R377" s="439"/>
      <c r="S377" s="439"/>
      <c r="T377" s="439"/>
      <c r="U377" s="158"/>
      <c r="V377" s="156"/>
      <c r="W377" s="157"/>
      <c r="X377" s="157"/>
      <c r="Y377" s="157"/>
      <c r="Z377" s="157"/>
      <c r="AA377" s="159"/>
      <c r="AB377" s="157"/>
      <c r="AC377" s="160"/>
      <c r="AD377" s="159"/>
      <c r="AE377" s="157"/>
      <c r="AF377" s="157"/>
      <c r="AG377" s="160"/>
      <c r="AH377" s="157"/>
      <c r="AI377" s="157"/>
      <c r="AJ377" s="157"/>
      <c r="AK377" s="160"/>
      <c r="AL377" s="161"/>
      <c r="AM377" s="158"/>
      <c r="AN377" s="130"/>
      <c r="AO377" s="433"/>
      <c r="AP377" s="433"/>
      <c r="AQ377" s="433"/>
    </row>
    <row r="378" spans="1:43" ht="11.25" customHeight="1" x14ac:dyDescent="0.2">
      <c r="A378" s="433"/>
      <c r="B378" s="432"/>
      <c r="C378" s="129"/>
      <c r="D378" s="130"/>
      <c r="E378" s="433" t="s">
        <v>777</v>
      </c>
      <c r="F378" s="790" t="str">
        <f ca="1">VLOOKUP(CONCATENATE($B$291&amp;INDIRECT(ADDRESS(ROW(),COLUMN()-1))),Language_Translations,MATCH(Language_Selected,Language_Options,0),FALSE)</f>
        <v>Haricots, pois, lentilles, ou [INSÉRER PRÉPARATIONS COURANTES À BASE DE HARICOTS, POIS, LENTILLES] ?</v>
      </c>
      <c r="G378" s="790"/>
      <c r="H378" s="790"/>
      <c r="I378" s="790"/>
      <c r="J378" s="790"/>
      <c r="K378" s="790"/>
      <c r="L378" s="790"/>
      <c r="M378" s="790"/>
      <c r="N378" s="790"/>
      <c r="O378" s="790"/>
      <c r="P378" s="790"/>
      <c r="Q378" s="790"/>
      <c r="R378" s="790"/>
      <c r="S378" s="790"/>
      <c r="T378" s="790"/>
      <c r="U378" s="129"/>
      <c r="V378" s="130"/>
      <c r="W378" s="433" t="s">
        <v>777</v>
      </c>
      <c r="X378" s="143" t="s">
        <v>9</v>
      </c>
      <c r="Y378" s="143"/>
      <c r="Z378" s="143"/>
      <c r="AA378" s="147"/>
      <c r="AB378" s="148"/>
      <c r="AC378" s="310" t="s">
        <v>93</v>
      </c>
      <c r="AD378" s="149"/>
      <c r="AE378" s="433"/>
      <c r="AF378" s="433"/>
      <c r="AG378" s="310" t="s">
        <v>95</v>
      </c>
      <c r="AH378" s="433"/>
      <c r="AI378" s="433"/>
      <c r="AJ378" s="433"/>
      <c r="AK378" s="310" t="s">
        <v>212</v>
      </c>
      <c r="AL378" s="131"/>
      <c r="AM378" s="129"/>
      <c r="AN378" s="130"/>
      <c r="AO378" s="433"/>
      <c r="AP378" s="433"/>
      <c r="AQ378" s="433"/>
    </row>
    <row r="379" spans="1:43" ht="11.25" customHeight="1" x14ac:dyDescent="0.2">
      <c r="A379" s="433"/>
      <c r="B379" s="432"/>
      <c r="C379" s="129"/>
      <c r="D379" s="130"/>
      <c r="E379" s="433"/>
      <c r="F379" s="790"/>
      <c r="G379" s="790"/>
      <c r="H379" s="790"/>
      <c r="I379" s="790"/>
      <c r="J379" s="790"/>
      <c r="K379" s="790"/>
      <c r="L379" s="790"/>
      <c r="M379" s="790"/>
      <c r="N379" s="790"/>
      <c r="O379" s="790"/>
      <c r="P379" s="790"/>
      <c r="Q379" s="790"/>
      <c r="R379" s="790"/>
      <c r="S379" s="790"/>
      <c r="T379" s="790"/>
      <c r="U379" s="129"/>
      <c r="V379" s="130"/>
      <c r="W379" s="433"/>
      <c r="X379" s="143"/>
      <c r="Y379" s="143"/>
      <c r="Z379" s="143"/>
      <c r="AA379" s="147"/>
      <c r="AB379" s="148"/>
      <c r="AC379" s="310"/>
      <c r="AD379" s="149"/>
      <c r="AE379" s="433"/>
      <c r="AF379" s="433"/>
      <c r="AG379" s="310"/>
      <c r="AH379" s="433"/>
      <c r="AI379" s="433"/>
      <c r="AJ379" s="433"/>
      <c r="AK379" s="310"/>
      <c r="AL379" s="131"/>
      <c r="AM379" s="129"/>
      <c r="AN379" s="130"/>
      <c r="AO379" s="433"/>
      <c r="AP379" s="433"/>
      <c r="AQ379" s="433"/>
    </row>
    <row r="380" spans="1:43" ht="11.25" customHeight="1" x14ac:dyDescent="0.2">
      <c r="A380" s="433"/>
      <c r="B380" s="432"/>
      <c r="C380" s="129"/>
      <c r="D380" s="130"/>
      <c r="E380" s="433"/>
      <c r="F380" s="790"/>
      <c r="G380" s="790"/>
      <c r="H380" s="790"/>
      <c r="I380" s="790"/>
      <c r="J380" s="790"/>
      <c r="K380" s="790"/>
      <c r="L380" s="790"/>
      <c r="M380" s="790"/>
      <c r="N380" s="790"/>
      <c r="O380" s="790"/>
      <c r="P380" s="790"/>
      <c r="Q380" s="790"/>
      <c r="R380" s="790"/>
      <c r="S380" s="790"/>
      <c r="T380" s="790"/>
      <c r="U380" s="129"/>
      <c r="V380" s="130"/>
      <c r="W380" s="433"/>
      <c r="X380" s="143"/>
      <c r="Y380" s="143"/>
      <c r="Z380" s="143"/>
      <c r="AA380" s="147"/>
      <c r="AB380" s="148"/>
      <c r="AC380" s="310"/>
      <c r="AD380" s="149"/>
      <c r="AE380" s="433"/>
      <c r="AF380" s="433"/>
      <c r="AG380" s="310"/>
      <c r="AH380" s="433"/>
      <c r="AI380" s="433"/>
      <c r="AJ380" s="433"/>
      <c r="AK380" s="310"/>
      <c r="AL380" s="131"/>
      <c r="AM380" s="129"/>
      <c r="AN380" s="130"/>
      <c r="AO380" s="433"/>
      <c r="AP380" s="433"/>
      <c r="AQ380" s="433"/>
    </row>
    <row r="381" spans="1:43" ht="6" customHeight="1" x14ac:dyDescent="0.2">
      <c r="A381" s="433"/>
      <c r="B381" s="432"/>
      <c r="C381" s="129"/>
      <c r="D381" s="150"/>
      <c r="E381" s="151"/>
      <c r="F381" s="438"/>
      <c r="G381" s="438"/>
      <c r="H381" s="438"/>
      <c r="I381" s="438"/>
      <c r="J381" s="438"/>
      <c r="K381" s="438"/>
      <c r="L381" s="438"/>
      <c r="M381" s="438"/>
      <c r="N381" s="438"/>
      <c r="O381" s="438"/>
      <c r="P381" s="438"/>
      <c r="Q381" s="438"/>
      <c r="R381" s="438"/>
      <c r="S381" s="438"/>
      <c r="T381" s="438"/>
      <c r="U381" s="152"/>
      <c r="V381" s="150"/>
      <c r="W381" s="151"/>
      <c r="X381" s="151"/>
      <c r="Y381" s="151"/>
      <c r="Z381" s="151"/>
      <c r="AA381" s="153"/>
      <c r="AB381" s="151"/>
      <c r="AC381" s="154"/>
      <c r="AD381" s="153"/>
      <c r="AE381" s="151"/>
      <c r="AF381" s="151"/>
      <c r="AG381" s="154"/>
      <c r="AH381" s="151"/>
      <c r="AI381" s="151"/>
      <c r="AJ381" s="151"/>
      <c r="AK381" s="154"/>
      <c r="AL381" s="155"/>
      <c r="AM381" s="152"/>
      <c r="AN381" s="130"/>
      <c r="AO381" s="433"/>
      <c r="AP381" s="433"/>
      <c r="AQ381" s="433"/>
    </row>
    <row r="382" spans="1:43" ht="6" customHeight="1" x14ac:dyDescent="0.2">
      <c r="A382" s="433"/>
      <c r="B382" s="432"/>
      <c r="C382" s="129"/>
      <c r="D382" s="156"/>
      <c r="E382" s="157"/>
      <c r="F382" s="439"/>
      <c r="G382" s="439"/>
      <c r="H382" s="439"/>
      <c r="I382" s="439"/>
      <c r="J382" s="439"/>
      <c r="K382" s="439"/>
      <c r="L382" s="439"/>
      <c r="M382" s="439"/>
      <c r="N382" s="439"/>
      <c r="O382" s="439"/>
      <c r="P382" s="439"/>
      <c r="Q382" s="439"/>
      <c r="R382" s="439"/>
      <c r="S382" s="439"/>
      <c r="T382" s="439"/>
      <c r="U382" s="158"/>
      <c r="V382" s="156"/>
      <c r="W382" s="157"/>
      <c r="X382" s="157"/>
      <c r="Y382" s="157"/>
      <c r="Z382" s="157"/>
      <c r="AA382" s="159"/>
      <c r="AB382" s="157"/>
      <c r="AC382" s="160"/>
      <c r="AD382" s="159"/>
      <c r="AE382" s="157"/>
      <c r="AF382" s="157"/>
      <c r="AG382" s="160"/>
      <c r="AH382" s="157"/>
      <c r="AI382" s="157"/>
      <c r="AJ382" s="157"/>
      <c r="AK382" s="160"/>
      <c r="AL382" s="161"/>
      <c r="AM382" s="158"/>
      <c r="AN382" s="130"/>
      <c r="AO382" s="433"/>
      <c r="AP382" s="433"/>
      <c r="AQ382" s="433"/>
    </row>
    <row r="383" spans="1:43" ht="11.25" customHeight="1" x14ac:dyDescent="0.2">
      <c r="A383" s="433"/>
      <c r="B383" s="310"/>
      <c r="C383" s="129"/>
      <c r="D383" s="130"/>
      <c r="E383" s="433" t="s">
        <v>778</v>
      </c>
      <c r="F383" s="761" t="str">
        <f ca="1">VLOOKUP(CONCATENATE($B$291&amp;INDIRECT(ADDRESS(ROW(),COLUMN()-1))),Language_Translations,MATCH(Language_Selected,Language_Options,0),FALSE)</f>
        <v>Noix, graines, ou [INSÉRER NOIX OU GRAINES COURAMMENT CONSOMMÉES] ?</v>
      </c>
      <c r="G383" s="761"/>
      <c r="H383" s="761"/>
      <c r="I383" s="761"/>
      <c r="J383" s="761"/>
      <c r="K383" s="761"/>
      <c r="L383" s="761"/>
      <c r="M383" s="761"/>
      <c r="N383" s="761"/>
      <c r="O383" s="761"/>
      <c r="P383" s="761"/>
      <c r="Q383" s="761"/>
      <c r="R383" s="761"/>
      <c r="S383" s="761"/>
      <c r="T383" s="761"/>
      <c r="U383" s="129"/>
      <c r="V383" s="130"/>
      <c r="W383" s="433" t="s">
        <v>778</v>
      </c>
      <c r="X383" s="143" t="s">
        <v>9</v>
      </c>
      <c r="Y383" s="143"/>
      <c r="Z383" s="143"/>
      <c r="AA383" s="147"/>
      <c r="AB383" s="148"/>
      <c r="AC383" s="310" t="s">
        <v>93</v>
      </c>
      <c r="AD383" s="149"/>
      <c r="AE383" s="433"/>
      <c r="AF383" s="433"/>
      <c r="AG383" s="310" t="s">
        <v>95</v>
      </c>
      <c r="AH383" s="433"/>
      <c r="AI383" s="433"/>
      <c r="AJ383" s="433"/>
      <c r="AK383" s="310" t="s">
        <v>212</v>
      </c>
      <c r="AL383" s="131"/>
      <c r="AM383" s="129"/>
      <c r="AN383" s="130"/>
      <c r="AO383" s="433"/>
      <c r="AP383" s="433"/>
      <c r="AQ383" s="433"/>
    </row>
    <row r="384" spans="1:43" ht="11.25" customHeight="1" x14ac:dyDescent="0.2">
      <c r="A384" s="433"/>
      <c r="B384" s="310"/>
      <c r="C384" s="129"/>
      <c r="D384" s="130"/>
      <c r="E384" s="433"/>
      <c r="F384" s="761"/>
      <c r="G384" s="761"/>
      <c r="H384" s="761"/>
      <c r="I384" s="761"/>
      <c r="J384" s="761"/>
      <c r="K384" s="761"/>
      <c r="L384" s="761"/>
      <c r="M384" s="761"/>
      <c r="N384" s="761"/>
      <c r="O384" s="761"/>
      <c r="P384" s="761"/>
      <c r="Q384" s="761"/>
      <c r="R384" s="761"/>
      <c r="S384" s="761"/>
      <c r="T384" s="761"/>
      <c r="U384" s="129"/>
      <c r="V384" s="130"/>
      <c r="W384" s="433"/>
      <c r="X384" s="143"/>
      <c r="Y384" s="143"/>
      <c r="Z384" s="143"/>
      <c r="AA384" s="147"/>
      <c r="AB384" s="148"/>
      <c r="AC384" s="310"/>
      <c r="AD384" s="149"/>
      <c r="AE384" s="433"/>
      <c r="AF384" s="433"/>
      <c r="AG384" s="310"/>
      <c r="AH384" s="433"/>
      <c r="AI384" s="433"/>
      <c r="AJ384" s="433"/>
      <c r="AK384" s="310"/>
      <c r="AL384" s="131"/>
      <c r="AM384" s="129"/>
      <c r="AN384" s="130"/>
      <c r="AO384" s="433"/>
      <c r="AP384" s="433"/>
      <c r="AQ384" s="433"/>
    </row>
    <row r="385" spans="1:43" ht="6" customHeight="1" x14ac:dyDescent="0.2">
      <c r="A385" s="433"/>
      <c r="B385" s="432"/>
      <c r="C385" s="129"/>
      <c r="D385" s="150"/>
      <c r="E385" s="151"/>
      <c r="F385" s="438"/>
      <c r="G385" s="438"/>
      <c r="H385" s="438"/>
      <c r="I385" s="438"/>
      <c r="J385" s="438"/>
      <c r="K385" s="438"/>
      <c r="L385" s="438"/>
      <c r="M385" s="438"/>
      <c r="N385" s="438"/>
      <c r="O385" s="438"/>
      <c r="P385" s="438"/>
      <c r="Q385" s="438"/>
      <c r="R385" s="438"/>
      <c r="S385" s="438"/>
      <c r="T385" s="438"/>
      <c r="U385" s="152"/>
      <c r="V385" s="150"/>
      <c r="W385" s="151"/>
      <c r="X385" s="151"/>
      <c r="Y385" s="151"/>
      <c r="Z385" s="151"/>
      <c r="AA385" s="153"/>
      <c r="AB385" s="151"/>
      <c r="AC385" s="154"/>
      <c r="AD385" s="153"/>
      <c r="AE385" s="151"/>
      <c r="AF385" s="151"/>
      <c r="AG385" s="154"/>
      <c r="AH385" s="151"/>
      <c r="AI385" s="151"/>
      <c r="AJ385" s="151"/>
      <c r="AK385" s="154"/>
      <c r="AL385" s="155"/>
      <c r="AM385" s="152"/>
      <c r="AN385" s="130"/>
      <c r="AO385" s="433"/>
      <c r="AP385" s="433"/>
      <c r="AQ385" s="433"/>
    </row>
    <row r="386" spans="1:43" ht="6" customHeight="1" x14ac:dyDescent="0.2">
      <c r="A386" s="433"/>
      <c r="B386" s="133"/>
      <c r="C386" s="129"/>
      <c r="D386" s="156"/>
      <c r="E386" s="157"/>
      <c r="F386" s="439"/>
      <c r="G386" s="439"/>
      <c r="H386" s="439"/>
      <c r="I386" s="439"/>
      <c r="J386" s="439"/>
      <c r="K386" s="439"/>
      <c r="L386" s="439"/>
      <c r="M386" s="439"/>
      <c r="N386" s="439"/>
      <c r="O386" s="439"/>
      <c r="P386" s="439"/>
      <c r="Q386" s="439"/>
      <c r="R386" s="439"/>
      <c r="S386" s="439"/>
      <c r="T386" s="439"/>
      <c r="U386" s="158"/>
      <c r="V386" s="156"/>
      <c r="W386" s="157"/>
      <c r="X386" s="157"/>
      <c r="Y386" s="157"/>
      <c r="Z386" s="157"/>
      <c r="AA386" s="159"/>
      <c r="AB386" s="157"/>
      <c r="AC386" s="160"/>
      <c r="AD386" s="159"/>
      <c r="AE386" s="157"/>
      <c r="AF386" s="157"/>
      <c r="AG386" s="160"/>
      <c r="AH386" s="157"/>
      <c r="AI386" s="157"/>
      <c r="AJ386" s="157"/>
      <c r="AK386" s="160"/>
      <c r="AL386" s="161"/>
      <c r="AM386" s="158"/>
      <c r="AN386" s="130"/>
      <c r="AO386" s="433"/>
      <c r="AP386" s="433"/>
      <c r="AQ386" s="433"/>
    </row>
    <row r="387" spans="1:43" ht="11.25" customHeight="1" x14ac:dyDescent="0.2">
      <c r="A387" s="433"/>
      <c r="B387" s="432"/>
      <c r="C387" s="129"/>
      <c r="D387" s="130"/>
      <c r="E387" s="433" t="s">
        <v>779</v>
      </c>
      <c r="F387" s="790" t="str">
        <f ca="1">VLOOKUP(CONCATENATE($B$291&amp;INDIRECT(ADDRESS(ROW(),COLUMN()-1))),Language_Translations,MATCH(Language_Selected,Language_Options,0),FALSE)</f>
        <v>Lait, fromage, yaourt, or [INSÉRER D'AUTRES PRODUITS LAITIERS COURAMMENT CONSOMMÉS]?</v>
      </c>
      <c r="G387" s="790"/>
      <c r="H387" s="790"/>
      <c r="I387" s="790"/>
      <c r="J387" s="790"/>
      <c r="K387" s="790"/>
      <c r="L387" s="790"/>
      <c r="M387" s="790"/>
      <c r="N387" s="790"/>
      <c r="O387" s="790"/>
      <c r="P387" s="790"/>
      <c r="Q387" s="790"/>
      <c r="R387" s="790"/>
      <c r="S387" s="790"/>
      <c r="T387" s="790"/>
      <c r="U387" s="129"/>
      <c r="V387" s="130"/>
      <c r="W387" s="433" t="s">
        <v>779</v>
      </c>
      <c r="X387" s="143" t="s">
        <v>9</v>
      </c>
      <c r="Y387" s="143"/>
      <c r="Z387" s="143"/>
      <c r="AA387" s="147"/>
      <c r="AB387" s="148"/>
      <c r="AC387" s="310" t="s">
        <v>93</v>
      </c>
      <c r="AD387" s="149"/>
      <c r="AE387" s="433"/>
      <c r="AF387" s="433"/>
      <c r="AG387" s="310" t="s">
        <v>95</v>
      </c>
      <c r="AH387" s="433"/>
      <c r="AI387" s="433"/>
      <c r="AJ387" s="433"/>
      <c r="AK387" s="310" t="s">
        <v>212</v>
      </c>
      <c r="AL387" s="131"/>
      <c r="AM387" s="129"/>
      <c r="AN387" s="130"/>
      <c r="AO387" s="433"/>
      <c r="AP387" s="433"/>
      <c r="AQ387" s="433"/>
    </row>
    <row r="388" spans="1:43" ht="11.25" customHeight="1" x14ac:dyDescent="0.2">
      <c r="A388" s="660"/>
      <c r="B388" s="661"/>
      <c r="C388" s="129"/>
      <c r="D388" s="130"/>
      <c r="E388" s="660"/>
      <c r="F388" s="790"/>
      <c r="G388" s="790"/>
      <c r="H388" s="790"/>
      <c r="I388" s="790"/>
      <c r="J388" s="790"/>
      <c r="K388" s="790"/>
      <c r="L388" s="790"/>
      <c r="M388" s="790"/>
      <c r="N388" s="790"/>
      <c r="O388" s="790"/>
      <c r="P388" s="790"/>
      <c r="Q388" s="790"/>
      <c r="R388" s="790"/>
      <c r="S388" s="790"/>
      <c r="T388" s="790"/>
      <c r="U388" s="129"/>
      <c r="V388" s="130"/>
      <c r="W388" s="660"/>
      <c r="X388" s="143"/>
      <c r="Y388" s="143"/>
      <c r="Z388" s="143"/>
      <c r="AA388" s="147"/>
      <c r="AB388" s="148"/>
      <c r="AC388" s="663"/>
      <c r="AD388" s="149"/>
      <c r="AE388" s="660"/>
      <c r="AF388" s="660"/>
      <c r="AG388" s="663"/>
      <c r="AH388" s="660"/>
      <c r="AI388" s="660"/>
      <c r="AJ388" s="660"/>
      <c r="AK388" s="663"/>
      <c r="AL388" s="131"/>
      <c r="AM388" s="129"/>
      <c r="AN388" s="130"/>
      <c r="AO388" s="660"/>
      <c r="AP388" s="660"/>
      <c r="AQ388" s="660"/>
    </row>
    <row r="389" spans="1:43" s="447" customFormat="1" ht="11.25" customHeight="1" x14ac:dyDescent="0.2">
      <c r="A389" s="440"/>
      <c r="B389" s="441"/>
      <c r="C389" s="442"/>
      <c r="D389" s="443"/>
      <c r="E389" s="440"/>
      <c r="F389" s="790"/>
      <c r="G389" s="790"/>
      <c r="H389" s="790"/>
      <c r="I389" s="790"/>
      <c r="J389" s="790"/>
      <c r="K389" s="790"/>
      <c r="L389" s="790"/>
      <c r="M389" s="790"/>
      <c r="N389" s="790"/>
      <c r="O389" s="790"/>
      <c r="P389" s="790"/>
      <c r="Q389" s="790"/>
      <c r="R389" s="790"/>
      <c r="S389" s="790"/>
      <c r="T389" s="790"/>
      <c r="U389" s="442"/>
      <c r="V389" s="443"/>
      <c r="W389" s="440"/>
      <c r="X389" s="440"/>
      <c r="Y389" s="440"/>
      <c r="Z389" s="440"/>
      <c r="AA389" s="444"/>
      <c r="AB389" s="445"/>
      <c r="AC389" s="445"/>
      <c r="AD389" s="444"/>
      <c r="AE389" s="440"/>
      <c r="AF389" s="440"/>
      <c r="AG389" s="445"/>
      <c r="AH389" s="440"/>
      <c r="AI389" s="440"/>
      <c r="AJ389" s="440"/>
      <c r="AK389" s="445"/>
      <c r="AL389" s="440"/>
      <c r="AM389" s="442"/>
      <c r="AN389" s="443"/>
      <c r="AO389" s="440"/>
      <c r="AP389" s="446"/>
      <c r="AQ389" s="440"/>
    </row>
    <row r="390" spans="1:43" ht="6" customHeight="1" x14ac:dyDescent="0.2">
      <c r="A390" s="433"/>
      <c r="B390" s="432"/>
      <c r="C390" s="129"/>
      <c r="D390" s="150"/>
      <c r="E390" s="151"/>
      <c r="F390" s="438"/>
      <c r="G390" s="438"/>
      <c r="H390" s="438"/>
      <c r="I390" s="438"/>
      <c r="J390" s="438"/>
      <c r="K390" s="438"/>
      <c r="L390" s="438"/>
      <c r="M390" s="438"/>
      <c r="N390" s="438"/>
      <c r="O390" s="438"/>
      <c r="P390" s="438"/>
      <c r="Q390" s="438"/>
      <c r="R390" s="438"/>
      <c r="S390" s="438"/>
      <c r="T390" s="438"/>
      <c r="U390" s="152"/>
      <c r="V390" s="150"/>
      <c r="W390" s="151"/>
      <c r="X390" s="151"/>
      <c r="Y390" s="151"/>
      <c r="Z390" s="151"/>
      <c r="AA390" s="153"/>
      <c r="AB390" s="151"/>
      <c r="AC390" s="154"/>
      <c r="AD390" s="153"/>
      <c r="AE390" s="151"/>
      <c r="AF390" s="151"/>
      <c r="AG390" s="154"/>
      <c r="AH390" s="151"/>
      <c r="AI390" s="151"/>
      <c r="AJ390" s="151"/>
      <c r="AK390" s="154"/>
      <c r="AL390" s="155"/>
      <c r="AM390" s="152"/>
      <c r="AN390" s="130"/>
      <c r="AO390" s="433"/>
      <c r="AP390" s="433"/>
      <c r="AQ390" s="433"/>
    </row>
    <row r="391" spans="1:43" ht="6" customHeight="1" x14ac:dyDescent="0.2">
      <c r="A391" s="433"/>
      <c r="B391" s="432"/>
      <c r="C391" s="129"/>
      <c r="D391" s="156"/>
      <c r="E391" s="157"/>
      <c r="F391" s="439"/>
      <c r="G391" s="439"/>
      <c r="H391" s="439"/>
      <c r="I391" s="439"/>
      <c r="J391" s="439"/>
      <c r="K391" s="439"/>
      <c r="L391" s="439"/>
      <c r="M391" s="439"/>
      <c r="N391" s="439"/>
      <c r="O391" s="439"/>
      <c r="P391" s="439"/>
      <c r="Q391" s="439"/>
      <c r="R391" s="439"/>
      <c r="S391" s="439"/>
      <c r="T391" s="439"/>
      <c r="U391" s="158"/>
      <c r="V391" s="156"/>
      <c r="W391" s="157"/>
      <c r="X391" s="157"/>
      <c r="Y391" s="157"/>
      <c r="Z391" s="157"/>
      <c r="AA391" s="159"/>
      <c r="AB391" s="157"/>
      <c r="AC391" s="160"/>
      <c r="AD391" s="159"/>
      <c r="AE391" s="157"/>
      <c r="AF391" s="157"/>
      <c r="AG391" s="160"/>
      <c r="AH391" s="157"/>
      <c r="AI391" s="157"/>
      <c r="AJ391" s="157"/>
      <c r="AK391" s="160"/>
      <c r="AL391" s="161"/>
      <c r="AM391" s="158"/>
      <c r="AN391" s="130"/>
      <c r="AO391" s="433"/>
      <c r="AP391" s="433"/>
      <c r="AQ391" s="433"/>
    </row>
    <row r="392" spans="1:43" ht="11.25" customHeight="1" x14ac:dyDescent="0.2">
      <c r="A392" s="433"/>
      <c r="B392" s="432" t="s">
        <v>636</v>
      </c>
      <c r="C392" s="129"/>
      <c r="D392" s="130"/>
      <c r="E392" s="433" t="s">
        <v>780</v>
      </c>
      <c r="F392" s="761" t="str">
        <f ca="1">VLOOKUP(CONCATENATE($B$291&amp;INDIRECT(ADDRESS(ROW(),COLUMN()-1))),Language_Translations,MATCH(Language_Selected,Language_Options,0),FALSE)</f>
        <v>Des insectes [INSÉRER D'AUTRES PETITS ALIMENTS PROTÉINÉS COURAMMENT CONSOMMÉS TELS QUE DES LARVES (VERS, CHENILLES), DES OEUFS D'INSECTE, DES ESCARGOTS DE TERRE ET DE MER, DES OEUFS DE POISSON , OU DES ARAIGNÉES]?</v>
      </c>
      <c r="G392" s="761"/>
      <c r="H392" s="761"/>
      <c r="I392" s="761"/>
      <c r="J392" s="761"/>
      <c r="K392" s="761"/>
      <c r="L392" s="761"/>
      <c r="M392" s="761"/>
      <c r="N392" s="761"/>
      <c r="O392" s="761"/>
      <c r="P392" s="761"/>
      <c r="Q392" s="761"/>
      <c r="R392" s="761"/>
      <c r="S392" s="761"/>
      <c r="T392" s="761"/>
      <c r="U392" s="129"/>
      <c r="V392" s="130"/>
      <c r="W392" s="433" t="s">
        <v>780</v>
      </c>
      <c r="X392" s="143" t="s">
        <v>9</v>
      </c>
      <c r="Y392" s="143"/>
      <c r="Z392" s="143"/>
      <c r="AA392" s="147"/>
      <c r="AB392" s="148"/>
      <c r="AC392" s="310" t="s">
        <v>93</v>
      </c>
      <c r="AD392" s="149"/>
      <c r="AE392" s="433"/>
      <c r="AF392" s="433"/>
      <c r="AG392" s="310" t="s">
        <v>95</v>
      </c>
      <c r="AH392" s="433"/>
      <c r="AI392" s="433"/>
      <c r="AJ392" s="433"/>
      <c r="AK392" s="310" t="s">
        <v>212</v>
      </c>
      <c r="AL392" s="131"/>
      <c r="AM392" s="129"/>
      <c r="AN392" s="130"/>
      <c r="AO392" s="433"/>
      <c r="AP392" s="433"/>
      <c r="AQ392" s="433"/>
    </row>
    <row r="393" spans="1:43" ht="11.25" customHeight="1" x14ac:dyDescent="0.2">
      <c r="A393" s="433"/>
      <c r="B393" s="432"/>
      <c r="C393" s="129"/>
      <c r="D393" s="130"/>
      <c r="E393" s="433"/>
      <c r="F393" s="761"/>
      <c r="G393" s="761"/>
      <c r="H393" s="761"/>
      <c r="I393" s="761"/>
      <c r="J393" s="761"/>
      <c r="K393" s="761"/>
      <c r="L393" s="761"/>
      <c r="M393" s="761"/>
      <c r="N393" s="761"/>
      <c r="O393" s="761"/>
      <c r="P393" s="761"/>
      <c r="Q393" s="761"/>
      <c r="R393" s="761"/>
      <c r="S393" s="761"/>
      <c r="T393" s="761"/>
      <c r="U393" s="129"/>
      <c r="V393" s="130"/>
      <c r="W393" s="433"/>
      <c r="X393" s="143"/>
      <c r="Y393" s="143"/>
      <c r="Z393" s="143"/>
      <c r="AA393" s="147"/>
      <c r="AB393" s="148"/>
      <c r="AC393" s="310"/>
      <c r="AD393" s="149"/>
      <c r="AE393" s="433"/>
      <c r="AF393" s="433"/>
      <c r="AG393" s="310"/>
      <c r="AH393" s="433"/>
      <c r="AI393" s="433"/>
      <c r="AJ393" s="433"/>
      <c r="AK393" s="310"/>
      <c r="AL393" s="131"/>
      <c r="AM393" s="129"/>
      <c r="AN393" s="130"/>
      <c r="AO393" s="433"/>
      <c r="AP393" s="433"/>
      <c r="AQ393" s="433"/>
    </row>
    <row r="394" spans="1:43" ht="11.25" customHeight="1" x14ac:dyDescent="0.2">
      <c r="A394" s="433"/>
      <c r="B394" s="432"/>
      <c r="C394" s="129"/>
      <c r="D394" s="130"/>
      <c r="E394" s="433"/>
      <c r="F394" s="761"/>
      <c r="G394" s="761"/>
      <c r="H394" s="761"/>
      <c r="I394" s="761"/>
      <c r="J394" s="761"/>
      <c r="K394" s="761"/>
      <c r="L394" s="761"/>
      <c r="M394" s="761"/>
      <c r="N394" s="761"/>
      <c r="O394" s="761"/>
      <c r="P394" s="761"/>
      <c r="Q394" s="761"/>
      <c r="R394" s="761"/>
      <c r="S394" s="761"/>
      <c r="T394" s="761"/>
      <c r="U394" s="129"/>
      <c r="V394" s="130"/>
      <c r="W394" s="433"/>
      <c r="X394" s="143"/>
      <c r="Y394" s="143"/>
      <c r="Z394" s="143"/>
      <c r="AA394" s="147"/>
      <c r="AB394" s="148"/>
      <c r="AC394" s="310"/>
      <c r="AD394" s="149"/>
      <c r="AE394" s="433"/>
      <c r="AF394" s="433"/>
      <c r="AG394" s="310"/>
      <c r="AH394" s="433"/>
      <c r="AI394" s="433"/>
      <c r="AJ394" s="433"/>
      <c r="AK394" s="310"/>
      <c r="AL394" s="131"/>
      <c r="AM394" s="129"/>
      <c r="AN394" s="130"/>
      <c r="AO394" s="433"/>
      <c r="AP394" s="433"/>
      <c r="AQ394" s="433"/>
    </row>
    <row r="395" spans="1:43" ht="11.25" customHeight="1" x14ac:dyDescent="0.2">
      <c r="A395" s="433"/>
      <c r="B395" s="432"/>
      <c r="C395" s="129"/>
      <c r="D395" s="130"/>
      <c r="E395" s="433"/>
      <c r="F395" s="761"/>
      <c r="G395" s="761"/>
      <c r="H395" s="761"/>
      <c r="I395" s="761"/>
      <c r="J395" s="761"/>
      <c r="K395" s="761"/>
      <c r="L395" s="761"/>
      <c r="M395" s="761"/>
      <c r="N395" s="761"/>
      <c r="O395" s="761"/>
      <c r="P395" s="761"/>
      <c r="Q395" s="761"/>
      <c r="R395" s="761"/>
      <c r="S395" s="761"/>
      <c r="T395" s="761"/>
      <c r="U395" s="129"/>
      <c r="V395" s="130"/>
      <c r="W395" s="433"/>
      <c r="X395" s="143"/>
      <c r="Y395" s="143"/>
      <c r="Z395" s="143"/>
      <c r="AA395" s="147"/>
      <c r="AB395" s="148"/>
      <c r="AC395" s="310"/>
      <c r="AD395" s="149"/>
      <c r="AE395" s="433"/>
      <c r="AF395" s="433"/>
      <c r="AG395" s="310"/>
      <c r="AH395" s="433"/>
      <c r="AI395" s="433"/>
      <c r="AJ395" s="433"/>
      <c r="AK395" s="310"/>
      <c r="AL395" s="131"/>
      <c r="AM395" s="129"/>
      <c r="AN395" s="130"/>
      <c r="AO395" s="433"/>
      <c r="AP395" s="433"/>
      <c r="AQ395" s="433"/>
    </row>
    <row r="396" spans="1:43" ht="11.25" customHeight="1" x14ac:dyDescent="0.2">
      <c r="A396" s="660"/>
      <c r="B396" s="661"/>
      <c r="C396" s="129"/>
      <c r="D396" s="130"/>
      <c r="E396" s="660"/>
      <c r="F396" s="761"/>
      <c r="G396" s="761"/>
      <c r="H396" s="761"/>
      <c r="I396" s="761"/>
      <c r="J396" s="761"/>
      <c r="K396" s="761"/>
      <c r="L396" s="761"/>
      <c r="M396" s="761"/>
      <c r="N396" s="761"/>
      <c r="O396" s="761"/>
      <c r="P396" s="761"/>
      <c r="Q396" s="761"/>
      <c r="R396" s="761"/>
      <c r="S396" s="761"/>
      <c r="T396" s="761"/>
      <c r="U396" s="129"/>
      <c r="V396" s="130"/>
      <c r="W396" s="660"/>
      <c r="X396" s="143"/>
      <c r="Y396" s="143"/>
      <c r="Z396" s="143"/>
      <c r="AA396" s="147"/>
      <c r="AB396" s="148"/>
      <c r="AC396" s="663"/>
      <c r="AD396" s="149"/>
      <c r="AE396" s="660"/>
      <c r="AF396" s="660"/>
      <c r="AG396" s="663"/>
      <c r="AH396" s="660"/>
      <c r="AI396" s="660"/>
      <c r="AJ396" s="660"/>
      <c r="AK396" s="663"/>
      <c r="AL396" s="131"/>
      <c r="AM396" s="129"/>
      <c r="AN396" s="130"/>
      <c r="AO396" s="660"/>
      <c r="AP396" s="660"/>
      <c r="AQ396" s="660"/>
    </row>
    <row r="397" spans="1:43" ht="11.15" customHeight="1" x14ac:dyDescent="0.2">
      <c r="A397" s="433"/>
      <c r="B397" s="432"/>
      <c r="C397" s="129"/>
      <c r="D397" s="130"/>
      <c r="E397" s="433"/>
      <c r="F397" s="761"/>
      <c r="G397" s="761"/>
      <c r="H397" s="761"/>
      <c r="I397" s="761"/>
      <c r="J397" s="761"/>
      <c r="K397" s="761"/>
      <c r="L397" s="761"/>
      <c r="M397" s="761"/>
      <c r="N397" s="761"/>
      <c r="O397" s="761"/>
      <c r="P397" s="761"/>
      <c r="Q397" s="761"/>
      <c r="R397" s="761"/>
      <c r="S397" s="761"/>
      <c r="T397" s="761"/>
      <c r="U397" s="129"/>
      <c r="V397" s="130"/>
      <c r="W397" s="433"/>
      <c r="X397" s="143"/>
      <c r="Y397" s="143"/>
      <c r="Z397" s="143"/>
      <c r="AA397" s="147"/>
      <c r="AB397" s="148"/>
      <c r="AC397" s="310"/>
      <c r="AD397" s="149"/>
      <c r="AE397" s="433"/>
      <c r="AF397" s="433"/>
      <c r="AG397" s="310"/>
      <c r="AH397" s="433"/>
      <c r="AI397" s="433"/>
      <c r="AJ397" s="433"/>
      <c r="AK397" s="310"/>
      <c r="AL397" s="131"/>
      <c r="AM397" s="129"/>
      <c r="AN397" s="130"/>
      <c r="AO397" s="433"/>
      <c r="AP397" s="433"/>
      <c r="AQ397" s="433"/>
    </row>
    <row r="398" spans="1:43" ht="6" customHeight="1" x14ac:dyDescent="0.2">
      <c r="A398" s="433"/>
      <c r="B398" s="432"/>
      <c r="C398" s="129"/>
      <c r="D398" s="150"/>
      <c r="E398" s="151"/>
      <c r="F398" s="438"/>
      <c r="G398" s="438"/>
      <c r="H398" s="438"/>
      <c r="I398" s="438"/>
      <c r="J398" s="438"/>
      <c r="K398" s="438"/>
      <c r="L398" s="438"/>
      <c r="M398" s="438"/>
      <c r="N398" s="438"/>
      <c r="O398" s="438"/>
      <c r="P398" s="438"/>
      <c r="Q398" s="438"/>
      <c r="R398" s="438"/>
      <c r="S398" s="438"/>
      <c r="T398" s="438"/>
      <c r="U398" s="152"/>
      <c r="V398" s="150"/>
      <c r="W398" s="151"/>
      <c r="X398" s="151"/>
      <c r="Y398" s="151"/>
      <c r="Z398" s="151"/>
      <c r="AA398" s="153"/>
      <c r="AB398" s="151"/>
      <c r="AC398" s="154"/>
      <c r="AD398" s="153"/>
      <c r="AE398" s="151"/>
      <c r="AF398" s="151"/>
      <c r="AG398" s="154"/>
      <c r="AH398" s="151"/>
      <c r="AI398" s="151"/>
      <c r="AJ398" s="151"/>
      <c r="AK398" s="154"/>
      <c r="AL398" s="155"/>
      <c r="AM398" s="152"/>
      <c r="AN398" s="130"/>
      <c r="AO398" s="433"/>
      <c r="AP398" s="433"/>
      <c r="AQ398" s="433"/>
    </row>
    <row r="399" spans="1:43" ht="6" customHeight="1" x14ac:dyDescent="0.2">
      <c r="A399" s="433"/>
      <c r="B399" s="432"/>
      <c r="C399" s="129"/>
      <c r="D399" s="156"/>
      <c r="E399" s="157"/>
      <c r="F399" s="439"/>
      <c r="G399" s="439"/>
      <c r="H399" s="439"/>
      <c r="I399" s="439"/>
      <c r="J399" s="439"/>
      <c r="K399" s="439"/>
      <c r="L399" s="439"/>
      <c r="M399" s="439"/>
      <c r="N399" s="439"/>
      <c r="O399" s="439"/>
      <c r="P399" s="439"/>
      <c r="Q399" s="439"/>
      <c r="R399" s="439"/>
      <c r="S399" s="439"/>
      <c r="T399" s="439"/>
      <c r="U399" s="158"/>
      <c r="V399" s="156"/>
      <c r="W399" s="157"/>
      <c r="X399" s="157"/>
      <c r="Y399" s="157"/>
      <c r="Z399" s="157"/>
      <c r="AA399" s="159"/>
      <c r="AB399" s="157"/>
      <c r="AC399" s="160"/>
      <c r="AD399" s="159"/>
      <c r="AE399" s="157"/>
      <c r="AF399" s="157"/>
      <c r="AG399" s="160"/>
      <c r="AH399" s="157"/>
      <c r="AI399" s="157"/>
      <c r="AJ399" s="157"/>
      <c r="AK399" s="160"/>
      <c r="AL399" s="161"/>
      <c r="AM399" s="158"/>
      <c r="AN399" s="130"/>
      <c r="AO399" s="433"/>
      <c r="AP399" s="433"/>
      <c r="AQ399" s="433"/>
    </row>
    <row r="400" spans="1:43" ht="11.25" customHeight="1" x14ac:dyDescent="0.2">
      <c r="A400" s="433"/>
      <c r="B400" s="432"/>
      <c r="C400" s="129"/>
      <c r="D400" s="130"/>
      <c r="E400" s="433" t="s">
        <v>781</v>
      </c>
      <c r="F400" s="790" t="str">
        <f ca="1">VLOOKUP(CONCATENATE($B$291&amp;INDIRECT(ADDRESS(ROW(),COLUMN()-1))),Language_Translations,MATCH(Language_Selected,Language_Options,0),FALSE)</f>
        <v>[Chocolats, confiseries, pâtisseries, gâteaux, biscuits, des friandises glacées comme des crèmes glacées et des glaces à l'eau]?</v>
      </c>
      <c r="G400" s="790"/>
      <c r="H400" s="790"/>
      <c r="I400" s="790"/>
      <c r="J400" s="790"/>
      <c r="K400" s="790"/>
      <c r="L400" s="790"/>
      <c r="M400" s="790"/>
      <c r="N400" s="790"/>
      <c r="O400" s="790"/>
      <c r="P400" s="790"/>
      <c r="Q400" s="790"/>
      <c r="R400" s="790"/>
      <c r="S400" s="790"/>
      <c r="T400" s="790"/>
      <c r="U400" s="129"/>
      <c r="V400" s="130"/>
      <c r="W400" s="433" t="s">
        <v>781</v>
      </c>
      <c r="X400" s="143" t="s">
        <v>9</v>
      </c>
      <c r="Y400" s="143"/>
      <c r="Z400" s="143"/>
      <c r="AA400" s="147"/>
      <c r="AB400" s="148"/>
      <c r="AC400" s="310" t="s">
        <v>93</v>
      </c>
      <c r="AD400" s="149"/>
      <c r="AE400" s="433"/>
      <c r="AF400" s="433"/>
      <c r="AG400" s="310" t="s">
        <v>95</v>
      </c>
      <c r="AH400" s="433"/>
      <c r="AI400" s="433"/>
      <c r="AJ400" s="433"/>
      <c r="AK400" s="310" t="s">
        <v>212</v>
      </c>
      <c r="AL400" s="131"/>
      <c r="AM400" s="129"/>
      <c r="AN400" s="130"/>
      <c r="AO400" s="433"/>
      <c r="AP400" s="433"/>
      <c r="AQ400" s="433"/>
    </row>
    <row r="401" spans="1:43" ht="11.25" customHeight="1" x14ac:dyDescent="0.2">
      <c r="A401" s="433"/>
      <c r="B401" s="432"/>
      <c r="C401" s="129"/>
      <c r="D401" s="130"/>
      <c r="E401" s="433"/>
      <c r="F401" s="790"/>
      <c r="G401" s="790"/>
      <c r="H401" s="790"/>
      <c r="I401" s="790"/>
      <c r="J401" s="790"/>
      <c r="K401" s="790"/>
      <c r="L401" s="790"/>
      <c r="M401" s="790"/>
      <c r="N401" s="790"/>
      <c r="O401" s="790"/>
      <c r="P401" s="790"/>
      <c r="Q401" s="790"/>
      <c r="R401" s="790"/>
      <c r="S401" s="790"/>
      <c r="T401" s="790"/>
      <c r="U401" s="129"/>
      <c r="V401" s="130"/>
      <c r="W401" s="433"/>
      <c r="X401" s="143"/>
      <c r="Y401" s="143"/>
      <c r="Z401" s="143"/>
      <c r="AA401" s="147"/>
      <c r="AB401" s="148"/>
      <c r="AC401" s="310"/>
      <c r="AD401" s="149"/>
      <c r="AE401" s="433"/>
      <c r="AF401" s="433"/>
      <c r="AG401" s="310"/>
      <c r="AH401" s="433"/>
      <c r="AI401" s="433"/>
      <c r="AJ401" s="433"/>
      <c r="AK401" s="310"/>
      <c r="AL401" s="131"/>
      <c r="AM401" s="129"/>
      <c r="AN401" s="130"/>
      <c r="AO401" s="433"/>
      <c r="AP401" s="433"/>
      <c r="AQ401" s="433"/>
    </row>
    <row r="402" spans="1:43" ht="11.25" customHeight="1" x14ac:dyDescent="0.2">
      <c r="A402" s="433"/>
      <c r="B402" s="432"/>
      <c r="C402" s="129"/>
      <c r="D402" s="130"/>
      <c r="E402" s="433"/>
      <c r="F402" s="790"/>
      <c r="G402" s="790"/>
      <c r="H402" s="790"/>
      <c r="I402" s="790"/>
      <c r="J402" s="790"/>
      <c r="K402" s="790"/>
      <c r="L402" s="790"/>
      <c r="M402" s="790"/>
      <c r="N402" s="790"/>
      <c r="O402" s="790"/>
      <c r="P402" s="790"/>
      <c r="Q402" s="790"/>
      <c r="R402" s="790"/>
      <c r="S402" s="790"/>
      <c r="T402" s="790"/>
      <c r="U402" s="129"/>
      <c r="V402" s="130"/>
      <c r="W402" s="433"/>
      <c r="X402" s="143"/>
      <c r="Y402" s="143"/>
      <c r="Z402" s="143"/>
      <c r="AA402" s="147"/>
      <c r="AB402" s="148"/>
      <c r="AC402" s="310"/>
      <c r="AD402" s="149"/>
      <c r="AE402" s="433"/>
      <c r="AF402" s="433"/>
      <c r="AG402" s="310"/>
      <c r="AH402" s="433"/>
      <c r="AI402" s="433"/>
      <c r="AJ402" s="433"/>
      <c r="AK402" s="310"/>
      <c r="AL402" s="131"/>
      <c r="AM402" s="129"/>
      <c r="AN402" s="130"/>
      <c r="AO402" s="433"/>
      <c r="AP402" s="433"/>
      <c r="AQ402" s="433"/>
    </row>
    <row r="403" spans="1:43" ht="6" customHeight="1" x14ac:dyDescent="0.2">
      <c r="A403" s="433"/>
      <c r="B403" s="432"/>
      <c r="C403" s="129"/>
      <c r="D403" s="150"/>
      <c r="E403" s="151"/>
      <c r="F403" s="438"/>
      <c r="G403" s="438"/>
      <c r="H403" s="438"/>
      <c r="I403" s="438"/>
      <c r="J403" s="438"/>
      <c r="K403" s="438"/>
      <c r="L403" s="438"/>
      <c r="M403" s="438"/>
      <c r="N403" s="438"/>
      <c r="O403" s="438"/>
      <c r="P403" s="438"/>
      <c r="Q403" s="438"/>
      <c r="R403" s="438"/>
      <c r="S403" s="438"/>
      <c r="T403" s="438"/>
      <c r="U403" s="152"/>
      <c r="V403" s="150"/>
      <c r="W403" s="151"/>
      <c r="X403" s="151"/>
      <c r="Y403" s="151"/>
      <c r="Z403" s="151"/>
      <c r="AA403" s="153"/>
      <c r="AB403" s="151"/>
      <c r="AC403" s="154"/>
      <c r="AD403" s="153"/>
      <c r="AE403" s="151"/>
      <c r="AF403" s="151"/>
      <c r="AG403" s="154"/>
      <c r="AH403" s="151"/>
      <c r="AI403" s="151"/>
      <c r="AJ403" s="151"/>
      <c r="AK403" s="154"/>
      <c r="AL403" s="155"/>
      <c r="AM403" s="152"/>
      <c r="AN403" s="130"/>
      <c r="AO403" s="433"/>
      <c r="AP403" s="433"/>
      <c r="AQ403" s="433"/>
    </row>
    <row r="404" spans="1:43" ht="6" customHeight="1" x14ac:dyDescent="0.2">
      <c r="A404" s="433"/>
      <c r="B404" s="432"/>
      <c r="C404" s="129"/>
      <c r="D404" s="156"/>
      <c r="E404" s="157"/>
      <c r="F404" s="439"/>
      <c r="G404" s="439"/>
      <c r="H404" s="439"/>
      <c r="I404" s="439"/>
      <c r="J404" s="439"/>
      <c r="K404" s="439"/>
      <c r="L404" s="439"/>
      <c r="M404" s="439"/>
      <c r="N404" s="439"/>
      <c r="O404" s="439"/>
      <c r="P404" s="439"/>
      <c r="Q404" s="439"/>
      <c r="R404" s="439"/>
      <c r="S404" s="439"/>
      <c r="T404" s="439"/>
      <c r="U404" s="158"/>
      <c r="V404" s="156"/>
      <c r="W404" s="157"/>
      <c r="X404" s="157"/>
      <c r="Y404" s="157"/>
      <c r="Z404" s="157"/>
      <c r="AA404" s="159"/>
      <c r="AB404" s="157"/>
      <c r="AC404" s="160"/>
      <c r="AD404" s="159"/>
      <c r="AE404" s="157"/>
      <c r="AF404" s="157"/>
      <c r="AG404" s="160"/>
      <c r="AH404" s="157"/>
      <c r="AI404" s="157"/>
      <c r="AJ404" s="157"/>
      <c r="AK404" s="160"/>
      <c r="AL404" s="161"/>
      <c r="AM404" s="158"/>
      <c r="AN404" s="130"/>
      <c r="AO404" s="433"/>
      <c r="AP404" s="433"/>
      <c r="AQ404" s="433"/>
    </row>
    <row r="405" spans="1:43" ht="11.25" customHeight="1" x14ac:dyDescent="0.2">
      <c r="A405" s="433"/>
      <c r="B405" s="663" t="s">
        <v>2371</v>
      </c>
      <c r="C405" s="129"/>
      <c r="D405" s="130"/>
      <c r="E405" s="433" t="s">
        <v>782</v>
      </c>
      <c r="F405" s="790" t="str">
        <f ca="1">VLOOKUP(CONCATENATE($B$291&amp;INDIRECT(ADDRESS(ROW(),COLUMN()-1))),Language_Translations,MATCH(Language_Selected,Language_Options,0),FALSE)</f>
        <v xml:space="preserve"> [INSÉRER D'AUTRES ALIMENTS SUCRÉS COURAMMENT CONSOMMÉS] ?</v>
      </c>
      <c r="G405" s="790"/>
      <c r="H405" s="790"/>
      <c r="I405" s="790"/>
      <c r="J405" s="790"/>
      <c r="K405" s="790"/>
      <c r="L405" s="790"/>
      <c r="M405" s="790"/>
      <c r="N405" s="790"/>
      <c r="O405" s="790"/>
      <c r="P405" s="790"/>
      <c r="Q405" s="790"/>
      <c r="R405" s="790"/>
      <c r="S405" s="790"/>
      <c r="T405" s="790"/>
      <c r="U405" s="129"/>
      <c r="V405" s="130"/>
      <c r="W405" s="433" t="s">
        <v>782</v>
      </c>
      <c r="X405" s="143" t="s">
        <v>9</v>
      </c>
      <c r="Y405" s="143"/>
      <c r="Z405" s="143"/>
      <c r="AA405" s="147"/>
      <c r="AB405" s="148"/>
      <c r="AC405" s="310" t="s">
        <v>93</v>
      </c>
      <c r="AD405" s="149"/>
      <c r="AE405" s="433"/>
      <c r="AF405" s="433"/>
      <c r="AG405" s="310" t="s">
        <v>95</v>
      </c>
      <c r="AH405" s="433"/>
      <c r="AI405" s="433"/>
      <c r="AJ405" s="433"/>
      <c r="AK405" s="310" t="s">
        <v>212</v>
      </c>
      <c r="AL405" s="131"/>
      <c r="AM405" s="129"/>
      <c r="AN405" s="130"/>
      <c r="AO405" s="433"/>
      <c r="AP405" s="433"/>
      <c r="AQ405" s="433"/>
    </row>
    <row r="406" spans="1:43" ht="11.25" customHeight="1" x14ac:dyDescent="0.2">
      <c r="A406" s="433"/>
      <c r="B406" s="432"/>
      <c r="C406" s="129"/>
      <c r="D406" s="130"/>
      <c r="E406" s="433"/>
      <c r="F406" s="790"/>
      <c r="G406" s="790"/>
      <c r="H406" s="790"/>
      <c r="I406" s="790"/>
      <c r="J406" s="790"/>
      <c r="K406" s="790"/>
      <c r="L406" s="790"/>
      <c r="M406" s="790"/>
      <c r="N406" s="790"/>
      <c r="O406" s="790"/>
      <c r="P406" s="790"/>
      <c r="Q406" s="790"/>
      <c r="R406" s="790"/>
      <c r="S406" s="790"/>
      <c r="T406" s="790"/>
      <c r="U406" s="129"/>
      <c r="V406" s="130"/>
      <c r="W406" s="433"/>
      <c r="X406" s="143"/>
      <c r="Y406" s="143"/>
      <c r="Z406" s="143"/>
      <c r="AA406" s="147"/>
      <c r="AB406" s="148"/>
      <c r="AC406" s="310"/>
      <c r="AD406" s="149"/>
      <c r="AE406" s="433"/>
      <c r="AF406" s="433"/>
      <c r="AG406" s="310"/>
      <c r="AH406" s="433"/>
      <c r="AI406" s="433"/>
      <c r="AJ406" s="433"/>
      <c r="AK406" s="310"/>
      <c r="AL406" s="131"/>
      <c r="AM406" s="129"/>
      <c r="AN406" s="130"/>
      <c r="AO406" s="433"/>
      <c r="AP406" s="433"/>
      <c r="AQ406" s="433"/>
    </row>
    <row r="407" spans="1:43" ht="6" customHeight="1" x14ac:dyDescent="0.2">
      <c r="A407" s="433"/>
      <c r="B407" s="432"/>
      <c r="C407" s="129"/>
      <c r="D407" s="150"/>
      <c r="E407" s="151"/>
      <c r="F407" s="438"/>
      <c r="G407" s="438"/>
      <c r="H407" s="438"/>
      <c r="I407" s="438"/>
      <c r="J407" s="438"/>
      <c r="K407" s="438"/>
      <c r="L407" s="438"/>
      <c r="M407" s="438"/>
      <c r="N407" s="438"/>
      <c r="O407" s="438"/>
      <c r="P407" s="438"/>
      <c r="Q407" s="438"/>
      <c r="R407" s="438"/>
      <c r="S407" s="438"/>
      <c r="T407" s="438"/>
      <c r="U407" s="152"/>
      <c r="V407" s="150"/>
      <c r="W407" s="151"/>
      <c r="X407" s="151"/>
      <c r="Y407" s="151"/>
      <c r="Z407" s="151"/>
      <c r="AA407" s="153"/>
      <c r="AB407" s="151"/>
      <c r="AC407" s="154"/>
      <c r="AD407" s="153"/>
      <c r="AE407" s="151"/>
      <c r="AF407" s="151"/>
      <c r="AG407" s="154"/>
      <c r="AH407" s="151"/>
      <c r="AI407" s="151"/>
      <c r="AJ407" s="151"/>
      <c r="AK407" s="154"/>
      <c r="AL407" s="155"/>
      <c r="AM407" s="152"/>
      <c r="AN407" s="130"/>
      <c r="AO407" s="433"/>
      <c r="AP407" s="433"/>
      <c r="AQ407" s="433"/>
    </row>
    <row r="408" spans="1:43" ht="6" customHeight="1" x14ac:dyDescent="0.2">
      <c r="A408" s="578"/>
      <c r="B408" s="579"/>
      <c r="C408" s="129"/>
      <c r="D408" s="130"/>
      <c r="E408" s="583"/>
      <c r="F408" s="584"/>
      <c r="G408" s="584"/>
      <c r="H408" s="584"/>
      <c r="I408" s="584"/>
      <c r="J408" s="584"/>
      <c r="K408" s="584"/>
      <c r="L408" s="584"/>
      <c r="M408" s="584"/>
      <c r="N408" s="584"/>
      <c r="O408" s="584"/>
      <c r="P408" s="584"/>
      <c r="Q408" s="584"/>
      <c r="R408" s="584"/>
      <c r="S408" s="584"/>
      <c r="T408" s="584"/>
      <c r="U408" s="129"/>
      <c r="V408" s="130"/>
      <c r="W408" s="583"/>
      <c r="X408" s="583"/>
      <c r="Y408" s="583"/>
      <c r="Z408" s="583"/>
      <c r="AA408" s="585"/>
      <c r="AB408" s="583"/>
      <c r="AC408" s="586"/>
      <c r="AD408" s="585"/>
      <c r="AE408" s="583"/>
      <c r="AF408" s="583"/>
      <c r="AG408" s="586"/>
      <c r="AH408" s="583"/>
      <c r="AI408" s="583"/>
      <c r="AJ408" s="583"/>
      <c r="AK408" s="586"/>
      <c r="AL408" s="587"/>
      <c r="AM408" s="129"/>
      <c r="AN408" s="130"/>
      <c r="AO408" s="578"/>
      <c r="AP408" s="578"/>
      <c r="AQ408" s="578"/>
    </row>
    <row r="409" spans="1:43" ht="11.15" customHeight="1" x14ac:dyDescent="0.2">
      <c r="A409" s="578"/>
      <c r="B409" s="579"/>
      <c r="C409" s="129"/>
      <c r="D409" s="130"/>
      <c r="E409" s="583" t="s">
        <v>783</v>
      </c>
      <c r="F409" s="790" t="str">
        <f ca="1">VLOOKUP(CONCATENATE($B$291&amp;INDIRECT(ADDRESS(ROW(),COLUMN()-1))),Language_Translations,MATCH(Language_Selected,Language_Options,0),FALSE)</f>
        <v>Chips, chips soufflés, frites, beignets, nouilles à cuisson rapide, ou [INSÉRER D'AUTRES ALIMENTS FRITS ET SALÉS LES PLUS COURAMMENT CONSOMMÉS] ?</v>
      </c>
      <c r="G409" s="790"/>
      <c r="H409" s="790"/>
      <c r="I409" s="790"/>
      <c r="J409" s="790"/>
      <c r="K409" s="790"/>
      <c r="L409" s="790"/>
      <c r="M409" s="790"/>
      <c r="N409" s="790"/>
      <c r="O409" s="790"/>
      <c r="P409" s="790"/>
      <c r="Q409" s="790"/>
      <c r="R409" s="790"/>
      <c r="S409" s="790"/>
      <c r="T409" s="790"/>
      <c r="U409" s="129"/>
      <c r="V409" s="130"/>
      <c r="W409" s="578" t="s">
        <v>783</v>
      </c>
      <c r="X409" s="143" t="s">
        <v>9</v>
      </c>
      <c r="Y409" s="143"/>
      <c r="Z409" s="143"/>
      <c r="AA409" s="147"/>
      <c r="AB409" s="148"/>
      <c r="AC409" s="580" t="s">
        <v>93</v>
      </c>
      <c r="AD409" s="149"/>
      <c r="AE409" s="578"/>
      <c r="AF409" s="578"/>
      <c r="AG409" s="580" t="s">
        <v>95</v>
      </c>
      <c r="AH409" s="578"/>
      <c r="AI409" s="578"/>
      <c r="AJ409" s="578"/>
      <c r="AK409" s="580" t="s">
        <v>212</v>
      </c>
      <c r="AL409" s="127"/>
      <c r="AM409" s="129"/>
      <c r="AN409" s="130"/>
      <c r="AO409" s="578"/>
      <c r="AP409" s="578"/>
      <c r="AQ409" s="578"/>
    </row>
    <row r="410" spans="1:43" ht="11.15" customHeight="1" x14ac:dyDescent="0.2">
      <c r="A410" s="660"/>
      <c r="B410" s="661"/>
      <c r="C410" s="129"/>
      <c r="D410" s="130"/>
      <c r="E410" s="583"/>
      <c r="F410" s="790"/>
      <c r="G410" s="790"/>
      <c r="H410" s="790"/>
      <c r="I410" s="790"/>
      <c r="J410" s="790"/>
      <c r="K410" s="790"/>
      <c r="L410" s="790"/>
      <c r="M410" s="790"/>
      <c r="N410" s="790"/>
      <c r="O410" s="790"/>
      <c r="P410" s="790"/>
      <c r="Q410" s="790"/>
      <c r="R410" s="790"/>
      <c r="S410" s="790"/>
      <c r="T410" s="790"/>
      <c r="U410" s="129"/>
      <c r="V410" s="130"/>
      <c r="W410" s="660"/>
      <c r="X410" s="143"/>
      <c r="Y410" s="143"/>
      <c r="Z410" s="143"/>
      <c r="AA410" s="147"/>
      <c r="AB410" s="148"/>
      <c r="AC410" s="663"/>
      <c r="AD410" s="149"/>
      <c r="AE410" s="660"/>
      <c r="AF410" s="660"/>
      <c r="AG410" s="663"/>
      <c r="AH410" s="660"/>
      <c r="AI410" s="660"/>
      <c r="AJ410" s="660"/>
      <c r="AK410" s="663"/>
      <c r="AL410" s="127"/>
      <c r="AM410" s="129"/>
      <c r="AN410" s="130"/>
      <c r="AO410" s="660"/>
      <c r="AP410" s="660"/>
      <c r="AQ410" s="660"/>
    </row>
    <row r="411" spans="1:43" ht="11.15" customHeight="1" x14ac:dyDescent="0.2">
      <c r="A411" s="660"/>
      <c r="B411" s="661"/>
      <c r="C411" s="129"/>
      <c r="D411" s="130"/>
      <c r="E411" s="583"/>
      <c r="F411" s="790"/>
      <c r="G411" s="790"/>
      <c r="H411" s="790"/>
      <c r="I411" s="790"/>
      <c r="J411" s="790"/>
      <c r="K411" s="790"/>
      <c r="L411" s="790"/>
      <c r="M411" s="790"/>
      <c r="N411" s="790"/>
      <c r="O411" s="790"/>
      <c r="P411" s="790"/>
      <c r="Q411" s="790"/>
      <c r="R411" s="790"/>
      <c r="S411" s="790"/>
      <c r="T411" s="790"/>
      <c r="U411" s="129"/>
      <c r="V411" s="130"/>
      <c r="W411" s="660"/>
      <c r="X411" s="143"/>
      <c r="Y411" s="143"/>
      <c r="Z411" s="143"/>
      <c r="AA411" s="147"/>
      <c r="AB411" s="148"/>
      <c r="AC411" s="663"/>
      <c r="AD411" s="149"/>
      <c r="AE411" s="660"/>
      <c r="AF411" s="660"/>
      <c r="AG411" s="663"/>
      <c r="AH411" s="660"/>
      <c r="AI411" s="660"/>
      <c r="AJ411" s="660"/>
      <c r="AK411" s="663"/>
      <c r="AL411" s="127"/>
      <c r="AM411" s="129"/>
      <c r="AN411" s="130"/>
      <c r="AO411" s="660"/>
      <c r="AP411" s="660"/>
      <c r="AQ411" s="660"/>
    </row>
    <row r="412" spans="1:43" s="687" customFormat="1" ht="11.15" customHeight="1" x14ac:dyDescent="0.2">
      <c r="A412" s="685"/>
      <c r="B412" s="686"/>
      <c r="C412" s="129"/>
      <c r="D412" s="130"/>
      <c r="E412" s="583"/>
      <c r="F412" s="790"/>
      <c r="G412" s="790"/>
      <c r="H412" s="790"/>
      <c r="I412" s="790"/>
      <c r="J412" s="790"/>
      <c r="K412" s="790"/>
      <c r="L412" s="790"/>
      <c r="M412" s="790"/>
      <c r="N412" s="790"/>
      <c r="O412" s="790"/>
      <c r="P412" s="790"/>
      <c r="Q412" s="790"/>
      <c r="R412" s="790"/>
      <c r="S412" s="790"/>
      <c r="T412" s="790"/>
      <c r="U412" s="129"/>
      <c r="V412" s="130"/>
      <c r="W412" s="685"/>
      <c r="X412" s="143"/>
      <c r="Y412" s="143"/>
      <c r="Z412" s="143"/>
      <c r="AA412" s="147"/>
      <c r="AB412" s="148"/>
      <c r="AC412" s="663"/>
      <c r="AD412" s="149"/>
      <c r="AE412" s="685"/>
      <c r="AF412" s="685"/>
      <c r="AG412" s="663"/>
      <c r="AH412" s="685"/>
      <c r="AI412" s="685"/>
      <c r="AJ412" s="685"/>
      <c r="AK412" s="663"/>
      <c r="AM412" s="129"/>
      <c r="AN412" s="130"/>
      <c r="AO412" s="685"/>
      <c r="AP412" s="685"/>
      <c r="AQ412" s="685"/>
    </row>
    <row r="413" spans="1:43" ht="6" customHeight="1" x14ac:dyDescent="0.2">
      <c r="A413" s="578"/>
      <c r="B413" s="579"/>
      <c r="C413" s="129"/>
      <c r="D413" s="130"/>
      <c r="E413" s="583"/>
      <c r="F413" s="674"/>
      <c r="G413" s="674"/>
      <c r="H413" s="674"/>
      <c r="I413" s="674"/>
      <c r="J413" s="674"/>
      <c r="K413" s="674"/>
      <c r="L413" s="674"/>
      <c r="M413" s="674"/>
      <c r="N413" s="674"/>
      <c r="O413" s="674"/>
      <c r="P413" s="674"/>
      <c r="Q413" s="674"/>
      <c r="R413" s="674"/>
      <c r="S413" s="674"/>
      <c r="T413" s="674"/>
      <c r="U413" s="152"/>
      <c r="V413" s="130"/>
      <c r="W413" s="583"/>
      <c r="X413" s="583"/>
      <c r="Y413" s="583"/>
      <c r="Z413" s="583"/>
      <c r="AA413" s="585"/>
      <c r="AB413" s="583"/>
      <c r="AC413" s="586"/>
      <c r="AD413" s="585"/>
      <c r="AE413" s="583"/>
      <c r="AF413" s="583"/>
      <c r="AG413" s="586"/>
      <c r="AH413" s="583"/>
      <c r="AI413" s="583"/>
      <c r="AJ413" s="583"/>
      <c r="AK413" s="586"/>
      <c r="AL413" s="587"/>
      <c r="AM413" s="129"/>
      <c r="AN413" s="130"/>
      <c r="AO413" s="578"/>
      <c r="AP413" s="578"/>
      <c r="AQ413" s="578"/>
    </row>
    <row r="414" spans="1:43" ht="6" customHeight="1" x14ac:dyDescent="0.2">
      <c r="A414" s="433"/>
      <c r="B414" s="432"/>
      <c r="C414" s="129"/>
      <c r="D414" s="156"/>
      <c r="E414" s="157"/>
      <c r="F414" s="659"/>
      <c r="G414" s="659"/>
      <c r="H414" s="659"/>
      <c r="I414" s="659"/>
      <c r="J414" s="659"/>
      <c r="K414" s="659"/>
      <c r="L414" s="659"/>
      <c r="M414" s="659"/>
      <c r="N414" s="659"/>
      <c r="O414" s="659"/>
      <c r="P414" s="659"/>
      <c r="Q414" s="659"/>
      <c r="R414" s="659"/>
      <c r="S414" s="659"/>
      <c r="T414" s="659"/>
      <c r="U414" s="129"/>
      <c r="V414" s="156"/>
      <c r="W414" s="157"/>
      <c r="X414" s="157"/>
      <c r="Y414" s="157"/>
      <c r="Z414" s="157"/>
      <c r="AA414" s="159"/>
      <c r="AB414" s="157"/>
      <c r="AC414" s="160"/>
      <c r="AD414" s="159"/>
      <c r="AE414" s="157"/>
      <c r="AF414" s="157"/>
      <c r="AG414" s="160"/>
      <c r="AH414" s="157"/>
      <c r="AI414" s="157"/>
      <c r="AJ414" s="157"/>
      <c r="AK414" s="160"/>
      <c r="AL414" s="161"/>
      <c r="AM414" s="158"/>
      <c r="AN414" s="130"/>
      <c r="AO414" s="433"/>
      <c r="AP414" s="433"/>
      <c r="AQ414" s="433"/>
    </row>
    <row r="415" spans="1:43" ht="11.25" customHeight="1" x14ac:dyDescent="0.2">
      <c r="A415" s="433"/>
      <c r="B415" s="432"/>
      <c r="C415" s="129"/>
      <c r="D415" s="130"/>
      <c r="E415" s="433" t="s">
        <v>784</v>
      </c>
      <c r="F415" s="761" t="str">
        <f ca="1">VLOOKUP(CONCATENATE($B$291&amp;INDIRECT(ADDRESS(ROW(),COLUMN()-1))),Language_Translations,MATCH(Language_Selected,Language_Options,0),FALSE)</f>
        <v>Jus de fruits [ou boissons aromatisées aux fruits] ?</v>
      </c>
      <c r="G415" s="761"/>
      <c r="H415" s="761"/>
      <c r="I415" s="761"/>
      <c r="J415" s="761"/>
      <c r="K415" s="761"/>
      <c r="L415" s="761"/>
      <c r="M415" s="761"/>
      <c r="N415" s="761"/>
      <c r="O415" s="761"/>
      <c r="P415" s="761"/>
      <c r="Q415" s="761"/>
      <c r="R415" s="761"/>
      <c r="S415" s="761"/>
      <c r="T415" s="761"/>
      <c r="U415" s="129"/>
      <c r="V415" s="130"/>
      <c r="W415" s="433" t="s">
        <v>784</v>
      </c>
      <c r="X415" s="143" t="s">
        <v>9</v>
      </c>
      <c r="Y415" s="143"/>
      <c r="Z415" s="143"/>
      <c r="AA415" s="147"/>
      <c r="AB415" s="148"/>
      <c r="AC415" s="310" t="s">
        <v>93</v>
      </c>
      <c r="AD415" s="149"/>
      <c r="AE415" s="433"/>
      <c r="AF415" s="433"/>
      <c r="AG415" s="310" t="s">
        <v>95</v>
      </c>
      <c r="AH415" s="433"/>
      <c r="AI415" s="433"/>
      <c r="AJ415" s="433"/>
      <c r="AK415" s="310" t="s">
        <v>212</v>
      </c>
      <c r="AL415" s="131"/>
      <c r="AM415" s="129"/>
      <c r="AN415" s="130"/>
      <c r="AO415" s="433"/>
      <c r="AP415" s="433"/>
      <c r="AQ415" s="433"/>
    </row>
    <row r="416" spans="1:43" ht="11.25" customHeight="1" x14ac:dyDescent="0.2">
      <c r="A416" s="433"/>
      <c r="B416" s="432"/>
      <c r="C416" s="129"/>
      <c r="D416" s="130"/>
      <c r="E416" s="433"/>
      <c r="F416" s="761"/>
      <c r="G416" s="761"/>
      <c r="H416" s="761"/>
      <c r="I416" s="761"/>
      <c r="J416" s="761"/>
      <c r="K416" s="761"/>
      <c r="L416" s="761"/>
      <c r="M416" s="761"/>
      <c r="N416" s="761"/>
      <c r="O416" s="761"/>
      <c r="P416" s="761"/>
      <c r="Q416" s="761"/>
      <c r="R416" s="761"/>
      <c r="S416" s="761"/>
      <c r="T416" s="761"/>
      <c r="U416" s="129"/>
      <c r="V416" s="130"/>
      <c r="W416" s="433"/>
      <c r="X416" s="143"/>
      <c r="Y416" s="143"/>
      <c r="Z416" s="143"/>
      <c r="AA416" s="147"/>
      <c r="AB416" s="148"/>
      <c r="AC416" s="310"/>
      <c r="AD416" s="149"/>
      <c r="AE416" s="433"/>
      <c r="AF416" s="433"/>
      <c r="AG416" s="310"/>
      <c r="AH416" s="433"/>
      <c r="AI416" s="433"/>
      <c r="AJ416" s="433"/>
      <c r="AK416" s="310"/>
      <c r="AL416" s="131"/>
      <c r="AM416" s="129"/>
      <c r="AN416" s="130"/>
      <c r="AO416" s="433"/>
      <c r="AP416" s="433"/>
      <c r="AQ416" s="433"/>
    </row>
    <row r="417" spans="1:43" ht="6" customHeight="1" x14ac:dyDescent="0.2">
      <c r="A417" s="433"/>
      <c r="B417" s="432"/>
      <c r="C417" s="129"/>
      <c r="D417" s="150"/>
      <c r="E417" s="151"/>
      <c r="F417" s="438"/>
      <c r="G417" s="438"/>
      <c r="H417" s="438"/>
      <c r="I417" s="438"/>
      <c r="J417" s="438"/>
      <c r="K417" s="438"/>
      <c r="L417" s="438"/>
      <c r="M417" s="438"/>
      <c r="N417" s="438"/>
      <c r="O417" s="438"/>
      <c r="P417" s="438"/>
      <c r="Q417" s="438"/>
      <c r="R417" s="438"/>
      <c r="S417" s="438"/>
      <c r="T417" s="438"/>
      <c r="U417" s="152"/>
      <c r="V417" s="150"/>
      <c r="W417" s="151"/>
      <c r="X417" s="151"/>
      <c r="Y417" s="151"/>
      <c r="Z417" s="151"/>
      <c r="AA417" s="153"/>
      <c r="AB417" s="151"/>
      <c r="AC417" s="154"/>
      <c r="AD417" s="153"/>
      <c r="AE417" s="151"/>
      <c r="AF417" s="151"/>
      <c r="AG417" s="154"/>
      <c r="AH417" s="151"/>
      <c r="AI417" s="151"/>
      <c r="AJ417" s="151"/>
      <c r="AK417" s="154"/>
      <c r="AL417" s="155"/>
      <c r="AM417" s="152"/>
      <c r="AN417" s="130"/>
      <c r="AO417" s="433"/>
      <c r="AP417" s="433"/>
      <c r="AQ417" s="433"/>
    </row>
    <row r="418" spans="1:43" ht="6" customHeight="1" x14ac:dyDescent="0.2">
      <c r="A418" s="660"/>
      <c r="B418" s="661"/>
      <c r="C418" s="129"/>
      <c r="D418" s="156"/>
      <c r="E418" s="157"/>
      <c r="F418" s="659"/>
      <c r="G418" s="659"/>
      <c r="H418" s="659"/>
      <c r="I418" s="659"/>
      <c r="J418" s="659"/>
      <c r="K418" s="659"/>
      <c r="L418" s="659"/>
      <c r="M418" s="659"/>
      <c r="N418" s="659"/>
      <c r="O418" s="659"/>
      <c r="P418" s="659"/>
      <c r="Q418" s="659"/>
      <c r="R418" s="659"/>
      <c r="S418" s="659"/>
      <c r="T418" s="659"/>
      <c r="U418" s="129"/>
      <c r="V418" s="156"/>
      <c r="W418" s="157"/>
      <c r="X418" s="157"/>
      <c r="Y418" s="157"/>
      <c r="Z418" s="157"/>
      <c r="AA418" s="159"/>
      <c r="AB418" s="157"/>
      <c r="AC418" s="160"/>
      <c r="AD418" s="159"/>
      <c r="AE418" s="157"/>
      <c r="AF418" s="157"/>
      <c r="AG418" s="160"/>
      <c r="AH418" s="157"/>
      <c r="AI418" s="157"/>
      <c r="AJ418" s="157"/>
      <c r="AK418" s="160"/>
      <c r="AL418" s="161"/>
      <c r="AM418" s="158"/>
      <c r="AN418" s="130"/>
      <c r="AO418" s="660"/>
      <c r="AP418" s="660"/>
      <c r="AQ418" s="660"/>
    </row>
    <row r="419" spans="1:43" ht="11.25" customHeight="1" x14ac:dyDescent="0.2">
      <c r="A419" s="660"/>
      <c r="B419" s="661"/>
      <c r="C419" s="129"/>
      <c r="D419" s="130"/>
      <c r="E419" s="433" t="s">
        <v>785</v>
      </c>
      <c r="F419" s="761" t="str">
        <f ca="1">VLOOKUP(CONCATENATE($B$291&amp;INDIRECT(ADDRESS(ROW(),COLUMN()-1))),Language_Translations,MATCH(Language_Selected,Language_Options,0),FALSE)</f>
        <v xml:space="preserve">Sodas, boissons contenant du malt, boissons énergétiques? </v>
      </c>
      <c r="G419" s="761"/>
      <c r="H419" s="761"/>
      <c r="I419" s="761"/>
      <c r="J419" s="761"/>
      <c r="K419" s="761"/>
      <c r="L419" s="761"/>
      <c r="M419" s="761"/>
      <c r="N419" s="761"/>
      <c r="O419" s="761"/>
      <c r="P419" s="761"/>
      <c r="Q419" s="761"/>
      <c r="R419" s="761"/>
      <c r="S419" s="761"/>
      <c r="T419" s="761"/>
      <c r="U419" s="129"/>
      <c r="V419" s="130"/>
      <c r="W419" s="433" t="s">
        <v>785</v>
      </c>
      <c r="X419" s="143" t="s">
        <v>9</v>
      </c>
      <c r="Y419" s="143"/>
      <c r="Z419" s="143"/>
      <c r="AA419" s="147"/>
      <c r="AB419" s="148"/>
      <c r="AC419" s="663" t="s">
        <v>93</v>
      </c>
      <c r="AD419" s="149"/>
      <c r="AE419" s="660"/>
      <c r="AF419" s="660"/>
      <c r="AG419" s="663" t="s">
        <v>95</v>
      </c>
      <c r="AH419" s="660"/>
      <c r="AI419" s="660"/>
      <c r="AJ419" s="660"/>
      <c r="AK419" s="663" t="s">
        <v>212</v>
      </c>
      <c r="AL419" s="131"/>
      <c r="AM419" s="129"/>
      <c r="AN419" s="130"/>
      <c r="AO419" s="660"/>
      <c r="AP419" s="660"/>
      <c r="AQ419" s="660"/>
    </row>
    <row r="420" spans="1:43" ht="11.25" customHeight="1" x14ac:dyDescent="0.2">
      <c r="A420" s="660"/>
      <c r="B420" s="661"/>
      <c r="C420" s="129"/>
      <c r="D420" s="130"/>
      <c r="E420" s="660"/>
      <c r="F420" s="761"/>
      <c r="G420" s="761"/>
      <c r="H420" s="761"/>
      <c r="I420" s="761"/>
      <c r="J420" s="761"/>
      <c r="K420" s="761"/>
      <c r="L420" s="761"/>
      <c r="M420" s="761"/>
      <c r="N420" s="761"/>
      <c r="O420" s="761"/>
      <c r="P420" s="761"/>
      <c r="Q420" s="761"/>
      <c r="R420" s="761"/>
      <c r="S420" s="761"/>
      <c r="T420" s="761"/>
      <c r="U420" s="129"/>
      <c r="V420" s="130"/>
      <c r="W420" s="660"/>
      <c r="X420" s="143"/>
      <c r="Y420" s="143"/>
      <c r="Z420" s="143"/>
      <c r="AA420" s="147"/>
      <c r="AB420" s="148"/>
      <c r="AC420" s="663"/>
      <c r="AD420" s="149"/>
      <c r="AE420" s="660"/>
      <c r="AF420" s="660"/>
      <c r="AG420" s="663"/>
      <c r="AH420" s="660"/>
      <c r="AI420" s="660"/>
      <c r="AJ420" s="660"/>
      <c r="AK420" s="663"/>
      <c r="AL420" s="131"/>
      <c r="AM420" s="129"/>
      <c r="AN420" s="130"/>
      <c r="AO420" s="660"/>
      <c r="AP420" s="660"/>
      <c r="AQ420" s="660"/>
    </row>
    <row r="421" spans="1:43" ht="6" customHeight="1" x14ac:dyDescent="0.2">
      <c r="A421" s="660"/>
      <c r="B421" s="661"/>
      <c r="C421" s="129"/>
      <c r="D421" s="150"/>
      <c r="E421" s="151"/>
      <c r="F421" s="438"/>
      <c r="G421" s="438"/>
      <c r="H421" s="438"/>
      <c r="I421" s="438"/>
      <c r="J421" s="438"/>
      <c r="K421" s="438"/>
      <c r="L421" s="438"/>
      <c r="M421" s="438"/>
      <c r="N421" s="438"/>
      <c r="O421" s="438"/>
      <c r="P421" s="438"/>
      <c r="Q421" s="438"/>
      <c r="R421" s="438"/>
      <c r="S421" s="438"/>
      <c r="T421" s="438"/>
      <c r="U421" s="152"/>
      <c r="V421" s="150"/>
      <c r="W421" s="151"/>
      <c r="X421" s="151"/>
      <c r="Y421" s="151"/>
      <c r="Z421" s="151"/>
      <c r="AA421" s="153"/>
      <c r="AB421" s="151"/>
      <c r="AC421" s="154"/>
      <c r="AD421" s="153"/>
      <c r="AE421" s="151"/>
      <c r="AF421" s="151"/>
      <c r="AG421" s="154"/>
      <c r="AH421" s="151"/>
      <c r="AI421" s="151"/>
      <c r="AJ421" s="151"/>
      <c r="AK421" s="154"/>
      <c r="AL421" s="155"/>
      <c r="AM421" s="152"/>
      <c r="AN421" s="130"/>
      <c r="AO421" s="660"/>
      <c r="AP421" s="660"/>
      <c r="AQ421" s="660"/>
    </row>
    <row r="422" spans="1:43" ht="6" customHeight="1" x14ac:dyDescent="0.2">
      <c r="A422" s="660"/>
      <c r="B422" s="133"/>
      <c r="C422" s="660"/>
      <c r="D422" s="157"/>
      <c r="E422" s="660"/>
      <c r="F422" s="192"/>
      <c r="G422" s="192"/>
      <c r="H422" s="192"/>
      <c r="I422" s="192"/>
      <c r="J422" s="192"/>
      <c r="K422" s="192"/>
      <c r="L422" s="192"/>
      <c r="M422" s="192"/>
      <c r="N422" s="192"/>
      <c r="O422" s="192"/>
      <c r="P422" s="192"/>
      <c r="Q422" s="192"/>
      <c r="R422" s="192"/>
      <c r="S422" s="192"/>
      <c r="T422" s="192"/>
      <c r="U422" s="660"/>
      <c r="V422" s="157"/>
      <c r="W422" s="660"/>
      <c r="X422" s="660"/>
      <c r="Y422" s="660"/>
      <c r="Z422" s="660"/>
      <c r="AA422" s="149"/>
      <c r="AB422" s="660"/>
      <c r="AC422" s="661"/>
      <c r="AD422" s="149"/>
      <c r="AE422" s="660"/>
      <c r="AF422" s="660"/>
      <c r="AG422" s="661"/>
      <c r="AH422" s="660"/>
      <c r="AI422" s="660"/>
      <c r="AJ422" s="660"/>
      <c r="AK422" s="661"/>
      <c r="AL422" s="131"/>
      <c r="AM422" s="660"/>
      <c r="AN422" s="660"/>
      <c r="AO422" s="660"/>
      <c r="AP422" s="660"/>
      <c r="AQ422" s="660"/>
    </row>
    <row r="423" spans="1:43" ht="6" customHeight="1" x14ac:dyDescent="0.2">
      <c r="A423" s="433"/>
      <c r="B423" s="432"/>
      <c r="C423" s="129"/>
      <c r="D423" s="156"/>
      <c r="E423" s="157"/>
      <c r="F423" s="439"/>
      <c r="G423" s="439"/>
      <c r="H423" s="439"/>
      <c r="I423" s="439"/>
      <c r="J423" s="439"/>
      <c r="K423" s="439"/>
      <c r="L423" s="439"/>
      <c r="M423" s="439"/>
      <c r="N423" s="439"/>
      <c r="O423" s="439"/>
      <c r="P423" s="439"/>
      <c r="Q423" s="439"/>
      <c r="R423" s="439"/>
      <c r="S423" s="439"/>
      <c r="T423" s="439"/>
      <c r="U423" s="158"/>
      <c r="V423" s="156"/>
      <c r="W423" s="157"/>
      <c r="X423" s="157"/>
      <c r="Y423" s="157"/>
      <c r="Z423" s="157"/>
      <c r="AA423" s="159"/>
      <c r="AB423" s="157"/>
      <c r="AC423" s="160"/>
      <c r="AD423" s="159"/>
      <c r="AE423" s="157"/>
      <c r="AF423" s="157"/>
      <c r="AG423" s="160"/>
      <c r="AH423" s="157"/>
      <c r="AI423" s="157"/>
      <c r="AJ423" s="157"/>
      <c r="AK423" s="160"/>
      <c r="AL423" s="161"/>
      <c r="AM423" s="158"/>
      <c r="AN423" s="130"/>
      <c r="AO423" s="433"/>
      <c r="AP423" s="433"/>
      <c r="AQ423" s="433"/>
    </row>
    <row r="424" spans="1:43" s="594" customFormat="1" ht="11.15" customHeight="1" x14ac:dyDescent="0.2">
      <c r="A424" s="660"/>
      <c r="B424" s="661"/>
      <c r="C424" s="129"/>
      <c r="D424" s="130"/>
      <c r="E424" s="660"/>
      <c r="F424" s="660"/>
      <c r="G424" s="660"/>
      <c r="H424" s="660"/>
      <c r="I424" s="660"/>
      <c r="J424" s="660"/>
      <c r="K424" s="660"/>
      <c r="L424" s="660"/>
      <c r="M424" s="660"/>
      <c r="N424" s="660"/>
      <c r="O424" s="660"/>
      <c r="P424" s="660"/>
      <c r="Q424" s="660"/>
      <c r="R424" s="660"/>
      <c r="S424" s="660"/>
      <c r="T424" s="660"/>
      <c r="U424" s="129"/>
      <c r="V424" s="130"/>
      <c r="W424" s="660"/>
      <c r="X424" s="143"/>
      <c r="Y424" s="143"/>
      <c r="Z424" s="143"/>
      <c r="AA424" s="147"/>
      <c r="AB424" s="662"/>
      <c r="AC424" s="661" t="s">
        <v>117</v>
      </c>
      <c r="AD424" s="660"/>
      <c r="AE424" s="660"/>
      <c r="AF424" s="660"/>
      <c r="AG424" s="661" t="s">
        <v>118</v>
      </c>
      <c r="AH424" s="660"/>
      <c r="AI424" s="660"/>
      <c r="AJ424" s="660"/>
      <c r="AK424" s="661" t="s">
        <v>478</v>
      </c>
      <c r="AL424" s="131"/>
      <c r="AM424" s="129"/>
      <c r="AN424" s="130"/>
      <c r="AO424" s="660"/>
      <c r="AP424" s="660"/>
      <c r="AQ424" s="660"/>
    </row>
    <row r="425" spans="1:43" ht="6" customHeight="1" x14ac:dyDescent="0.2">
      <c r="A425" s="660"/>
      <c r="B425" s="661"/>
      <c r="C425" s="129"/>
      <c r="D425" s="130"/>
      <c r="E425" s="660"/>
      <c r="F425" s="660"/>
      <c r="G425" s="660"/>
      <c r="H425" s="660"/>
      <c r="I425" s="660"/>
      <c r="J425" s="660"/>
      <c r="K425" s="660"/>
      <c r="L425" s="660"/>
      <c r="M425" s="660"/>
      <c r="N425" s="660"/>
      <c r="O425" s="660"/>
      <c r="P425" s="660"/>
      <c r="Q425" s="660"/>
      <c r="R425" s="660"/>
      <c r="S425" s="660"/>
      <c r="T425" s="660"/>
      <c r="U425" s="129"/>
      <c r="V425" s="130"/>
      <c r="W425" s="660"/>
      <c r="X425" s="660"/>
      <c r="Y425" s="660"/>
      <c r="Z425" s="660"/>
      <c r="AA425" s="149"/>
      <c r="AB425" s="660"/>
      <c r="AC425" s="661"/>
      <c r="AD425" s="149"/>
      <c r="AE425" s="660"/>
      <c r="AF425" s="660"/>
      <c r="AG425" s="661"/>
      <c r="AH425" s="660"/>
      <c r="AI425" s="660"/>
      <c r="AJ425" s="660"/>
      <c r="AK425" s="661"/>
      <c r="AL425" s="131"/>
      <c r="AM425" s="129"/>
      <c r="AN425" s="130"/>
      <c r="AO425" s="660"/>
      <c r="AP425" s="660"/>
      <c r="AQ425" s="660"/>
    </row>
    <row r="426" spans="1:43" ht="11.25" customHeight="1" x14ac:dyDescent="0.2">
      <c r="A426" s="433"/>
      <c r="B426" s="432"/>
      <c r="C426" s="129"/>
      <c r="D426" s="130"/>
      <c r="E426" s="433" t="s">
        <v>802</v>
      </c>
      <c r="F426" s="790" t="str">
        <f ca="1">VLOOKUP(CONCATENATE($B$291&amp;INDIRECT(ADDRESS(ROW(),COLUMN()-1))),Language_Translations,MATCH(Language_Selected,Language_Options,0),FALSE)</f>
        <v>Thé sucré, café sucré ou tisane sucrée [INSÉRER D'AUTRES BOISSONS SUCRÉES COURAMMENT CONSOMMÉES TELLES QUE DES BOISSONS AROMATISÉES AU CHOCOLAT ET DES YAOURTS À BOIRE SUCRÉS OU AROMATISÉS] ?</v>
      </c>
      <c r="G426" s="790"/>
      <c r="H426" s="790"/>
      <c r="I426" s="790"/>
      <c r="J426" s="790"/>
      <c r="K426" s="790"/>
      <c r="L426" s="790"/>
      <c r="M426" s="790"/>
      <c r="N426" s="790"/>
      <c r="O426" s="790"/>
      <c r="P426" s="790"/>
      <c r="Q426" s="790"/>
      <c r="R426" s="790"/>
      <c r="S426" s="790"/>
      <c r="T426" s="790"/>
      <c r="U426" s="129"/>
      <c r="V426" s="130"/>
      <c r="W426" s="433" t="s">
        <v>802</v>
      </c>
      <c r="X426" s="143" t="s">
        <v>9</v>
      </c>
      <c r="Y426" s="143"/>
      <c r="Z426" s="143"/>
      <c r="AA426" s="147"/>
      <c r="AB426" s="148"/>
      <c r="AC426" s="310" t="s">
        <v>93</v>
      </c>
      <c r="AD426" s="149"/>
      <c r="AE426" s="433"/>
      <c r="AF426" s="433"/>
      <c r="AG426" s="310" t="s">
        <v>95</v>
      </c>
      <c r="AH426" s="433"/>
      <c r="AI426" s="433"/>
      <c r="AJ426" s="433"/>
      <c r="AK426" s="310" t="s">
        <v>212</v>
      </c>
      <c r="AL426" s="131"/>
      <c r="AM426" s="129"/>
      <c r="AN426" s="130"/>
      <c r="AO426" s="433"/>
      <c r="AP426" s="433"/>
      <c r="AQ426" s="433"/>
    </row>
    <row r="427" spans="1:43" ht="11.25" customHeight="1" x14ac:dyDescent="0.2">
      <c r="A427" s="433"/>
      <c r="B427" s="432"/>
      <c r="C427" s="129"/>
      <c r="D427" s="130"/>
      <c r="E427" s="433"/>
      <c r="F427" s="790"/>
      <c r="G427" s="790"/>
      <c r="H427" s="790"/>
      <c r="I427" s="790"/>
      <c r="J427" s="790"/>
      <c r="K427" s="790"/>
      <c r="L427" s="790"/>
      <c r="M427" s="790"/>
      <c r="N427" s="790"/>
      <c r="O427" s="790"/>
      <c r="P427" s="790"/>
      <c r="Q427" s="790"/>
      <c r="R427" s="790"/>
      <c r="S427" s="790"/>
      <c r="T427" s="790"/>
      <c r="U427" s="129"/>
      <c r="V427" s="130"/>
      <c r="W427" s="433"/>
      <c r="X427" s="143"/>
      <c r="Y427" s="143"/>
      <c r="Z427" s="143"/>
      <c r="AA427" s="147"/>
      <c r="AB427" s="148"/>
      <c r="AC427" s="310"/>
      <c r="AD427" s="149"/>
      <c r="AE427" s="433"/>
      <c r="AF427" s="433"/>
      <c r="AG427" s="310"/>
      <c r="AH427" s="433"/>
      <c r="AI427" s="433"/>
      <c r="AJ427" s="433"/>
      <c r="AK427" s="310"/>
      <c r="AL427" s="131"/>
      <c r="AM427" s="129"/>
      <c r="AN427" s="130"/>
      <c r="AO427" s="433"/>
      <c r="AP427" s="433"/>
      <c r="AQ427" s="433"/>
    </row>
    <row r="428" spans="1:43" ht="11.25" customHeight="1" x14ac:dyDescent="0.2">
      <c r="A428" s="433"/>
      <c r="B428" s="432"/>
      <c r="C428" s="129"/>
      <c r="D428" s="130"/>
      <c r="E428" s="433"/>
      <c r="F428" s="790"/>
      <c r="G428" s="790"/>
      <c r="H428" s="790"/>
      <c r="I428" s="790"/>
      <c r="J428" s="790"/>
      <c r="K428" s="790"/>
      <c r="L428" s="790"/>
      <c r="M428" s="790"/>
      <c r="N428" s="790"/>
      <c r="O428" s="790"/>
      <c r="P428" s="790"/>
      <c r="Q428" s="790"/>
      <c r="R428" s="790"/>
      <c r="S428" s="790"/>
      <c r="T428" s="790"/>
      <c r="U428" s="129"/>
      <c r="V428" s="130"/>
      <c r="W428" s="433"/>
      <c r="X428" s="143"/>
      <c r="Y428" s="143"/>
      <c r="Z428" s="143"/>
      <c r="AA428" s="147"/>
      <c r="AB428" s="148"/>
      <c r="AC428" s="310"/>
      <c r="AD428" s="149"/>
      <c r="AE428" s="433"/>
      <c r="AF428" s="433"/>
      <c r="AG428" s="310"/>
      <c r="AH428" s="433"/>
      <c r="AI428" s="433"/>
      <c r="AJ428" s="433"/>
      <c r="AK428" s="310"/>
      <c r="AL428" s="131"/>
      <c r="AM428" s="129"/>
      <c r="AN428" s="130"/>
      <c r="AO428" s="433"/>
      <c r="AP428" s="433"/>
      <c r="AQ428" s="433"/>
    </row>
    <row r="429" spans="1:43" ht="11.25" customHeight="1" x14ac:dyDescent="0.2">
      <c r="A429" s="433"/>
      <c r="B429" s="432"/>
      <c r="C429" s="129"/>
      <c r="D429" s="130"/>
      <c r="E429" s="433"/>
      <c r="F429" s="790"/>
      <c r="G429" s="790"/>
      <c r="H429" s="790"/>
      <c r="I429" s="790"/>
      <c r="J429" s="790"/>
      <c r="K429" s="790"/>
      <c r="L429" s="790"/>
      <c r="M429" s="790"/>
      <c r="N429" s="790"/>
      <c r="O429" s="790"/>
      <c r="P429" s="790"/>
      <c r="Q429" s="790"/>
      <c r="R429" s="790"/>
      <c r="S429" s="790"/>
      <c r="T429" s="790"/>
      <c r="U429" s="129"/>
      <c r="V429" s="130"/>
      <c r="W429" s="433"/>
      <c r="X429" s="143"/>
      <c r="Y429" s="143"/>
      <c r="Z429" s="143"/>
      <c r="AA429" s="147"/>
      <c r="AB429" s="148"/>
      <c r="AC429" s="310"/>
      <c r="AD429" s="149"/>
      <c r="AE429" s="433"/>
      <c r="AF429" s="433"/>
      <c r="AG429" s="310"/>
      <c r="AH429" s="433"/>
      <c r="AI429" s="433"/>
      <c r="AJ429" s="433"/>
      <c r="AK429" s="310"/>
      <c r="AL429" s="131"/>
      <c r="AM429" s="129"/>
      <c r="AN429" s="130"/>
      <c r="AO429" s="433"/>
      <c r="AP429" s="433"/>
      <c r="AQ429" s="433"/>
    </row>
    <row r="430" spans="1:43" ht="11.25" customHeight="1" x14ac:dyDescent="0.2">
      <c r="A430" s="660"/>
      <c r="B430" s="661"/>
      <c r="C430" s="129"/>
      <c r="D430" s="130"/>
      <c r="E430" s="660"/>
      <c r="F430" s="790"/>
      <c r="G430" s="790"/>
      <c r="H430" s="790"/>
      <c r="I430" s="790"/>
      <c r="J430" s="790"/>
      <c r="K430" s="790"/>
      <c r="L430" s="790"/>
      <c r="M430" s="790"/>
      <c r="N430" s="790"/>
      <c r="O430" s="790"/>
      <c r="P430" s="790"/>
      <c r="Q430" s="790"/>
      <c r="R430" s="790"/>
      <c r="S430" s="790"/>
      <c r="T430" s="790"/>
      <c r="U430" s="129"/>
      <c r="V430" s="130"/>
      <c r="W430" s="660"/>
      <c r="X430" s="143"/>
      <c r="Y430" s="143"/>
      <c r="Z430" s="143"/>
      <c r="AA430" s="147"/>
      <c r="AB430" s="148"/>
      <c r="AC430" s="663"/>
      <c r="AD430" s="149"/>
      <c r="AE430" s="660"/>
      <c r="AF430" s="660"/>
      <c r="AG430" s="663"/>
      <c r="AH430" s="660"/>
      <c r="AI430" s="660"/>
      <c r="AJ430" s="660"/>
      <c r="AK430" s="663"/>
      <c r="AL430" s="131"/>
      <c r="AM430" s="129"/>
      <c r="AN430" s="130"/>
      <c r="AO430" s="660"/>
      <c r="AP430" s="660"/>
      <c r="AQ430" s="660"/>
    </row>
    <row r="431" spans="1:43" ht="11.15" customHeight="1" x14ac:dyDescent="0.2">
      <c r="A431" s="433"/>
      <c r="B431" s="432"/>
      <c r="C431" s="129"/>
      <c r="D431" s="130"/>
      <c r="E431" s="433"/>
      <c r="F431" s="790"/>
      <c r="G431" s="790"/>
      <c r="H431" s="790"/>
      <c r="I431" s="790"/>
      <c r="J431" s="790"/>
      <c r="K431" s="790"/>
      <c r="L431" s="790"/>
      <c r="M431" s="790"/>
      <c r="N431" s="790"/>
      <c r="O431" s="790"/>
      <c r="P431" s="790"/>
      <c r="Q431" s="790"/>
      <c r="R431" s="790"/>
      <c r="S431" s="790"/>
      <c r="T431" s="790"/>
      <c r="U431" s="129"/>
      <c r="V431" s="130"/>
      <c r="W431" s="433"/>
      <c r="X431" s="143"/>
      <c r="Y431" s="143"/>
      <c r="Z431" s="143"/>
      <c r="AA431" s="147"/>
      <c r="AB431" s="148"/>
      <c r="AC431" s="310"/>
      <c r="AD431" s="149"/>
      <c r="AE431" s="433"/>
      <c r="AF431" s="433"/>
      <c r="AG431" s="310"/>
      <c r="AH431" s="433"/>
      <c r="AI431" s="433"/>
      <c r="AJ431" s="433"/>
      <c r="AK431" s="310"/>
      <c r="AL431" s="131"/>
      <c r="AM431" s="129"/>
      <c r="AN431" s="130"/>
      <c r="AO431" s="433"/>
      <c r="AP431" s="433"/>
      <c r="AQ431" s="433"/>
    </row>
    <row r="432" spans="1:43" ht="6" customHeight="1" x14ac:dyDescent="0.2">
      <c r="A432" s="433"/>
      <c r="B432" s="432"/>
      <c r="C432" s="129"/>
      <c r="D432" s="150"/>
      <c r="E432" s="151"/>
      <c r="F432" s="438"/>
      <c r="G432" s="438"/>
      <c r="H432" s="438"/>
      <c r="I432" s="438"/>
      <c r="J432" s="438"/>
      <c r="K432" s="438"/>
      <c r="L432" s="438"/>
      <c r="M432" s="438"/>
      <c r="N432" s="438"/>
      <c r="O432" s="438"/>
      <c r="P432" s="438"/>
      <c r="Q432" s="438"/>
      <c r="R432" s="438"/>
      <c r="S432" s="438"/>
      <c r="T432" s="438"/>
      <c r="U432" s="152"/>
      <c r="V432" s="150"/>
      <c r="W432" s="151"/>
      <c r="X432" s="151"/>
      <c r="Y432" s="151"/>
      <c r="Z432" s="151"/>
      <c r="AA432" s="153"/>
      <c r="AB432" s="151"/>
      <c r="AC432" s="154"/>
      <c r="AD432" s="153"/>
      <c r="AE432" s="151"/>
      <c r="AF432" s="151"/>
      <c r="AG432" s="154"/>
      <c r="AH432" s="151"/>
      <c r="AI432" s="151"/>
      <c r="AJ432" s="151"/>
      <c r="AK432" s="154"/>
      <c r="AL432" s="155"/>
      <c r="AM432" s="152"/>
      <c r="AN432" s="130"/>
      <c r="AO432" s="433"/>
      <c r="AP432" s="433"/>
      <c r="AQ432" s="433"/>
    </row>
    <row r="433" spans="1:43" ht="6" customHeight="1" x14ac:dyDescent="0.2">
      <c r="A433" s="433"/>
      <c r="B433" s="432"/>
      <c r="C433" s="129"/>
      <c r="D433" s="156"/>
      <c r="E433" s="157"/>
      <c r="F433" s="439"/>
      <c r="G433" s="439"/>
      <c r="H433" s="439"/>
      <c r="I433" s="439"/>
      <c r="J433" s="439"/>
      <c r="K433" s="439"/>
      <c r="L433" s="439"/>
      <c r="M433" s="439"/>
      <c r="N433" s="439"/>
      <c r="O433" s="439"/>
      <c r="P433" s="439"/>
      <c r="Q433" s="439"/>
      <c r="R433" s="439"/>
      <c r="S433" s="439"/>
      <c r="T433" s="439"/>
      <c r="U433" s="158"/>
      <c r="V433" s="156"/>
      <c r="W433" s="157"/>
      <c r="X433" s="157"/>
      <c r="Y433" s="157"/>
      <c r="Z433" s="157"/>
      <c r="AA433" s="159"/>
      <c r="AB433" s="157"/>
      <c r="AC433" s="160"/>
      <c r="AD433" s="159"/>
      <c r="AE433" s="157"/>
      <c r="AF433" s="157"/>
      <c r="AG433" s="160"/>
      <c r="AH433" s="157"/>
      <c r="AI433" s="157"/>
      <c r="AJ433" s="157"/>
      <c r="AK433" s="160"/>
      <c r="AL433" s="161"/>
      <c r="AM433" s="158"/>
      <c r="AN433" s="130"/>
      <c r="AO433" s="433"/>
      <c r="AP433" s="433"/>
      <c r="AQ433" s="433"/>
    </row>
    <row r="434" spans="1:43" ht="11.25" customHeight="1" x14ac:dyDescent="0.2">
      <c r="A434" s="433"/>
      <c r="B434" s="432" t="s">
        <v>636</v>
      </c>
      <c r="C434" s="129"/>
      <c r="D434" s="130"/>
      <c r="E434" t="s">
        <v>803</v>
      </c>
      <c r="F434" s="761" t="str">
        <f ca="1">VLOOKUP(CONCATENATE($B$291&amp;INDIRECT(ADDRESS(ROW(),COLUMN()-1))),Language_Translations,MATCH(Language_Selected,Language_Options,0),FALSE)</f>
        <v>Huile de palme rouge?</v>
      </c>
      <c r="G434" s="761"/>
      <c r="H434" s="761"/>
      <c r="I434" s="761"/>
      <c r="J434" s="761"/>
      <c r="K434" s="761"/>
      <c r="L434" s="761"/>
      <c r="M434" s="761"/>
      <c r="N434" s="761"/>
      <c r="O434" s="761"/>
      <c r="P434" s="761"/>
      <c r="Q434" s="761"/>
      <c r="R434" s="761"/>
      <c r="S434" s="761"/>
      <c r="T434" s="761"/>
      <c r="U434" s="129"/>
      <c r="V434" s="130"/>
      <c r="W434" t="s">
        <v>803</v>
      </c>
      <c r="X434" s="143" t="s">
        <v>9</v>
      </c>
      <c r="Y434" s="143"/>
      <c r="Z434" s="143"/>
      <c r="AA434" s="147"/>
      <c r="AB434" s="148"/>
      <c r="AC434" s="310" t="s">
        <v>93</v>
      </c>
      <c r="AD434" s="149"/>
      <c r="AE434" s="433"/>
      <c r="AF434" s="433"/>
      <c r="AG434" s="310" t="s">
        <v>95</v>
      </c>
      <c r="AH434" s="433"/>
      <c r="AI434" s="433"/>
      <c r="AJ434" s="433"/>
      <c r="AK434" s="310" t="s">
        <v>212</v>
      </c>
      <c r="AL434" s="131"/>
      <c r="AM434" s="129"/>
      <c r="AN434" s="130"/>
      <c r="AO434" s="433"/>
      <c r="AP434" s="433"/>
      <c r="AQ434" s="433"/>
    </row>
    <row r="435" spans="1:43" ht="6" customHeight="1" x14ac:dyDescent="0.2">
      <c r="A435" s="433"/>
      <c r="B435" s="432"/>
      <c r="C435" s="129"/>
      <c r="D435" s="150"/>
      <c r="E435" s="151"/>
      <c r="F435" s="438"/>
      <c r="G435" s="438"/>
      <c r="H435" s="438"/>
      <c r="I435" s="438"/>
      <c r="J435" s="438"/>
      <c r="K435" s="438"/>
      <c r="L435" s="438"/>
      <c r="M435" s="438"/>
      <c r="N435" s="438"/>
      <c r="O435" s="438"/>
      <c r="P435" s="438"/>
      <c r="Q435" s="438"/>
      <c r="R435" s="438"/>
      <c r="S435" s="438"/>
      <c r="T435" s="438"/>
      <c r="U435" s="152"/>
      <c r="V435" s="150"/>
      <c r="W435" s="151"/>
      <c r="X435" s="151"/>
      <c r="Y435" s="151"/>
      <c r="Z435" s="151"/>
      <c r="AA435" s="153"/>
      <c r="AB435" s="151"/>
      <c r="AC435" s="154"/>
      <c r="AD435" s="153"/>
      <c r="AE435" s="151"/>
      <c r="AF435" s="151"/>
      <c r="AG435" s="154"/>
      <c r="AH435" s="151"/>
      <c r="AI435" s="151"/>
      <c r="AJ435" s="151"/>
      <c r="AK435" s="154"/>
      <c r="AL435" s="155"/>
      <c r="AM435" s="152"/>
      <c r="AN435" s="130"/>
      <c r="AO435" s="433"/>
      <c r="AP435" s="433"/>
      <c r="AQ435" s="433"/>
    </row>
    <row r="436" spans="1:43" ht="6" customHeight="1" x14ac:dyDescent="0.2">
      <c r="A436" s="433"/>
      <c r="B436" s="432"/>
      <c r="C436" s="129"/>
      <c r="D436" s="130"/>
      <c r="E436" s="433"/>
      <c r="F436" s="192"/>
      <c r="G436" s="192"/>
      <c r="H436" s="192"/>
      <c r="I436" s="192"/>
      <c r="J436" s="192"/>
      <c r="K436" s="192"/>
      <c r="L436" s="192"/>
      <c r="M436" s="192"/>
      <c r="N436" s="192"/>
      <c r="O436" s="192"/>
      <c r="P436" s="192"/>
      <c r="Q436" s="192"/>
      <c r="R436" s="192"/>
      <c r="S436" s="192"/>
      <c r="T436" s="192"/>
      <c r="U436" s="129"/>
      <c r="V436" s="130"/>
      <c r="W436" s="433"/>
      <c r="X436" s="433"/>
      <c r="Y436" s="433"/>
      <c r="Z436" s="433"/>
      <c r="AA436" s="149"/>
      <c r="AB436" s="433"/>
      <c r="AC436" s="432"/>
      <c r="AD436" s="149"/>
      <c r="AE436" s="433"/>
      <c r="AF436" s="433"/>
      <c r="AG436" s="432"/>
      <c r="AH436" s="433"/>
      <c r="AI436" s="433"/>
      <c r="AJ436" s="433"/>
      <c r="AK436" s="432"/>
      <c r="AL436" s="131"/>
      <c r="AM436" s="129"/>
      <c r="AN436" s="130"/>
      <c r="AO436" s="433"/>
      <c r="AP436" s="433"/>
      <c r="AQ436" s="433"/>
    </row>
    <row r="437" spans="1:43" ht="11.25" customHeight="1" x14ac:dyDescent="0.2">
      <c r="A437" s="433"/>
      <c r="B437" s="432"/>
      <c r="C437" s="129"/>
      <c r="D437" s="130"/>
      <c r="E437" s="675" t="s">
        <v>804</v>
      </c>
      <c r="F437" s="790" t="str">
        <f ca="1">VLOOKUP(CONCATENATE($B$291&amp;INDIRECT(ADDRESS(ROW(),COLUMN()-1))),Language_Translations,MATCH(Language_Selected,Language_Options,0),FALSE)</f>
        <v>D'autres liquides ?</v>
      </c>
      <c r="G437" s="790"/>
      <c r="H437" s="790"/>
      <c r="I437" s="790"/>
      <c r="J437" s="790"/>
      <c r="K437" s="790"/>
      <c r="L437" s="790"/>
      <c r="M437" s="790"/>
      <c r="N437" s="790"/>
      <c r="O437" s="790"/>
      <c r="P437" s="790"/>
      <c r="Q437" s="790"/>
      <c r="R437" s="790"/>
      <c r="S437" s="790"/>
      <c r="T437" s="790"/>
      <c r="U437" s="129"/>
      <c r="V437" s="130"/>
      <c r="W437" s="675" t="s">
        <v>804</v>
      </c>
      <c r="X437" s="143" t="s">
        <v>9</v>
      </c>
      <c r="Y437" s="143"/>
      <c r="Z437" s="143"/>
      <c r="AA437" s="147"/>
      <c r="AB437" s="148"/>
      <c r="AC437" s="310" t="s">
        <v>93</v>
      </c>
      <c r="AD437" s="149"/>
      <c r="AE437" s="433"/>
      <c r="AF437" s="433"/>
      <c r="AG437" s="310" t="s">
        <v>95</v>
      </c>
      <c r="AH437" s="433"/>
      <c r="AI437" s="433"/>
      <c r="AJ437" s="433"/>
      <c r="AK437" s="310" t="s">
        <v>212</v>
      </c>
      <c r="AL437" s="131"/>
      <c r="AM437" s="129"/>
      <c r="AN437" s="130"/>
      <c r="AO437" s="433"/>
      <c r="AP437" s="433"/>
      <c r="AQ437" s="433"/>
    </row>
    <row r="438" spans="1:43" ht="6" customHeight="1" x14ac:dyDescent="0.2">
      <c r="A438" s="433"/>
      <c r="B438" s="432"/>
      <c r="C438" s="129"/>
      <c r="D438" s="130"/>
      <c r="E438" s="433"/>
      <c r="F438" s="540"/>
      <c r="G438" s="540"/>
      <c r="H438" s="540"/>
      <c r="I438" s="540"/>
      <c r="J438" s="540"/>
      <c r="K438" s="540"/>
      <c r="L438" s="540"/>
      <c r="M438" s="540"/>
      <c r="N438" s="540"/>
      <c r="O438" s="540"/>
      <c r="P438" s="540"/>
      <c r="Q438" s="540"/>
      <c r="R438" s="540"/>
      <c r="S438" s="540"/>
      <c r="T438" s="540"/>
      <c r="U438" s="129"/>
      <c r="V438" s="130"/>
      <c r="W438" s="433"/>
      <c r="X438" s="143"/>
      <c r="Y438" s="143"/>
      <c r="Z438" s="143"/>
      <c r="AA438" s="147"/>
      <c r="AB438" s="148"/>
      <c r="AC438" s="310"/>
      <c r="AD438" s="149"/>
      <c r="AE438" s="433"/>
      <c r="AF438" s="433"/>
      <c r="AG438" s="310"/>
      <c r="AH438" s="433"/>
      <c r="AI438" s="433"/>
      <c r="AJ438" s="433"/>
      <c r="AK438" s="310"/>
      <c r="AL438" s="131"/>
      <c r="AM438" s="129"/>
      <c r="AN438" s="130"/>
      <c r="AO438" s="433"/>
      <c r="AP438" s="433"/>
      <c r="AQ438" s="433"/>
    </row>
    <row r="439" spans="1:43" ht="11.25" customHeight="1" x14ac:dyDescent="0.2">
      <c r="A439" s="433"/>
      <c r="B439" s="432"/>
      <c r="C439" s="129"/>
      <c r="D439" s="130"/>
      <c r="E439" s="433"/>
      <c r="F439" s="790" t="str">
        <f ca="1">VLOOKUP(CONCATENATE($B$291&amp;INDIRECT(ADDRESS(ROW()-2,COLUMN()-1)),"what"),Language_Translations,MATCH(Language_Selected,Language_Options,0),FALSE)</f>
        <v>SI OUI : Quelle était cette boisson ?</v>
      </c>
      <c r="G439" s="790"/>
      <c r="H439" s="790"/>
      <c r="I439" s="790"/>
      <c r="J439" s="790"/>
      <c r="K439" s="790"/>
      <c r="L439" s="790"/>
      <c r="M439" s="790"/>
      <c r="N439" s="790"/>
      <c r="O439" s="790"/>
      <c r="P439" s="790"/>
      <c r="Q439" s="790"/>
      <c r="R439" s="790"/>
      <c r="S439" s="790"/>
      <c r="T439" s="790"/>
      <c r="U439" s="129"/>
      <c r="V439" s="130"/>
      <c r="W439" s="433"/>
      <c r="X439" s="433" t="s">
        <v>773</v>
      </c>
      <c r="Y439" s="143"/>
      <c r="Z439" s="143"/>
      <c r="AA439" s="147"/>
      <c r="AB439" s="148"/>
      <c r="AC439" s="310"/>
      <c r="AD439" s="149"/>
      <c r="AE439" s="433"/>
      <c r="AF439" s="433"/>
      <c r="AG439" s="310"/>
      <c r="AH439" s="433"/>
      <c r="AI439" s="433"/>
      <c r="AJ439" s="433"/>
      <c r="AK439" s="310"/>
      <c r="AL439" s="131"/>
      <c r="AM439" s="129"/>
      <c r="AN439" s="130"/>
      <c r="AO439" s="433"/>
      <c r="AP439" s="433"/>
      <c r="AQ439" s="433"/>
    </row>
    <row r="440" spans="1:43" ht="11.25" customHeight="1" x14ac:dyDescent="0.2">
      <c r="A440" s="433"/>
      <c r="B440" s="432"/>
      <c r="C440" s="129"/>
      <c r="D440" s="130"/>
      <c r="E440" s="433"/>
      <c r="F440" s="540"/>
      <c r="G440" s="540"/>
      <c r="H440" s="540"/>
      <c r="I440" s="540"/>
      <c r="J440" s="540"/>
      <c r="K440" s="540"/>
      <c r="L440" s="540"/>
      <c r="M440" s="540"/>
      <c r="N440" s="540"/>
      <c r="O440" s="540"/>
      <c r="P440" s="540"/>
      <c r="Q440" s="540"/>
      <c r="R440" s="540"/>
      <c r="S440" s="540"/>
      <c r="T440" s="540"/>
      <c r="U440" s="129"/>
      <c r="V440" s="130"/>
      <c r="W440" s="433"/>
      <c r="X440" s="143"/>
      <c r="Y440" s="143" t="s">
        <v>774</v>
      </c>
      <c r="Z440" s="143"/>
      <c r="AA440" s="147"/>
      <c r="AB440" s="148"/>
      <c r="AM440" s="129"/>
      <c r="AN440" s="130"/>
      <c r="AO440" s="433"/>
      <c r="AP440" s="433"/>
      <c r="AQ440" s="433"/>
    </row>
    <row r="441" spans="1:43" ht="11.25" customHeight="1" x14ac:dyDescent="0.2">
      <c r="A441" s="433"/>
      <c r="B441" s="432"/>
      <c r="C441" s="129"/>
      <c r="D441" s="130"/>
      <c r="E441" s="433"/>
      <c r="F441" s="540"/>
      <c r="G441" s="540"/>
      <c r="H441" s="540"/>
      <c r="I441" s="540"/>
      <c r="J441" s="540"/>
      <c r="K441" s="540"/>
      <c r="L441" s="540"/>
      <c r="M441" s="540"/>
      <c r="N441" s="540"/>
      <c r="O441" s="540"/>
      <c r="P441" s="540"/>
      <c r="Q441" s="540"/>
      <c r="R441" s="540"/>
      <c r="S441" s="540"/>
      <c r="T441" s="540"/>
      <c r="U441" s="129"/>
      <c r="V441" s="130"/>
      <c r="W441" s="433"/>
      <c r="X441" s="433"/>
      <c r="Y441" s="433"/>
      <c r="Z441" s="433"/>
      <c r="AA441" s="149"/>
      <c r="AB441" s="433"/>
      <c r="AC441" s="697" t="s">
        <v>107</v>
      </c>
      <c r="AD441" s="697"/>
      <c r="AE441" s="697"/>
      <c r="AF441" s="697"/>
      <c r="AG441" s="697"/>
      <c r="AH441" s="697"/>
      <c r="AI441" s="697"/>
      <c r="AJ441" s="697"/>
      <c r="AK441" s="697"/>
      <c r="AL441" s="697"/>
      <c r="AM441" s="129"/>
      <c r="AN441" s="130"/>
      <c r="AO441" s="433"/>
      <c r="AP441" s="433"/>
      <c r="AQ441" s="433"/>
    </row>
    <row r="442" spans="1:43" ht="11.25" customHeight="1" x14ac:dyDescent="0.2">
      <c r="A442" s="433"/>
      <c r="B442" s="432"/>
      <c r="C442" s="129"/>
      <c r="D442" s="130"/>
      <c r="E442" s="433"/>
      <c r="F442" s="540"/>
      <c r="G442" s="540"/>
      <c r="H442" s="540"/>
      <c r="I442" s="540"/>
      <c r="J442" s="540"/>
      <c r="K442" s="540"/>
      <c r="L442" s="540"/>
      <c r="M442" s="540"/>
      <c r="N442" s="540"/>
      <c r="O442" s="540"/>
      <c r="P442" s="540"/>
      <c r="Q442" s="540"/>
      <c r="R442" s="540"/>
      <c r="S442" s="540"/>
      <c r="T442" s="540"/>
      <c r="U442" s="129"/>
      <c r="V442" s="130"/>
      <c r="W442" s="433"/>
      <c r="X442" s="520"/>
      <c r="Y442" s="538"/>
      <c r="Z442" s="538"/>
      <c r="AA442" s="538"/>
      <c r="AB442" s="538"/>
      <c r="AC442" s="310"/>
      <c r="AD442" s="149"/>
      <c r="AE442" s="433"/>
      <c r="AF442" s="433"/>
      <c r="AG442" s="310"/>
      <c r="AH442" s="433"/>
      <c r="AI442" s="433"/>
      <c r="AJ442" s="433"/>
      <c r="AK442" s="310"/>
      <c r="AL442" s="131"/>
      <c r="AM442" s="129"/>
      <c r="AN442" s="130"/>
      <c r="AO442" s="433"/>
      <c r="AP442" s="433"/>
      <c r="AQ442" s="433"/>
    </row>
    <row r="443" spans="1:43" ht="11.25" customHeight="1" x14ac:dyDescent="0.2">
      <c r="A443" s="433"/>
      <c r="B443" s="432"/>
      <c r="C443" s="129"/>
      <c r="D443" s="130"/>
      <c r="E443" s="433"/>
      <c r="F443" s="790" t="str">
        <f ca="1">VLOOKUP(CONCATENATE($B$291&amp;INDIRECT(ADDRESS(ROW()-6,COLUMN()-1)),"swt"),Language_Translations,MATCH(Language_Selected,Language_Options,0),FALSE)</f>
        <v>SI OUI : La boisson était-elle sucrée ?</v>
      </c>
      <c r="G443" s="790"/>
      <c r="H443" s="790"/>
      <c r="I443" s="790"/>
      <c r="J443" s="790"/>
      <c r="K443" s="790"/>
      <c r="L443" s="790"/>
      <c r="M443" s="790"/>
      <c r="N443" s="790"/>
      <c r="O443" s="790"/>
      <c r="P443" s="790"/>
      <c r="Q443" s="790"/>
      <c r="R443" s="790"/>
      <c r="S443" s="790"/>
      <c r="T443" s="790"/>
      <c r="U443" s="129"/>
      <c r="V443" s="130"/>
      <c r="W443" s="433"/>
      <c r="X443" s="520" t="s">
        <v>770</v>
      </c>
      <c r="Y443" s="538"/>
      <c r="Z443" s="538"/>
      <c r="AA443" s="143" t="s">
        <v>9</v>
      </c>
      <c r="AB443" s="143"/>
      <c r="AC443" s="310" t="s">
        <v>93</v>
      </c>
      <c r="AD443" s="149"/>
      <c r="AE443" s="433"/>
      <c r="AF443" s="433"/>
      <c r="AG443" s="310" t="s">
        <v>95</v>
      </c>
      <c r="AH443" s="433"/>
      <c r="AI443" s="433"/>
      <c r="AJ443" s="433"/>
      <c r="AK443" s="310" t="s">
        <v>212</v>
      </c>
      <c r="AL443" s="131"/>
      <c r="AM443" s="129"/>
      <c r="AN443" s="130"/>
      <c r="AO443" s="433"/>
      <c r="AP443" s="433"/>
      <c r="AQ443" s="433"/>
    </row>
    <row r="444" spans="1:43" ht="6" customHeight="1" x14ac:dyDescent="0.2">
      <c r="A444" s="433"/>
      <c r="B444" s="432"/>
      <c r="C444" s="129"/>
      <c r="D444" s="150"/>
      <c r="E444" s="151"/>
      <c r="F444" s="151"/>
      <c r="G444" s="151"/>
      <c r="H444" s="151"/>
      <c r="I444" s="151"/>
      <c r="J444" s="151"/>
      <c r="K444" s="151"/>
      <c r="L444" s="151"/>
      <c r="M444" s="151"/>
      <c r="N444" s="151"/>
      <c r="O444" s="151"/>
      <c r="P444" s="151"/>
      <c r="Q444" s="151"/>
      <c r="R444" s="151"/>
      <c r="S444" s="151"/>
      <c r="T444" s="151"/>
      <c r="U444" s="152"/>
      <c r="V444" s="150"/>
      <c r="W444" s="151"/>
      <c r="X444" s="151"/>
      <c r="Y444" s="151"/>
      <c r="Z444" s="151"/>
      <c r="AA444" s="153"/>
      <c r="AB444" s="151"/>
      <c r="AC444" s="154"/>
      <c r="AD444" s="153"/>
      <c r="AE444" s="151"/>
      <c r="AF444" s="151"/>
      <c r="AG444" s="154"/>
      <c r="AH444" s="151"/>
      <c r="AI444" s="151"/>
      <c r="AJ444" s="151"/>
      <c r="AK444" s="154"/>
      <c r="AL444" s="155"/>
      <c r="AM444" s="152"/>
      <c r="AN444" s="130"/>
      <c r="AO444" s="433"/>
      <c r="AP444" s="433"/>
      <c r="AQ444" s="433"/>
    </row>
    <row r="445" spans="1:43" ht="6" customHeight="1" x14ac:dyDescent="0.2">
      <c r="A445" s="433"/>
      <c r="B445" s="432"/>
      <c r="C445" s="129"/>
      <c r="D445" s="130"/>
      <c r="E445" s="433"/>
      <c r="F445" s="192"/>
      <c r="G445" s="192"/>
      <c r="H445" s="192"/>
      <c r="I445" s="192"/>
      <c r="J445" s="192"/>
      <c r="K445" s="192"/>
      <c r="L445" s="192"/>
      <c r="M445" s="192"/>
      <c r="N445" s="192"/>
      <c r="O445" s="192"/>
      <c r="P445" s="192"/>
      <c r="Q445" s="192"/>
      <c r="R445" s="192"/>
      <c r="S445" s="192"/>
      <c r="T445" s="192"/>
      <c r="U445" s="129"/>
      <c r="V445" s="130"/>
      <c r="W445" s="433"/>
      <c r="X445" s="433"/>
      <c r="Y445" s="433"/>
      <c r="Z445" s="433"/>
      <c r="AA445" s="149"/>
      <c r="AB445" s="433"/>
      <c r="AC445" s="432"/>
      <c r="AD445" s="149"/>
      <c r="AE445" s="433"/>
      <c r="AF445" s="433"/>
      <c r="AG445" s="432"/>
      <c r="AH445" s="433"/>
      <c r="AI445" s="433"/>
      <c r="AJ445" s="433"/>
      <c r="AK445" s="432"/>
      <c r="AL445" s="131"/>
      <c r="AM445" s="129"/>
      <c r="AN445" s="130"/>
      <c r="AO445" s="433"/>
      <c r="AP445" s="433"/>
      <c r="AQ445" s="433"/>
    </row>
    <row r="446" spans="1:43" ht="11.25" customHeight="1" x14ac:dyDescent="0.2">
      <c r="A446" s="433"/>
      <c r="B446" s="432"/>
      <c r="C446" s="129"/>
      <c r="D446" s="130"/>
      <c r="E446" s="433" t="s">
        <v>2372</v>
      </c>
      <c r="F446" s="761" t="str">
        <f ca="1">VLOOKUP(CONCATENATE($B$291&amp;INDIRECT(ADDRESS(ROW(),COLUMN()-1))),Language_Translations,MATCH(Language_Selected,Language_Options,0),FALSE)</f>
        <v>D'autres aliments ?</v>
      </c>
      <c r="G446" s="761"/>
      <c r="H446" s="761"/>
      <c r="I446" s="761"/>
      <c r="J446" s="761"/>
      <c r="K446" s="761"/>
      <c r="L446" s="761"/>
      <c r="M446" s="761"/>
      <c r="N446" s="761"/>
      <c r="O446" s="761"/>
      <c r="P446" s="761"/>
      <c r="Q446" s="761"/>
      <c r="R446" s="761"/>
      <c r="S446" s="761"/>
      <c r="T446" s="761"/>
      <c r="U446" s="129"/>
      <c r="V446" s="130"/>
      <c r="W446" s="433" t="s">
        <v>2372</v>
      </c>
      <c r="X446" s="143" t="s">
        <v>9</v>
      </c>
      <c r="Y446" s="143"/>
      <c r="Z446" s="143"/>
      <c r="AA446" s="147"/>
      <c r="AB446" s="148"/>
      <c r="AC446" s="310" t="s">
        <v>93</v>
      </c>
      <c r="AD446" s="149"/>
      <c r="AE446" s="433"/>
      <c r="AF446" s="433"/>
      <c r="AG446" s="310" t="s">
        <v>95</v>
      </c>
      <c r="AH446" s="433"/>
      <c r="AI446" s="433"/>
      <c r="AJ446" s="433"/>
      <c r="AK446" s="310" t="s">
        <v>212</v>
      </c>
      <c r="AL446" s="131"/>
      <c r="AM446" s="129"/>
      <c r="AN446" s="130"/>
      <c r="AO446" s="433"/>
      <c r="AP446" s="433"/>
      <c r="AQ446" s="433"/>
    </row>
    <row r="447" spans="1:43" ht="10.5" x14ac:dyDescent="0.2">
      <c r="A447" s="433"/>
      <c r="B447" s="432"/>
      <c r="C447" s="129"/>
      <c r="D447" s="130"/>
      <c r="E447" s="433"/>
      <c r="F447" s="540"/>
      <c r="G447" s="540"/>
      <c r="H447" s="540"/>
      <c r="I447" s="540"/>
      <c r="J447" s="540"/>
      <c r="K447" s="540"/>
      <c r="L447" s="540"/>
      <c r="M447" s="540"/>
      <c r="N447" s="540"/>
      <c r="O447" s="540"/>
      <c r="P447" s="540"/>
      <c r="Q447" s="540"/>
      <c r="R447" s="540"/>
      <c r="S447" s="540"/>
      <c r="T447" s="540"/>
      <c r="U447" s="129"/>
      <c r="V447" s="130"/>
      <c r="W447" s="433"/>
      <c r="X447" s="143"/>
      <c r="Y447" s="143"/>
      <c r="Z447" s="143"/>
      <c r="AA447" s="147"/>
      <c r="AB447" s="148"/>
      <c r="AC447" s="310"/>
      <c r="AD447" s="149"/>
      <c r="AE447" s="433"/>
      <c r="AF447" s="433"/>
      <c r="AG447" s="310"/>
      <c r="AH447" s="433"/>
      <c r="AI447" s="433"/>
      <c r="AJ447" s="433"/>
      <c r="AK447" s="310"/>
      <c r="AL447" s="131"/>
      <c r="AM447" s="129"/>
      <c r="AN447" s="130"/>
      <c r="AO447" s="433"/>
      <c r="AP447" s="433"/>
      <c r="AQ447" s="433"/>
    </row>
    <row r="448" spans="1:43" ht="11.25" customHeight="1" x14ac:dyDescent="0.2">
      <c r="A448" s="433"/>
      <c r="B448" s="432"/>
      <c r="C448" s="129"/>
      <c r="D448" s="130"/>
      <c r="E448" s="433"/>
      <c r="F448" s="761" t="str">
        <f ca="1">VLOOKUP(CONCATENATE($B$291&amp;INDIRECT(ADDRESS(ROW()-2,COLUMN()-1)),"what"),Language_Translations,MATCH(Language_Selected,Language_Options,0),FALSE)</f>
        <v>SI OUI: Quels étaient ces aliments ?</v>
      </c>
      <c r="G448" s="761"/>
      <c r="H448" s="761"/>
      <c r="I448" s="761"/>
      <c r="J448" s="761"/>
      <c r="K448" s="761"/>
      <c r="L448" s="761"/>
      <c r="M448" s="761"/>
      <c r="N448" s="761"/>
      <c r="O448" s="761"/>
      <c r="P448" s="761"/>
      <c r="Q448" s="761"/>
      <c r="R448" s="761"/>
      <c r="S448" s="761"/>
      <c r="T448" s="761"/>
      <c r="U448" s="129"/>
      <c r="V448" s="130"/>
      <c r="W448" s="433"/>
      <c r="X448" s="217" t="s">
        <v>786</v>
      </c>
      <c r="Y448" s="217"/>
      <c r="Z448" s="217"/>
      <c r="AA448" s="217"/>
      <c r="AB448" s="217"/>
      <c r="AC448" s="217"/>
      <c r="AD448" s="217"/>
      <c r="AE448" s="217"/>
      <c r="AF448" s="217"/>
      <c r="AG448" s="217"/>
      <c r="AH448" s="217"/>
      <c r="AI448" s="217"/>
      <c r="AJ448" s="217"/>
      <c r="AK448" s="217"/>
      <c r="AL448" s="217"/>
      <c r="AM448" s="129"/>
      <c r="AN448" s="130"/>
      <c r="AO448" s="433"/>
      <c r="AP448" s="433"/>
      <c r="AQ448" s="433"/>
    </row>
    <row r="449" spans="1:43" ht="11.25" customHeight="1" x14ac:dyDescent="0.2">
      <c r="A449" s="433"/>
      <c r="B449" s="432"/>
      <c r="C449" s="129"/>
      <c r="D449" s="130"/>
      <c r="E449" s="433"/>
      <c r="F449" s="761"/>
      <c r="G449" s="761"/>
      <c r="H449" s="761"/>
      <c r="I449" s="761"/>
      <c r="J449" s="761"/>
      <c r="K449" s="761"/>
      <c r="L449" s="761"/>
      <c r="M449" s="761"/>
      <c r="N449" s="761"/>
      <c r="O449" s="761"/>
      <c r="P449" s="761"/>
      <c r="Q449" s="761"/>
      <c r="R449" s="761"/>
      <c r="S449" s="761"/>
      <c r="T449" s="761"/>
      <c r="U449" s="129"/>
      <c r="V449" s="130"/>
      <c r="W449" s="433"/>
      <c r="X449" s="217"/>
      <c r="Y449" s="217" t="s">
        <v>787</v>
      </c>
      <c r="Z449" s="217"/>
      <c r="AA449" s="217"/>
      <c r="AB449" s="217"/>
      <c r="AC449" s="77"/>
      <c r="AD449" s="77"/>
      <c r="AE449" s="77"/>
      <c r="AF449" s="77"/>
      <c r="AG449" s="77"/>
      <c r="AH449" s="77"/>
      <c r="AI449" s="77"/>
      <c r="AJ449" s="77"/>
      <c r="AK449" s="77"/>
      <c r="AL449" s="77"/>
      <c r="AM449" s="129"/>
      <c r="AN449" s="130"/>
      <c r="AO449" s="433"/>
      <c r="AP449" s="433"/>
      <c r="AQ449" s="433"/>
    </row>
    <row r="450" spans="1:43" ht="11.25" customHeight="1" x14ac:dyDescent="0.2">
      <c r="A450" s="433"/>
      <c r="B450" s="432"/>
      <c r="C450" s="129"/>
      <c r="D450" s="130"/>
      <c r="E450" s="433"/>
      <c r="F450" s="761" t="s">
        <v>788</v>
      </c>
      <c r="G450" s="761"/>
      <c r="H450" s="761"/>
      <c r="I450" s="761"/>
      <c r="J450" s="761"/>
      <c r="K450" s="761"/>
      <c r="L450" s="761"/>
      <c r="M450" s="761"/>
      <c r="N450" s="761"/>
      <c r="O450" s="761"/>
      <c r="P450" s="761"/>
      <c r="Q450" s="761"/>
      <c r="R450" s="761"/>
      <c r="S450" s="761"/>
      <c r="T450" s="761"/>
      <c r="U450" s="129"/>
      <c r="V450" s="130"/>
      <c r="W450" s="433"/>
      <c r="X450" s="217"/>
      <c r="Y450" s="217"/>
      <c r="Z450" s="217"/>
      <c r="AA450" s="217"/>
      <c r="AB450" s="217"/>
      <c r="AC450" s="697" t="s">
        <v>107</v>
      </c>
      <c r="AD450" s="697"/>
      <c r="AE450" s="697"/>
      <c r="AF450" s="697"/>
      <c r="AG450" s="697"/>
      <c r="AH450" s="697"/>
      <c r="AI450" s="697"/>
      <c r="AJ450" s="697"/>
      <c r="AK450" s="697"/>
      <c r="AL450" s="697"/>
      <c r="AM450" s="129"/>
      <c r="AN450" s="130"/>
      <c r="AO450" s="433"/>
      <c r="AP450" s="433"/>
      <c r="AQ450" s="433"/>
    </row>
    <row r="451" spans="1:43" ht="11.25" customHeight="1" x14ac:dyDescent="0.2">
      <c r="A451" s="433"/>
      <c r="B451" s="432"/>
      <c r="C451" s="129"/>
      <c r="D451" s="130"/>
      <c r="E451" s="433"/>
      <c r="F451" s="761"/>
      <c r="G451" s="761"/>
      <c r="H451" s="761"/>
      <c r="I451" s="761"/>
      <c r="J451" s="761"/>
      <c r="K451" s="761"/>
      <c r="L451" s="761"/>
      <c r="M451" s="761"/>
      <c r="N451" s="761"/>
      <c r="O451" s="761"/>
      <c r="P451" s="761"/>
      <c r="Q451" s="761"/>
      <c r="R451" s="761"/>
      <c r="S451" s="761"/>
      <c r="T451" s="761"/>
      <c r="U451" s="129"/>
      <c r="V451" s="130"/>
      <c r="W451" s="433"/>
      <c r="X451" s="217"/>
      <c r="Y451" s="217"/>
      <c r="Z451" s="217"/>
      <c r="AA451" s="217"/>
      <c r="AB451" s="217"/>
      <c r="AC451" s="477"/>
      <c r="AD451" s="477"/>
      <c r="AE451" s="477"/>
      <c r="AF451" s="477"/>
      <c r="AG451" s="477"/>
      <c r="AH451" s="477"/>
      <c r="AI451" s="477"/>
      <c r="AJ451" s="477"/>
      <c r="AK451" s="477"/>
      <c r="AL451" s="477"/>
      <c r="AM451" s="129"/>
      <c r="AN451" s="130"/>
      <c r="AO451" s="433"/>
      <c r="AP451" s="433"/>
      <c r="AQ451" s="433"/>
    </row>
    <row r="452" spans="1:43" ht="11.25" customHeight="1" x14ac:dyDescent="0.2">
      <c r="A452" s="433"/>
      <c r="B452" s="432"/>
      <c r="C452" s="129"/>
      <c r="D452" s="130"/>
      <c r="E452" s="433"/>
      <c r="F452" s="761"/>
      <c r="G452" s="761"/>
      <c r="H452" s="761"/>
      <c r="I452" s="761"/>
      <c r="J452" s="761"/>
      <c r="K452" s="761"/>
      <c r="L452" s="761"/>
      <c r="M452" s="761"/>
      <c r="N452" s="761"/>
      <c r="O452" s="761"/>
      <c r="P452" s="761"/>
      <c r="Q452" s="761"/>
      <c r="R452" s="761"/>
      <c r="S452" s="761"/>
      <c r="T452" s="761"/>
      <c r="U452" s="129"/>
      <c r="V452" s="130"/>
      <c r="W452" s="433"/>
      <c r="X452" s="217"/>
      <c r="Y452" s="217"/>
      <c r="Z452" s="217"/>
      <c r="AA452" s="217"/>
      <c r="AB452" s="217"/>
      <c r="AC452" s="477"/>
      <c r="AD452" s="477"/>
      <c r="AE452" s="477"/>
      <c r="AF452" s="477"/>
      <c r="AG452" s="477"/>
      <c r="AH452" s="477"/>
      <c r="AI452" s="477"/>
      <c r="AJ452" s="477"/>
      <c r="AK452" s="477"/>
      <c r="AL452" s="477"/>
      <c r="AM452" s="129"/>
      <c r="AN452" s="130"/>
      <c r="AO452" s="433"/>
      <c r="AP452" s="433"/>
      <c r="AQ452" s="433"/>
    </row>
    <row r="453" spans="1:43" ht="11.25" customHeight="1" x14ac:dyDescent="0.2">
      <c r="A453" s="433"/>
      <c r="B453" s="432"/>
      <c r="C453" s="129"/>
      <c r="D453" s="130"/>
      <c r="E453" s="433"/>
      <c r="F453" s="761"/>
      <c r="G453" s="761"/>
      <c r="H453" s="761"/>
      <c r="I453" s="761"/>
      <c r="J453" s="761"/>
      <c r="K453" s="761"/>
      <c r="L453" s="761"/>
      <c r="M453" s="761"/>
      <c r="N453" s="761"/>
      <c r="O453" s="761"/>
      <c r="P453" s="761"/>
      <c r="Q453" s="761"/>
      <c r="R453" s="761"/>
      <c r="S453" s="761"/>
      <c r="T453" s="761"/>
      <c r="U453" s="129"/>
      <c r="V453" s="130"/>
      <c r="W453" s="433"/>
      <c r="X453" s="217"/>
      <c r="Y453" s="217"/>
      <c r="Z453" s="217"/>
      <c r="AA453" s="217"/>
      <c r="AB453" s="217"/>
      <c r="AC453" s="477"/>
      <c r="AD453" s="477"/>
      <c r="AE453" s="477"/>
      <c r="AF453" s="477"/>
      <c r="AG453" s="477"/>
      <c r="AH453" s="477"/>
      <c r="AI453" s="477"/>
      <c r="AJ453" s="477"/>
      <c r="AK453" s="477"/>
      <c r="AL453" s="477"/>
      <c r="AM453" s="129"/>
      <c r="AN453" s="130"/>
      <c r="AO453" s="433"/>
      <c r="AP453" s="433"/>
      <c r="AQ453" s="433"/>
    </row>
    <row r="454" spans="1:43" ht="11.25" customHeight="1" x14ac:dyDescent="0.2">
      <c r="A454" s="433"/>
      <c r="B454" s="432"/>
      <c r="C454" s="129"/>
      <c r="D454" s="130"/>
      <c r="E454" s="433"/>
      <c r="F454" s="761"/>
      <c r="G454" s="761"/>
      <c r="H454" s="761"/>
      <c r="I454" s="761"/>
      <c r="J454" s="761"/>
      <c r="K454" s="761"/>
      <c r="L454" s="761"/>
      <c r="M454" s="761"/>
      <c r="N454" s="761"/>
      <c r="O454" s="761"/>
      <c r="P454" s="761"/>
      <c r="Q454" s="761"/>
      <c r="R454" s="761"/>
      <c r="S454" s="761"/>
      <c r="T454" s="761"/>
      <c r="U454" s="129"/>
      <c r="V454" s="130"/>
      <c r="W454" s="433"/>
      <c r="X454" s="217"/>
      <c r="Y454" s="217"/>
      <c r="Z454" s="217"/>
      <c r="AA454" s="217"/>
      <c r="AB454" s="217"/>
      <c r="AC454" s="477"/>
      <c r="AD454" s="477"/>
      <c r="AE454" s="477"/>
      <c r="AF454" s="477"/>
      <c r="AG454" s="477"/>
      <c r="AH454" s="477"/>
      <c r="AI454" s="477"/>
      <c r="AJ454" s="477"/>
      <c r="AK454" s="477"/>
      <c r="AL454" s="477"/>
      <c r="AM454" s="129"/>
      <c r="AN454" s="130"/>
      <c r="AO454" s="433"/>
      <c r="AP454" s="433"/>
      <c r="AQ454" s="433"/>
    </row>
    <row r="455" spans="1:43" ht="11.25" customHeight="1" x14ac:dyDescent="0.2">
      <c r="A455" s="433"/>
      <c r="B455" s="432"/>
      <c r="C455" s="129"/>
      <c r="D455" s="130"/>
      <c r="E455" s="433"/>
      <c r="F455" s="761"/>
      <c r="G455" s="761"/>
      <c r="H455" s="761"/>
      <c r="I455" s="761"/>
      <c r="J455" s="761"/>
      <c r="K455" s="761"/>
      <c r="L455" s="761"/>
      <c r="M455" s="761"/>
      <c r="N455" s="761"/>
      <c r="O455" s="761"/>
      <c r="P455" s="761"/>
      <c r="Q455" s="761"/>
      <c r="R455" s="761"/>
      <c r="S455" s="761"/>
      <c r="T455" s="761"/>
      <c r="U455" s="129"/>
      <c r="V455" s="130"/>
      <c r="W455" s="433"/>
      <c r="X455" s="217"/>
      <c r="Y455" s="217"/>
      <c r="Z455" s="217"/>
      <c r="AA455" s="217"/>
      <c r="AB455" s="217"/>
      <c r="AC455" s="477"/>
      <c r="AD455" s="477"/>
      <c r="AE455" s="477"/>
      <c r="AF455" s="477"/>
      <c r="AG455" s="477"/>
      <c r="AH455" s="477"/>
      <c r="AI455" s="477"/>
      <c r="AJ455" s="477"/>
      <c r="AK455" s="477"/>
      <c r="AL455" s="477"/>
      <c r="AM455" s="129"/>
      <c r="AN455" s="130"/>
      <c r="AO455" s="433"/>
      <c r="AP455" s="433"/>
      <c r="AQ455" s="433"/>
    </row>
    <row r="456" spans="1:43" ht="11.25" customHeight="1" x14ac:dyDescent="0.2">
      <c r="A456" s="433"/>
      <c r="B456" s="432"/>
      <c r="C456" s="129"/>
      <c r="D456" s="130"/>
      <c r="E456" s="433"/>
      <c r="F456" s="761"/>
      <c r="G456" s="761"/>
      <c r="H456" s="761"/>
      <c r="I456" s="761"/>
      <c r="J456" s="761"/>
      <c r="K456" s="761"/>
      <c r="L456" s="761"/>
      <c r="M456" s="761"/>
      <c r="N456" s="761"/>
      <c r="O456" s="761"/>
      <c r="P456" s="761"/>
      <c r="Q456" s="761"/>
      <c r="R456" s="761"/>
      <c r="S456" s="761"/>
      <c r="T456" s="761"/>
      <c r="U456" s="129"/>
      <c r="V456" s="130"/>
      <c r="W456" s="433"/>
      <c r="X456" s="217"/>
      <c r="Y456" s="217"/>
      <c r="Z456" s="217"/>
      <c r="AA456" s="217"/>
      <c r="AB456" s="217"/>
      <c r="AC456" s="477"/>
      <c r="AD456" s="477"/>
      <c r="AE456" s="477"/>
      <c r="AF456" s="477"/>
      <c r="AG456" s="477"/>
      <c r="AH456" s="477"/>
      <c r="AI456" s="477"/>
      <c r="AJ456" s="477"/>
      <c r="AK456" s="477"/>
      <c r="AL456" s="477"/>
      <c r="AM456" s="129"/>
      <c r="AN456" s="130"/>
      <c r="AO456" s="433"/>
      <c r="AP456" s="433"/>
      <c r="AQ456" s="433"/>
    </row>
    <row r="457" spans="1:43" ht="11.25" customHeight="1" x14ac:dyDescent="0.2">
      <c r="A457" s="433"/>
      <c r="B457" s="432"/>
      <c r="C457" s="129"/>
      <c r="D457" s="130"/>
      <c r="E457" s="433"/>
      <c r="F457" s="761"/>
      <c r="G457" s="761"/>
      <c r="H457" s="761"/>
      <c r="I457" s="761"/>
      <c r="J457" s="761"/>
      <c r="K457" s="761"/>
      <c r="L457" s="761"/>
      <c r="M457" s="761"/>
      <c r="N457" s="761"/>
      <c r="O457" s="761"/>
      <c r="P457" s="761"/>
      <c r="Q457" s="761"/>
      <c r="R457" s="761"/>
      <c r="S457" s="761"/>
      <c r="T457" s="761"/>
      <c r="U457" s="129"/>
      <c r="V457" s="130"/>
      <c r="W457" s="433"/>
      <c r="X457" s="217"/>
      <c r="Y457" s="217"/>
      <c r="Z457" s="217"/>
      <c r="AA457" s="217"/>
      <c r="AB457" s="217"/>
      <c r="AC457" s="477"/>
      <c r="AD457" s="477"/>
      <c r="AE457" s="477"/>
      <c r="AF457" s="477"/>
      <c r="AG457" s="477"/>
      <c r="AH457" s="477"/>
      <c r="AI457" s="477"/>
      <c r="AJ457" s="477"/>
      <c r="AK457" s="477"/>
      <c r="AL457" s="477"/>
      <c r="AM457" s="129"/>
      <c r="AN457" s="130"/>
      <c r="AO457" s="433"/>
      <c r="AP457" s="433"/>
      <c r="AQ457" s="433"/>
    </row>
    <row r="458" spans="1:43" ht="11.25" customHeight="1" x14ac:dyDescent="0.2">
      <c r="A458" s="433"/>
      <c r="B458" s="432"/>
      <c r="C458" s="129"/>
      <c r="D458" s="130"/>
      <c r="E458" s="433"/>
      <c r="F458" s="761"/>
      <c r="G458" s="761"/>
      <c r="H458" s="761"/>
      <c r="I458" s="761"/>
      <c r="J458" s="761"/>
      <c r="K458" s="761"/>
      <c r="L458" s="761"/>
      <c r="M458" s="761"/>
      <c r="N458" s="761"/>
      <c r="O458" s="761"/>
      <c r="P458" s="761"/>
      <c r="Q458" s="761"/>
      <c r="R458" s="761"/>
      <c r="S458" s="761"/>
      <c r="T458" s="761"/>
      <c r="U458" s="129"/>
      <c r="V458" s="130"/>
      <c r="W458" s="433"/>
      <c r="X458" s="217"/>
      <c r="Y458" s="217"/>
      <c r="Z458" s="217"/>
      <c r="AA458" s="217"/>
      <c r="AB458" s="217"/>
      <c r="AC458" s="477"/>
      <c r="AD458" s="477"/>
      <c r="AE458" s="477"/>
      <c r="AF458" s="477"/>
      <c r="AG458" s="477"/>
      <c r="AH458" s="477"/>
      <c r="AI458" s="477"/>
      <c r="AJ458" s="477"/>
      <c r="AK458" s="477"/>
      <c r="AL458" s="477"/>
      <c r="AM458" s="129"/>
      <c r="AN458" s="130"/>
      <c r="AO458" s="433"/>
      <c r="AP458" s="433"/>
      <c r="AQ458" s="433"/>
    </row>
    <row r="459" spans="1:43" ht="6" customHeight="1" x14ac:dyDescent="0.2">
      <c r="A459" s="433"/>
      <c r="B459" s="432"/>
      <c r="C459" s="129"/>
      <c r="D459" s="150"/>
      <c r="E459" s="151"/>
      <c r="F459" s="151"/>
      <c r="G459" s="151"/>
      <c r="H459" s="151"/>
      <c r="I459" s="151"/>
      <c r="J459" s="151"/>
      <c r="K459" s="151"/>
      <c r="L459" s="151"/>
      <c r="M459" s="151"/>
      <c r="N459" s="151"/>
      <c r="O459" s="151"/>
      <c r="P459" s="151"/>
      <c r="Q459" s="151"/>
      <c r="R459" s="151"/>
      <c r="S459" s="151"/>
      <c r="T459" s="151"/>
      <c r="U459" s="152"/>
      <c r="V459" s="164"/>
      <c r="W459" s="167"/>
      <c r="X459" s="167"/>
      <c r="Y459" s="167"/>
      <c r="Z459" s="167"/>
      <c r="AA459" s="167"/>
      <c r="AB459" s="167"/>
      <c r="AC459" s="167"/>
      <c r="AD459" s="167"/>
      <c r="AE459" s="167"/>
      <c r="AF459" s="167"/>
      <c r="AG459" s="167"/>
      <c r="AH459" s="167"/>
      <c r="AI459" s="167"/>
      <c r="AJ459" s="167"/>
      <c r="AK459" s="167"/>
      <c r="AL459" s="167"/>
      <c r="AM459" s="165"/>
      <c r="AN459" s="130"/>
      <c r="AO459" s="433"/>
      <c r="AP459" s="433"/>
      <c r="AQ459" s="433"/>
    </row>
    <row r="460" spans="1:43" ht="6" customHeight="1" x14ac:dyDescent="0.2">
      <c r="A460" s="169"/>
      <c r="B460" s="549"/>
      <c r="C460" s="169"/>
      <c r="D460" s="169"/>
      <c r="E460" s="169"/>
      <c r="F460" s="169"/>
      <c r="G460" s="169"/>
      <c r="H460" s="169"/>
      <c r="I460" s="169"/>
      <c r="J460" s="169"/>
      <c r="K460" s="169"/>
      <c r="L460" s="169"/>
      <c r="M460" s="169"/>
      <c r="N460" s="169"/>
      <c r="O460" s="169"/>
      <c r="P460" s="169"/>
      <c r="Q460" s="169"/>
      <c r="R460" s="169"/>
      <c r="S460" s="169"/>
      <c r="T460" s="169"/>
      <c r="U460" s="169"/>
      <c r="V460" s="169"/>
      <c r="W460" s="169"/>
      <c r="X460" s="169"/>
      <c r="Y460" s="169"/>
      <c r="Z460" s="169"/>
      <c r="AA460" s="169"/>
      <c r="AB460" s="169"/>
      <c r="AC460" s="169"/>
      <c r="AD460" s="169"/>
      <c r="AE460" s="169"/>
      <c r="AF460" s="169"/>
      <c r="AG460" s="169"/>
      <c r="AH460" s="169"/>
      <c r="AI460" s="169"/>
      <c r="AJ460" s="169"/>
      <c r="AK460" s="169"/>
      <c r="AL460" s="169"/>
      <c r="AM460" s="169"/>
      <c r="AN460" s="169"/>
      <c r="AO460" s="169"/>
      <c r="AP460" s="169"/>
      <c r="AQ460" s="169"/>
    </row>
    <row r="461" spans="1:43" ht="11.25" customHeight="1" x14ac:dyDescent="0.2">
      <c r="A461" s="433"/>
      <c r="B461" s="432"/>
      <c r="D461" s="433"/>
      <c r="E461" s="433"/>
      <c r="F461" s="433"/>
      <c r="G461" s="433"/>
      <c r="H461" s="433"/>
      <c r="I461" s="433"/>
      <c r="J461" s="433"/>
      <c r="K461" s="433"/>
      <c r="L461" s="433"/>
      <c r="M461" s="433"/>
      <c r="N461" s="433"/>
      <c r="O461" s="433"/>
      <c r="P461" s="433"/>
      <c r="Q461" s="433"/>
      <c r="R461" s="433"/>
      <c r="S461" s="433"/>
      <c r="T461" s="433"/>
      <c r="U461" s="433"/>
      <c r="V461" s="433"/>
      <c r="W461" s="433"/>
      <c r="X461" s="433"/>
      <c r="Y461" s="433"/>
      <c r="Z461" s="433"/>
      <c r="AA461" s="433"/>
      <c r="AB461" s="433"/>
      <c r="AC461" s="433"/>
      <c r="AD461" s="433"/>
      <c r="AE461" s="433"/>
      <c r="AF461" s="433"/>
      <c r="AG461" s="433"/>
      <c r="AH461" s="433"/>
      <c r="AI461" s="433"/>
      <c r="AJ461" s="433"/>
      <c r="AK461" s="433"/>
      <c r="AL461" s="131"/>
      <c r="AM461" s="433"/>
      <c r="AN461" s="433"/>
      <c r="AO461" s="433"/>
      <c r="AP461" s="433"/>
      <c r="AQ461" s="433"/>
    </row>
    <row r="462" spans="1:43" ht="11.25" customHeight="1" x14ac:dyDescent="0.2">
      <c r="A462" s="433"/>
      <c r="B462" s="432"/>
      <c r="D462" s="433"/>
      <c r="E462" s="433"/>
      <c r="F462" s="433"/>
      <c r="G462" s="433"/>
      <c r="H462" s="433"/>
      <c r="I462" s="433"/>
      <c r="J462" s="433"/>
      <c r="K462" s="433"/>
      <c r="L462" s="433"/>
      <c r="M462" s="433"/>
      <c r="N462" s="433"/>
      <c r="O462" s="433"/>
      <c r="P462" s="433"/>
      <c r="Q462" s="433"/>
      <c r="R462" s="433"/>
      <c r="S462" s="433"/>
      <c r="T462" s="433"/>
      <c r="U462" s="433"/>
      <c r="V462" s="433"/>
      <c r="W462" s="433"/>
      <c r="X462" s="433"/>
      <c r="Y462" s="433"/>
      <c r="Z462" s="433"/>
      <c r="AA462" s="433"/>
      <c r="AB462" s="433"/>
      <c r="AC462" s="433"/>
      <c r="AD462" s="433"/>
      <c r="AE462" s="433"/>
      <c r="AF462" s="433"/>
      <c r="AG462" s="433"/>
      <c r="AH462" s="433"/>
      <c r="AI462" s="433"/>
      <c r="AJ462" s="433"/>
      <c r="AK462" s="433"/>
      <c r="AL462" s="131"/>
      <c r="AM462" s="433"/>
      <c r="AN462" s="433"/>
      <c r="AO462" s="433"/>
      <c r="AP462" s="433"/>
      <c r="AQ462" s="433"/>
    </row>
    <row r="463" spans="1:43" ht="11.25" customHeight="1" x14ac:dyDescent="0.2">
      <c r="A463" s="433"/>
      <c r="B463" s="432"/>
      <c r="C463" s="433"/>
      <c r="D463" s="433"/>
      <c r="E463" s="433"/>
      <c r="F463" s="433"/>
      <c r="G463" s="433"/>
      <c r="H463" s="433"/>
      <c r="I463" s="433"/>
      <c r="J463" s="433"/>
      <c r="K463" s="433"/>
      <c r="L463" s="433"/>
      <c r="M463" s="433"/>
      <c r="N463" s="433"/>
      <c r="O463" s="433"/>
      <c r="P463" s="433"/>
      <c r="Q463" s="433"/>
      <c r="R463" s="433"/>
      <c r="S463" s="433"/>
      <c r="T463" s="433"/>
      <c r="U463" s="433"/>
      <c r="V463" s="433"/>
      <c r="W463" s="433"/>
      <c r="X463" s="433"/>
      <c r="Y463" s="433"/>
      <c r="Z463" s="433"/>
      <c r="AA463" s="433"/>
      <c r="AB463" s="433"/>
      <c r="AC463" s="433"/>
      <c r="AD463" s="433"/>
      <c r="AE463" s="433"/>
      <c r="AF463" s="433"/>
      <c r="AG463" s="433"/>
      <c r="AH463" s="433"/>
      <c r="AI463" s="433"/>
      <c r="AJ463" s="433"/>
      <c r="AK463" s="433"/>
      <c r="AL463" s="131"/>
      <c r="AM463" s="433"/>
      <c r="AN463" s="433"/>
      <c r="AO463" s="433"/>
      <c r="AP463" s="433"/>
      <c r="AQ463" s="433"/>
    </row>
    <row r="464" spans="1:43" ht="11.25" customHeight="1" x14ac:dyDescent="0.2">
      <c r="A464" s="433"/>
      <c r="B464" s="432"/>
      <c r="C464" s="433"/>
      <c r="D464" s="433"/>
      <c r="E464" s="433"/>
      <c r="F464" s="433"/>
      <c r="G464" s="433"/>
      <c r="H464" s="433"/>
      <c r="I464" s="433"/>
      <c r="J464" s="433"/>
      <c r="K464" s="433"/>
      <c r="L464" s="433"/>
      <c r="M464" s="433"/>
      <c r="N464" s="433"/>
      <c r="O464" s="433"/>
      <c r="P464" s="433"/>
      <c r="Q464" s="433"/>
      <c r="R464" s="433"/>
      <c r="S464" s="433"/>
      <c r="T464" s="433"/>
      <c r="U464" s="433"/>
      <c r="V464" s="433"/>
      <c r="W464" s="433"/>
      <c r="X464" s="433"/>
      <c r="Y464" s="433"/>
      <c r="Z464" s="433"/>
      <c r="AA464" s="433"/>
      <c r="AB464" s="433"/>
      <c r="AC464" s="433"/>
      <c r="AD464" s="433"/>
      <c r="AE464" s="433"/>
      <c r="AF464" s="433"/>
      <c r="AG464" s="433"/>
      <c r="AH464" s="433"/>
      <c r="AI464" s="433"/>
      <c r="AJ464" s="433"/>
      <c r="AK464" s="433"/>
      <c r="AL464" s="131"/>
      <c r="AM464" s="433"/>
      <c r="AN464" s="433"/>
      <c r="AO464" s="433"/>
      <c r="AP464" s="433"/>
      <c r="AQ464" s="433"/>
    </row>
  </sheetData>
  <sheetProtection formatCells="0" formatRows="0" insertRows="0" deleteRows="0"/>
  <mergeCells count="105">
    <mergeCell ref="AK115:AK116"/>
    <mergeCell ref="F120:T124"/>
    <mergeCell ref="AC450:AL450"/>
    <mergeCell ref="F450:T458"/>
    <mergeCell ref="F238:T239"/>
    <mergeCell ref="F241:T241"/>
    <mergeCell ref="F446:T446"/>
    <mergeCell ref="F156:T158"/>
    <mergeCell ref="F166:T168"/>
    <mergeCell ref="F174:T174"/>
    <mergeCell ref="AC85:AL85"/>
    <mergeCell ref="F378:T380"/>
    <mergeCell ref="E269:T269"/>
    <mergeCell ref="F220:T222"/>
    <mergeCell ref="F225:T226"/>
    <mergeCell ref="F87:T87"/>
    <mergeCell ref="F108:T110"/>
    <mergeCell ref="F114:T117"/>
    <mergeCell ref="F448:T449"/>
    <mergeCell ref="F415:T416"/>
    <mergeCell ref="F375:T375"/>
    <mergeCell ref="F130:T134"/>
    <mergeCell ref="F354:T354"/>
    <mergeCell ref="E272:T275"/>
    <mergeCell ref="F344:T346"/>
    <mergeCell ref="F321:T326"/>
    <mergeCell ref="F46:T46"/>
    <mergeCell ref="W44:AC46"/>
    <mergeCell ref="F44:T45"/>
    <mergeCell ref="W33:AC35"/>
    <mergeCell ref="AK33:AK34"/>
    <mergeCell ref="F26:T26"/>
    <mergeCell ref="F38:T42"/>
    <mergeCell ref="F29:T31"/>
    <mergeCell ref="F33:T34"/>
    <mergeCell ref="F400:T402"/>
    <mergeCell ref="E252:T252"/>
    <mergeCell ref="A1:AQ1"/>
    <mergeCell ref="E3:T3"/>
    <mergeCell ref="W3:AL3"/>
    <mergeCell ref="E5:AL6"/>
    <mergeCell ref="E17:T24"/>
    <mergeCell ref="AN3:AQ3"/>
    <mergeCell ref="AP8:AP9"/>
    <mergeCell ref="E12:X12"/>
    <mergeCell ref="AK44:AK45"/>
    <mergeCell ref="F35:T35"/>
    <mergeCell ref="F48:T49"/>
    <mergeCell ref="E90:T106"/>
    <mergeCell ref="F75:T75"/>
    <mergeCell ref="F78:T78"/>
    <mergeCell ref="F81:T81"/>
    <mergeCell ref="F73:T73"/>
    <mergeCell ref="F55:T56"/>
    <mergeCell ref="F83:T83"/>
    <mergeCell ref="F68:T70"/>
    <mergeCell ref="F52:T53"/>
    <mergeCell ref="F59:T62"/>
    <mergeCell ref="F65:T65"/>
    <mergeCell ref="F118:T118"/>
    <mergeCell ref="G126:T127"/>
    <mergeCell ref="W114:AC116"/>
    <mergeCell ref="F189:T192"/>
    <mergeCell ref="W120:AA122"/>
    <mergeCell ref="F443:T443"/>
    <mergeCell ref="F203:T204"/>
    <mergeCell ref="F212:T217"/>
    <mergeCell ref="F235:T235"/>
    <mergeCell ref="F357:T359"/>
    <mergeCell ref="F419:T420"/>
    <mergeCell ref="F310:T314"/>
    <mergeCell ref="F317:T318"/>
    <mergeCell ref="F329:T333"/>
    <mergeCell ref="F339:T341"/>
    <mergeCell ref="E278:T287"/>
    <mergeCell ref="E291:T308"/>
    <mergeCell ref="E266:T268"/>
    <mergeCell ref="F383:T384"/>
    <mergeCell ref="F405:T406"/>
    <mergeCell ref="F349:T351"/>
    <mergeCell ref="F362:T366"/>
    <mergeCell ref="F229:T232"/>
    <mergeCell ref="AC441:AL441"/>
    <mergeCell ref="F426:T431"/>
    <mergeCell ref="F434:T434"/>
    <mergeCell ref="F437:T437"/>
    <mergeCell ref="F439:T439"/>
    <mergeCell ref="F198:T200"/>
    <mergeCell ref="F141:T146"/>
    <mergeCell ref="F137:T138"/>
    <mergeCell ref="F195:T195"/>
    <mergeCell ref="F182:T186"/>
    <mergeCell ref="F177:T179"/>
    <mergeCell ref="Z288:AK288"/>
    <mergeCell ref="AC242:AL242"/>
    <mergeCell ref="X258:AJ259"/>
    <mergeCell ref="F242:T249"/>
    <mergeCell ref="F387:T389"/>
    <mergeCell ref="F149:T153"/>
    <mergeCell ref="F161:T163"/>
    <mergeCell ref="F392:T397"/>
    <mergeCell ref="F207:T209"/>
    <mergeCell ref="F369:T372"/>
    <mergeCell ref="F409:T412"/>
    <mergeCell ref="E257:T263"/>
  </mergeCells>
  <printOptions horizontalCentered="1"/>
  <pageMargins left="0.5" right="0.5" top="0.5" bottom="0.5" header="0.3" footer="0.3"/>
  <pageSetup paperSize="9" scale="90" orientation="portrait" r:id="rId1"/>
  <headerFooter>
    <oddFooter>&amp;CW-&amp;P</oddFooter>
  </headerFooter>
  <rowBreaks count="5" manualBreakCount="5">
    <brk id="88" max="42" man="1"/>
    <brk id="170" max="42" man="1"/>
    <brk id="250" max="42" man="1"/>
    <brk id="335" max="42" man="1"/>
    <brk id="422" max="42"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9">
    <tabColor rgb="FFCC00CC"/>
  </sheetPr>
  <dimension ref="A1:AZ253"/>
  <sheetViews>
    <sheetView view="pageBreakPreview" zoomScaleNormal="100" zoomScaleSheetLayoutView="100" workbookViewId="0">
      <selection sqref="A1:AO1"/>
    </sheetView>
  </sheetViews>
  <sheetFormatPr defaultColWidth="2.6640625" defaultRowHeight="10" x14ac:dyDescent="0.2"/>
  <cols>
    <col min="1" max="16384" width="2.6640625" style="127"/>
  </cols>
  <sheetData>
    <row r="1" spans="1:52" customFormat="1" x14ac:dyDescent="0.2">
      <c r="A1" s="773" t="s">
        <v>805</v>
      </c>
      <c r="B1" s="773"/>
      <c r="C1" s="773"/>
      <c r="D1" s="773"/>
      <c r="E1" s="773"/>
      <c r="F1" s="773"/>
      <c r="G1" s="773"/>
      <c r="H1" s="773"/>
      <c r="I1" s="773"/>
      <c r="J1" s="773"/>
      <c r="K1" s="773"/>
      <c r="L1" s="773"/>
      <c r="M1" s="773"/>
      <c r="N1" s="773"/>
      <c r="O1" s="773"/>
      <c r="P1" s="773"/>
      <c r="Q1" s="773"/>
      <c r="R1" s="773"/>
      <c r="S1" s="773"/>
      <c r="T1" s="773"/>
      <c r="U1" s="773"/>
      <c r="V1" s="773"/>
      <c r="W1" s="773"/>
      <c r="X1" s="773"/>
      <c r="Y1" s="773"/>
      <c r="Z1" s="773"/>
      <c r="AA1" s="773"/>
      <c r="AB1" s="773"/>
      <c r="AC1" s="773"/>
      <c r="AD1" s="773"/>
      <c r="AE1" s="773"/>
      <c r="AF1" s="773"/>
      <c r="AG1" s="773"/>
      <c r="AH1" s="773"/>
      <c r="AI1" s="773"/>
      <c r="AJ1" s="773"/>
      <c r="AK1" s="773"/>
      <c r="AL1" s="773"/>
      <c r="AM1" s="773"/>
      <c r="AN1" s="773"/>
      <c r="AO1" s="773"/>
      <c r="AP1" s="192"/>
      <c r="AQ1" s="192"/>
      <c r="AR1" s="192"/>
      <c r="AS1" s="192"/>
      <c r="AT1" s="192"/>
      <c r="AU1" s="192"/>
      <c r="AV1" s="192"/>
      <c r="AW1" s="192"/>
      <c r="AX1" s="192"/>
      <c r="AY1" s="192"/>
      <c r="AZ1" s="192"/>
    </row>
    <row r="2" spans="1:52" customFormat="1" ht="6" customHeight="1" x14ac:dyDescent="0.2">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row>
    <row r="3" spans="1:52" x14ac:dyDescent="0.2">
      <c r="B3" s="781" t="s">
        <v>806</v>
      </c>
      <c r="C3" s="781"/>
      <c r="D3" s="781"/>
      <c r="E3" s="781"/>
      <c r="F3" s="781"/>
      <c r="G3" s="781"/>
      <c r="H3" s="781"/>
      <c r="I3" s="781"/>
      <c r="J3" s="781"/>
      <c r="K3" s="781"/>
      <c r="L3" s="781"/>
      <c r="M3" s="781"/>
      <c r="N3" s="781"/>
      <c r="O3" s="781"/>
      <c r="P3" s="781"/>
      <c r="Q3" s="781"/>
      <c r="R3" s="781"/>
      <c r="S3" s="781"/>
      <c r="T3" s="781"/>
      <c r="U3" s="781"/>
      <c r="V3" s="781"/>
      <c r="W3" s="781"/>
      <c r="X3" s="781"/>
      <c r="Y3" s="781"/>
      <c r="Z3" s="781"/>
      <c r="AA3" s="781"/>
      <c r="AB3" s="781"/>
      <c r="AC3" s="781"/>
      <c r="AD3" s="781"/>
      <c r="AE3" s="781"/>
      <c r="AF3" s="781"/>
      <c r="AG3" s="781"/>
      <c r="AH3" s="781"/>
      <c r="AI3" s="781"/>
      <c r="AJ3" s="781"/>
      <c r="AK3" s="781"/>
      <c r="AL3" s="781"/>
      <c r="AM3" s="781"/>
      <c r="AN3" s="781"/>
      <c r="AO3" s="781"/>
      <c r="AP3"/>
      <c r="AQ3"/>
    </row>
    <row r="4" spans="1:52" x14ac:dyDescent="0.2">
      <c r="B4" s="781"/>
      <c r="C4" s="781"/>
      <c r="D4" s="781"/>
      <c r="E4" s="781"/>
      <c r="F4" s="781"/>
      <c r="G4" s="781"/>
      <c r="H4" s="781"/>
      <c r="I4" s="781"/>
      <c r="J4" s="781"/>
      <c r="K4" s="781"/>
      <c r="L4" s="781"/>
      <c r="M4" s="781"/>
      <c r="N4" s="781"/>
      <c r="O4" s="781"/>
      <c r="P4" s="781"/>
      <c r="Q4" s="781"/>
      <c r="R4" s="781"/>
      <c r="S4" s="781"/>
      <c r="T4" s="781"/>
      <c r="U4" s="781"/>
      <c r="V4" s="781"/>
      <c r="W4" s="781"/>
      <c r="X4" s="781"/>
      <c r="Y4" s="781"/>
      <c r="Z4" s="781"/>
      <c r="AA4" s="781"/>
      <c r="AB4" s="781"/>
      <c r="AC4" s="781"/>
      <c r="AD4" s="781"/>
      <c r="AE4" s="781"/>
      <c r="AF4" s="781"/>
      <c r="AG4" s="781"/>
      <c r="AH4" s="781"/>
      <c r="AI4" s="781"/>
      <c r="AJ4" s="781"/>
      <c r="AK4" s="781"/>
      <c r="AL4" s="781"/>
      <c r="AM4" s="781"/>
      <c r="AN4" s="781"/>
      <c r="AO4" s="781"/>
      <c r="AP4"/>
      <c r="AQ4"/>
    </row>
    <row r="5" spans="1:52" x14ac:dyDescent="0.2">
      <c r="B5" s="781"/>
      <c r="C5" s="781"/>
      <c r="D5" s="781"/>
      <c r="E5" s="781"/>
      <c r="F5" s="781"/>
      <c r="G5" s="781"/>
      <c r="H5" s="781"/>
      <c r="I5" s="781"/>
      <c r="J5" s="781"/>
      <c r="K5" s="781"/>
      <c r="L5" s="781"/>
      <c r="M5" s="781"/>
      <c r="N5" s="781"/>
      <c r="O5" s="781"/>
      <c r="P5" s="781"/>
      <c r="Q5" s="781"/>
      <c r="R5" s="781"/>
      <c r="S5" s="781"/>
      <c r="T5" s="781"/>
      <c r="U5" s="781"/>
      <c r="V5" s="781"/>
      <c r="W5" s="781"/>
      <c r="X5" s="781"/>
      <c r="Y5" s="781"/>
      <c r="Z5" s="781"/>
      <c r="AA5" s="781"/>
      <c r="AB5" s="781"/>
      <c r="AC5" s="781"/>
      <c r="AD5" s="781"/>
      <c r="AE5" s="781"/>
      <c r="AF5" s="781"/>
      <c r="AG5" s="781"/>
      <c r="AH5" s="781"/>
      <c r="AI5" s="781"/>
      <c r="AJ5" s="781"/>
      <c r="AK5" s="781"/>
      <c r="AL5" s="781"/>
      <c r="AM5" s="781"/>
      <c r="AN5" s="781"/>
      <c r="AO5" s="781"/>
      <c r="AP5"/>
      <c r="AQ5"/>
    </row>
    <row r="6" spans="1:52" ht="10" customHeight="1" x14ac:dyDescent="0.2">
      <c r="B6" s="781"/>
      <c r="C6" s="781"/>
      <c r="D6" s="781"/>
      <c r="E6" s="781"/>
      <c r="F6" s="781"/>
      <c r="G6" s="781"/>
      <c r="H6" s="781"/>
      <c r="I6" s="781"/>
      <c r="J6" s="781"/>
      <c r="K6" s="781"/>
      <c r="L6" s="781"/>
      <c r="M6" s="781"/>
      <c r="N6" s="781"/>
      <c r="O6" s="781"/>
      <c r="P6" s="781"/>
      <c r="Q6" s="781"/>
      <c r="R6" s="781"/>
      <c r="S6" s="781"/>
      <c r="T6" s="781"/>
      <c r="U6" s="781"/>
      <c r="V6" s="781"/>
      <c r="W6" s="781"/>
      <c r="X6" s="781"/>
      <c r="Y6" s="781"/>
      <c r="Z6" s="781"/>
      <c r="AA6" s="781"/>
      <c r="AB6" s="781"/>
      <c r="AC6" s="781"/>
      <c r="AD6" s="781"/>
      <c r="AE6" s="781"/>
      <c r="AF6" s="781"/>
      <c r="AG6" s="781"/>
      <c r="AH6" s="781"/>
      <c r="AI6" s="781"/>
      <c r="AJ6" s="781"/>
      <c r="AK6" s="781"/>
      <c r="AL6" s="781"/>
      <c r="AM6" s="781"/>
      <c r="AN6" s="781"/>
      <c r="AO6" s="781"/>
      <c r="AP6"/>
      <c r="AQ6"/>
    </row>
    <row r="7" spans="1:52" customFormat="1" ht="43" customHeight="1" x14ac:dyDescent="0.2">
      <c r="A7" s="217"/>
      <c r="B7" s="717" t="s">
        <v>2308</v>
      </c>
      <c r="C7" s="717"/>
      <c r="D7" s="717"/>
      <c r="E7" s="717"/>
      <c r="F7" s="717"/>
      <c r="G7" s="717"/>
      <c r="H7" s="717"/>
      <c r="I7" s="717"/>
      <c r="J7" s="717"/>
      <c r="K7" s="717"/>
      <c r="L7" s="717"/>
      <c r="M7" s="717"/>
      <c r="N7" s="717"/>
      <c r="O7" s="717"/>
      <c r="P7" s="717"/>
      <c r="Q7" s="717"/>
      <c r="R7" s="717"/>
      <c r="S7" s="717"/>
      <c r="T7" s="717"/>
      <c r="U7" s="717"/>
      <c r="V7" s="717"/>
      <c r="W7" s="717"/>
      <c r="X7" s="717"/>
      <c r="Y7" s="717"/>
      <c r="Z7" s="717"/>
      <c r="AA7" s="717"/>
      <c r="AB7" s="717"/>
      <c r="AC7" s="717"/>
      <c r="AD7" s="717"/>
      <c r="AE7" s="717"/>
      <c r="AF7" s="717"/>
      <c r="AG7" s="717"/>
      <c r="AH7" s="717"/>
      <c r="AI7" s="717"/>
      <c r="AJ7" s="717"/>
      <c r="AK7" s="717"/>
      <c r="AL7" s="717"/>
      <c r="AM7" s="717"/>
      <c r="AN7" s="717"/>
      <c r="AO7" s="717"/>
      <c r="AP7" s="482"/>
      <c r="AQ7" s="482"/>
    </row>
    <row r="8" spans="1:52" ht="11.15" customHeight="1" x14ac:dyDescent="0.2">
      <c r="B8" s="717" t="s">
        <v>2310</v>
      </c>
      <c r="C8" s="717"/>
      <c r="D8" s="717"/>
      <c r="E8" s="717"/>
      <c r="F8" s="717"/>
      <c r="G8" s="717"/>
      <c r="H8" s="717"/>
      <c r="I8" s="717"/>
      <c r="J8" s="717"/>
      <c r="K8" s="717"/>
      <c r="L8" s="717"/>
      <c r="M8" s="717"/>
      <c r="N8" s="717"/>
      <c r="O8" s="717"/>
      <c r="P8" s="717"/>
      <c r="Q8" s="717"/>
      <c r="R8" s="717"/>
      <c r="S8" s="717"/>
      <c r="T8" s="717"/>
      <c r="U8" s="717"/>
      <c r="V8" s="717"/>
      <c r="W8" s="717"/>
      <c r="X8" s="717"/>
      <c r="Y8" s="717"/>
      <c r="Z8" s="717"/>
      <c r="AA8" s="717"/>
      <c r="AB8" s="717"/>
      <c r="AC8" s="717"/>
      <c r="AD8" s="717"/>
      <c r="AE8" s="717"/>
      <c r="AF8" s="717"/>
      <c r="AG8" s="717"/>
      <c r="AH8" s="717"/>
      <c r="AI8" s="717"/>
      <c r="AJ8" s="717"/>
      <c r="AK8" s="717"/>
      <c r="AL8" s="717"/>
      <c r="AM8" s="717"/>
      <c r="AN8" s="717"/>
      <c r="AO8" s="717"/>
    </row>
    <row r="9" spans="1:52" ht="11.15" customHeight="1" x14ac:dyDescent="0.2">
      <c r="B9" s="717"/>
      <c r="C9" s="717"/>
      <c r="D9" s="717"/>
      <c r="E9" s="717"/>
      <c r="F9" s="717"/>
      <c r="G9" s="717"/>
      <c r="H9" s="717"/>
      <c r="I9" s="717"/>
      <c r="J9" s="717"/>
      <c r="K9" s="717"/>
      <c r="L9" s="717"/>
      <c r="M9" s="717"/>
      <c r="N9" s="717"/>
      <c r="O9" s="717"/>
      <c r="P9" s="717"/>
      <c r="Q9" s="717"/>
      <c r="R9" s="717"/>
      <c r="S9" s="717"/>
      <c r="T9" s="717"/>
      <c r="U9" s="717"/>
      <c r="V9" s="717"/>
      <c r="W9" s="717"/>
      <c r="X9" s="717"/>
      <c r="Y9" s="717"/>
      <c r="Z9" s="717"/>
      <c r="AA9" s="717"/>
      <c r="AB9" s="717"/>
      <c r="AC9" s="717"/>
      <c r="AD9" s="717"/>
      <c r="AE9" s="717"/>
      <c r="AF9" s="717"/>
      <c r="AG9" s="717"/>
      <c r="AH9" s="717"/>
      <c r="AI9" s="717"/>
      <c r="AJ9" s="717"/>
      <c r="AK9" s="717"/>
      <c r="AL9" s="717"/>
      <c r="AM9" s="717"/>
      <c r="AN9" s="717"/>
      <c r="AO9" s="717"/>
    </row>
    <row r="10" spans="1:52" ht="11.15" customHeight="1" x14ac:dyDescent="0.2">
      <c r="B10" s="717"/>
      <c r="C10" s="717"/>
      <c r="D10" s="717"/>
      <c r="E10" s="717"/>
      <c r="F10" s="717"/>
      <c r="G10" s="717"/>
      <c r="H10" s="717"/>
      <c r="I10" s="717"/>
      <c r="J10" s="717"/>
      <c r="K10" s="717"/>
      <c r="L10" s="717"/>
      <c r="M10" s="717"/>
      <c r="N10" s="717"/>
      <c r="O10" s="717"/>
      <c r="P10" s="717"/>
      <c r="Q10" s="717"/>
      <c r="R10" s="717"/>
      <c r="S10" s="717"/>
      <c r="T10" s="717"/>
      <c r="U10" s="717"/>
      <c r="V10" s="717"/>
      <c r="W10" s="717"/>
      <c r="X10" s="717"/>
      <c r="Y10" s="717"/>
      <c r="Z10" s="717"/>
      <c r="AA10" s="717"/>
      <c r="AB10" s="717"/>
      <c r="AC10" s="717"/>
      <c r="AD10" s="717"/>
      <c r="AE10" s="717"/>
      <c r="AF10" s="717"/>
      <c r="AG10" s="717"/>
      <c r="AH10" s="717"/>
      <c r="AI10" s="717"/>
      <c r="AJ10" s="717"/>
      <c r="AK10" s="717"/>
      <c r="AL10" s="717"/>
      <c r="AM10" s="717"/>
      <c r="AN10" s="717"/>
      <c r="AO10" s="717"/>
    </row>
    <row r="11" spans="1:52" x14ac:dyDescent="0.2">
      <c r="B11" s="717"/>
      <c r="C11" s="717"/>
      <c r="D11" s="717"/>
      <c r="E11" s="717"/>
      <c r="F11" s="717"/>
      <c r="G11" s="717"/>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row>
    <row r="12" spans="1:52" ht="11.25" customHeight="1" x14ac:dyDescent="0.2">
      <c r="B12" s="780" t="s">
        <v>807</v>
      </c>
      <c r="C12" s="780"/>
      <c r="D12" s="780"/>
      <c r="E12" s="780"/>
      <c r="F12" s="780"/>
      <c r="G12" s="780"/>
      <c r="H12" s="780"/>
      <c r="I12" s="780"/>
      <c r="J12" s="780"/>
      <c r="K12" s="780"/>
      <c r="L12" s="780"/>
      <c r="M12" s="780"/>
      <c r="N12" s="780"/>
      <c r="O12" s="780"/>
      <c r="P12" s="780"/>
      <c r="Q12" s="780"/>
      <c r="R12" s="780"/>
      <c r="S12" s="780"/>
      <c r="T12" s="780"/>
      <c r="U12" s="780"/>
      <c r="V12" s="780"/>
      <c r="W12" s="780"/>
      <c r="X12" s="780"/>
      <c r="Y12" s="780"/>
      <c r="Z12" s="780"/>
      <c r="AA12" s="780"/>
      <c r="AB12" s="780"/>
      <c r="AC12" s="780"/>
      <c r="AD12" s="780"/>
      <c r="AE12" s="780"/>
      <c r="AF12" s="780"/>
      <c r="AG12" s="780"/>
      <c r="AH12" s="780"/>
      <c r="AI12" s="780"/>
      <c r="AJ12" s="780"/>
      <c r="AK12" s="780"/>
      <c r="AL12" s="780"/>
      <c r="AM12" s="780"/>
      <c r="AN12" s="780"/>
      <c r="AO12" s="780"/>
      <c r="AP12" s="433"/>
      <c r="AQ12" s="433"/>
      <c r="AR12" s="433"/>
      <c r="AS12" s="433"/>
      <c r="AT12" s="433"/>
      <c r="AU12" s="433"/>
      <c r="AV12" s="433"/>
      <c r="AW12" s="433"/>
      <c r="AX12" s="433"/>
      <c r="AY12" s="433"/>
    </row>
    <row r="13" spans="1:52" ht="11.25" customHeight="1" x14ac:dyDescent="0.2">
      <c r="B13" s="780"/>
      <c r="C13" s="780"/>
      <c r="D13" s="780"/>
      <c r="E13" s="780"/>
      <c r="F13" s="780"/>
      <c r="G13" s="780"/>
      <c r="H13" s="780"/>
      <c r="I13" s="780"/>
      <c r="J13" s="780"/>
      <c r="K13" s="780"/>
      <c r="L13" s="780"/>
      <c r="M13" s="780"/>
      <c r="N13" s="780"/>
      <c r="O13" s="780"/>
      <c r="P13" s="780"/>
      <c r="Q13" s="780"/>
      <c r="R13" s="780"/>
      <c r="S13" s="780"/>
      <c r="T13" s="780"/>
      <c r="U13" s="780"/>
      <c r="V13" s="780"/>
      <c r="W13" s="780"/>
      <c r="X13" s="780"/>
      <c r="Y13" s="780"/>
      <c r="Z13" s="780"/>
      <c r="AA13" s="780"/>
      <c r="AB13" s="780"/>
      <c r="AC13" s="780"/>
      <c r="AD13" s="780"/>
      <c r="AE13" s="780"/>
      <c r="AF13" s="780"/>
      <c r="AG13" s="780"/>
      <c r="AH13" s="780"/>
      <c r="AI13" s="780"/>
      <c r="AJ13" s="780"/>
      <c r="AK13" s="780"/>
      <c r="AL13" s="780"/>
      <c r="AM13" s="780"/>
      <c r="AN13" s="780"/>
      <c r="AO13" s="780"/>
      <c r="AP13" s="433"/>
      <c r="AQ13" s="433"/>
      <c r="AR13" s="433"/>
      <c r="AS13" s="433"/>
      <c r="AT13" s="433"/>
      <c r="AU13" s="433"/>
      <c r="AV13" s="433"/>
      <c r="AW13" s="433"/>
      <c r="AX13" s="433"/>
      <c r="AY13" s="433"/>
    </row>
    <row r="14" spans="1:52" ht="11.25" customHeight="1" x14ac:dyDescent="0.2">
      <c r="B14" s="780" t="s">
        <v>808</v>
      </c>
      <c r="C14" s="780"/>
      <c r="D14" s="780"/>
      <c r="E14" s="780"/>
      <c r="F14" s="780"/>
      <c r="G14" s="780"/>
      <c r="H14" s="780"/>
      <c r="I14" s="780"/>
      <c r="J14" s="780"/>
      <c r="K14" s="780"/>
      <c r="L14" s="780"/>
      <c r="M14" s="780"/>
      <c r="N14" s="780"/>
      <c r="O14" s="780"/>
      <c r="P14" s="780"/>
      <c r="Q14" s="780"/>
      <c r="R14" s="780"/>
      <c r="S14" s="780"/>
      <c r="T14" s="780"/>
      <c r="U14" s="780"/>
      <c r="V14" s="780"/>
      <c r="W14" s="780"/>
      <c r="X14" s="780"/>
      <c r="Y14" s="780"/>
      <c r="Z14" s="780"/>
      <c r="AA14" s="780"/>
      <c r="AB14" s="780"/>
      <c r="AC14" s="780"/>
      <c r="AD14" s="780"/>
      <c r="AE14" s="780"/>
      <c r="AF14" s="780"/>
      <c r="AG14" s="780"/>
      <c r="AH14" s="780"/>
      <c r="AI14" s="780"/>
      <c r="AJ14" s="780"/>
      <c r="AK14" s="780"/>
      <c r="AL14" s="780"/>
      <c r="AM14" s="780"/>
      <c r="AN14" s="780"/>
      <c r="AO14" s="780"/>
      <c r="AP14" s="433"/>
      <c r="AQ14" s="433"/>
      <c r="AR14" s="433"/>
      <c r="AS14" s="433"/>
      <c r="AT14" s="433"/>
      <c r="AU14" s="433"/>
      <c r="AV14" s="433"/>
      <c r="AW14" s="433"/>
      <c r="AX14" s="433"/>
      <c r="AY14" s="433"/>
    </row>
    <row r="15" spans="1:52" ht="11.25" customHeight="1" x14ac:dyDescent="0.2">
      <c r="B15" s="780" t="s">
        <v>809</v>
      </c>
      <c r="C15" s="780"/>
      <c r="D15" s="780"/>
      <c r="E15" s="780"/>
      <c r="F15" s="780"/>
      <c r="G15" s="780"/>
      <c r="H15" s="780"/>
      <c r="I15" s="780"/>
      <c r="J15" s="780"/>
      <c r="K15" s="780"/>
      <c r="L15" s="780"/>
      <c r="M15" s="780"/>
      <c r="N15" s="780"/>
      <c r="O15" s="780"/>
      <c r="P15" s="780"/>
      <c r="Q15" s="780"/>
      <c r="R15" s="780"/>
      <c r="S15" s="780"/>
      <c r="T15" s="780"/>
      <c r="U15" s="780"/>
      <c r="V15" s="780"/>
      <c r="W15" s="780"/>
      <c r="X15" s="780"/>
      <c r="Y15" s="780"/>
      <c r="Z15" s="780"/>
      <c r="AA15" s="780"/>
      <c r="AB15" s="780"/>
      <c r="AC15" s="780"/>
      <c r="AD15" s="780"/>
      <c r="AE15" s="780"/>
      <c r="AF15" s="780"/>
      <c r="AG15" s="780"/>
      <c r="AH15" s="780"/>
      <c r="AI15" s="780"/>
      <c r="AJ15" s="780"/>
      <c r="AK15" s="780"/>
      <c r="AL15" s="780"/>
      <c r="AM15" s="780"/>
      <c r="AN15" s="780"/>
      <c r="AO15" s="780"/>
      <c r="AP15" s="433"/>
      <c r="AQ15" s="433"/>
      <c r="AR15" s="433"/>
      <c r="AS15" s="433"/>
      <c r="AT15" s="433"/>
      <c r="AU15" s="433"/>
      <c r="AV15" s="433"/>
      <c r="AW15" s="433"/>
      <c r="AX15" s="433"/>
      <c r="AY15" s="433"/>
    </row>
    <row r="16" spans="1:52" ht="11.25" customHeight="1" x14ac:dyDescent="0.2">
      <c r="B16" s="780"/>
      <c r="C16" s="780"/>
      <c r="D16" s="780"/>
      <c r="E16" s="780"/>
      <c r="F16" s="780"/>
      <c r="G16" s="780"/>
      <c r="H16" s="780"/>
      <c r="I16" s="780"/>
      <c r="J16" s="780"/>
      <c r="K16" s="780"/>
      <c r="L16" s="780"/>
      <c r="M16" s="780"/>
      <c r="N16" s="780"/>
      <c r="O16" s="780"/>
      <c r="P16" s="780"/>
      <c r="Q16" s="780"/>
      <c r="R16" s="780"/>
      <c r="S16" s="780"/>
      <c r="T16" s="780"/>
      <c r="U16" s="780"/>
      <c r="V16" s="780"/>
      <c r="W16" s="780"/>
      <c r="X16" s="780"/>
      <c r="Y16" s="780"/>
      <c r="Z16" s="780"/>
      <c r="AA16" s="780"/>
      <c r="AB16" s="780"/>
      <c r="AC16" s="780"/>
      <c r="AD16" s="780"/>
      <c r="AE16" s="780"/>
      <c r="AF16" s="780"/>
      <c r="AG16" s="780"/>
      <c r="AH16" s="780"/>
      <c r="AI16" s="780"/>
      <c r="AJ16" s="780"/>
      <c r="AK16" s="780"/>
      <c r="AL16" s="780"/>
      <c r="AM16" s="780"/>
      <c r="AN16" s="780"/>
      <c r="AO16" s="780"/>
      <c r="AP16" s="433"/>
      <c r="AQ16" s="433"/>
      <c r="AR16" s="433"/>
      <c r="AS16" s="433"/>
      <c r="AT16" s="433"/>
      <c r="AU16" s="433"/>
      <c r="AV16" s="433"/>
      <c r="AW16" s="433"/>
      <c r="AX16" s="433"/>
      <c r="AY16" s="433"/>
    </row>
    <row r="17" spans="2:51" ht="11.25" customHeight="1" x14ac:dyDescent="0.2">
      <c r="B17" s="780" t="s">
        <v>2418</v>
      </c>
      <c r="C17" s="780"/>
      <c r="D17" s="780"/>
      <c r="E17" s="780"/>
      <c r="F17" s="780"/>
      <c r="G17" s="780"/>
      <c r="H17" s="780"/>
      <c r="I17" s="780"/>
      <c r="J17" s="780"/>
      <c r="K17" s="780"/>
      <c r="L17" s="780"/>
      <c r="M17" s="780"/>
      <c r="N17" s="780"/>
      <c r="O17" s="780"/>
      <c r="P17" s="780"/>
      <c r="Q17" s="780"/>
      <c r="R17" s="780"/>
      <c r="S17" s="780"/>
      <c r="T17" s="780"/>
      <c r="U17" s="780"/>
      <c r="V17" s="780"/>
      <c r="W17" s="780"/>
      <c r="X17" s="780"/>
      <c r="Y17" s="780"/>
      <c r="Z17" s="780"/>
      <c r="AA17" s="780"/>
      <c r="AB17" s="780"/>
      <c r="AC17" s="780"/>
      <c r="AD17" s="780"/>
      <c r="AE17" s="780"/>
      <c r="AF17" s="780"/>
      <c r="AG17" s="780"/>
      <c r="AH17" s="780"/>
      <c r="AI17" s="780"/>
      <c r="AJ17" s="780"/>
      <c r="AK17" s="780"/>
      <c r="AL17" s="780"/>
      <c r="AM17" s="780"/>
      <c r="AN17" s="780"/>
      <c r="AO17" s="780"/>
      <c r="AP17" s="433"/>
      <c r="AQ17" s="433"/>
      <c r="AR17" s="433"/>
      <c r="AS17" s="433"/>
      <c r="AT17" s="433"/>
      <c r="AU17" s="433"/>
      <c r="AV17" s="433"/>
      <c r="AW17" s="433"/>
      <c r="AX17" s="433"/>
      <c r="AY17" s="433"/>
    </row>
    <row r="18" spans="2:51" ht="11.25" customHeight="1" x14ac:dyDescent="0.2">
      <c r="B18" s="780"/>
      <c r="C18" s="780"/>
      <c r="D18" s="780"/>
      <c r="E18" s="780"/>
      <c r="F18" s="780"/>
      <c r="G18" s="780"/>
      <c r="H18" s="780"/>
      <c r="I18" s="780"/>
      <c r="J18" s="780"/>
      <c r="K18" s="780"/>
      <c r="L18" s="780"/>
      <c r="M18" s="780"/>
      <c r="N18" s="780"/>
      <c r="O18" s="780"/>
      <c r="P18" s="780"/>
      <c r="Q18" s="780"/>
      <c r="R18" s="780"/>
      <c r="S18" s="780"/>
      <c r="T18" s="780"/>
      <c r="U18" s="780"/>
      <c r="V18" s="780"/>
      <c r="W18" s="780"/>
      <c r="X18" s="780"/>
      <c r="Y18" s="780"/>
      <c r="Z18" s="780"/>
      <c r="AA18" s="780"/>
      <c r="AB18" s="780"/>
      <c r="AC18" s="780"/>
      <c r="AD18" s="780"/>
      <c r="AE18" s="780"/>
      <c r="AF18" s="780"/>
      <c r="AG18" s="780"/>
      <c r="AH18" s="780"/>
      <c r="AI18" s="780"/>
      <c r="AJ18" s="780"/>
      <c r="AK18" s="780"/>
      <c r="AL18" s="780"/>
      <c r="AM18" s="780"/>
      <c r="AN18" s="780"/>
      <c r="AO18" s="780"/>
      <c r="AP18" s="433"/>
      <c r="AQ18" s="433"/>
      <c r="AR18" s="433"/>
      <c r="AS18" s="433"/>
      <c r="AT18" s="433"/>
      <c r="AU18" s="433"/>
      <c r="AV18" s="433"/>
      <c r="AW18" s="433"/>
      <c r="AX18" s="433"/>
      <c r="AY18" s="433"/>
    </row>
    <row r="19" spans="2:51" ht="11.25" customHeight="1" x14ac:dyDescent="0.2">
      <c r="B19" s="780"/>
      <c r="C19" s="780"/>
      <c r="D19" s="780"/>
      <c r="E19" s="780"/>
      <c r="F19" s="780"/>
      <c r="G19" s="780"/>
      <c r="H19" s="780"/>
      <c r="I19" s="780"/>
      <c r="J19" s="780"/>
      <c r="K19" s="780"/>
      <c r="L19" s="780"/>
      <c r="M19" s="780"/>
      <c r="N19" s="780"/>
      <c r="O19" s="780"/>
      <c r="P19" s="780"/>
      <c r="Q19" s="780"/>
      <c r="R19" s="780"/>
      <c r="S19" s="780"/>
      <c r="T19" s="780"/>
      <c r="U19" s="780"/>
      <c r="V19" s="780"/>
      <c r="W19" s="780"/>
      <c r="X19" s="780"/>
      <c r="Y19" s="780"/>
      <c r="Z19" s="780"/>
      <c r="AA19" s="780"/>
      <c r="AB19" s="780"/>
      <c r="AC19" s="780"/>
      <c r="AD19" s="780"/>
      <c r="AE19" s="780"/>
      <c r="AF19" s="780"/>
      <c r="AG19" s="780"/>
      <c r="AH19" s="780"/>
      <c r="AI19" s="780"/>
      <c r="AJ19" s="780"/>
      <c r="AK19" s="780"/>
      <c r="AL19" s="780"/>
      <c r="AM19" s="780"/>
      <c r="AN19" s="780"/>
      <c r="AO19" s="780"/>
      <c r="AP19" s="433"/>
      <c r="AQ19" s="433"/>
      <c r="AR19" s="433"/>
      <c r="AS19" s="433"/>
      <c r="AT19" s="433"/>
      <c r="AU19" s="433"/>
      <c r="AV19" s="433"/>
      <c r="AW19" s="433"/>
      <c r="AX19" s="433"/>
      <c r="AY19" s="433"/>
    </row>
    <row r="20" spans="2:51" x14ac:dyDescent="0.2">
      <c r="B20" s="780" t="s">
        <v>810</v>
      </c>
      <c r="C20" s="780"/>
      <c r="D20" s="780"/>
      <c r="E20" s="780"/>
      <c r="F20" s="780"/>
      <c r="G20" s="780"/>
      <c r="H20" s="780"/>
      <c r="I20" s="780"/>
      <c r="J20" s="780"/>
      <c r="K20" s="780"/>
      <c r="L20" s="780"/>
      <c r="M20" s="780"/>
      <c r="N20" s="780"/>
      <c r="O20" s="780"/>
      <c r="P20" s="780"/>
      <c r="Q20" s="780"/>
      <c r="R20" s="780"/>
      <c r="S20" s="780"/>
      <c r="T20" s="780"/>
      <c r="U20" s="780"/>
      <c r="V20" s="780"/>
      <c r="W20" s="780"/>
      <c r="X20" s="780"/>
      <c r="Y20" s="780"/>
      <c r="Z20" s="780"/>
      <c r="AA20" s="780"/>
      <c r="AB20" s="780"/>
      <c r="AC20" s="780"/>
      <c r="AD20" s="780"/>
      <c r="AE20" s="780"/>
      <c r="AF20" s="780"/>
      <c r="AG20" s="780"/>
      <c r="AH20" s="780"/>
      <c r="AI20" s="780"/>
      <c r="AJ20" s="780"/>
      <c r="AK20" s="780"/>
      <c r="AL20" s="780"/>
      <c r="AM20" s="780"/>
      <c r="AN20" s="780"/>
      <c r="AO20" s="780"/>
      <c r="AP20" s="433"/>
      <c r="AQ20" s="433"/>
      <c r="AR20" s="433"/>
      <c r="AS20" s="433"/>
      <c r="AT20" s="433"/>
      <c r="AU20" s="433"/>
      <c r="AV20" s="433"/>
      <c r="AW20" s="433"/>
      <c r="AX20" s="433"/>
      <c r="AY20" s="433"/>
    </row>
    <row r="21" spans="2:51" ht="11.25" customHeight="1" x14ac:dyDescent="0.2">
      <c r="B21" s="780" t="s">
        <v>811</v>
      </c>
      <c r="C21" s="780"/>
      <c r="D21" s="780"/>
      <c r="E21" s="780"/>
      <c r="F21" s="780"/>
      <c r="G21" s="780"/>
      <c r="H21" s="780"/>
      <c r="I21" s="780"/>
      <c r="J21" s="780"/>
      <c r="K21" s="780"/>
      <c r="L21" s="780"/>
      <c r="M21" s="780"/>
      <c r="N21" s="780"/>
      <c r="O21" s="780"/>
      <c r="P21" s="780"/>
      <c r="Q21" s="780"/>
      <c r="R21" s="780"/>
      <c r="S21" s="780"/>
      <c r="T21" s="780"/>
      <c r="U21" s="780"/>
      <c r="V21" s="780"/>
      <c r="W21" s="780"/>
      <c r="X21" s="780"/>
      <c r="Y21" s="780"/>
      <c r="Z21" s="780"/>
      <c r="AA21" s="780"/>
      <c r="AB21" s="780"/>
      <c r="AC21" s="780"/>
      <c r="AD21" s="780"/>
      <c r="AE21" s="780"/>
      <c r="AF21" s="780"/>
      <c r="AG21" s="780"/>
      <c r="AH21" s="780"/>
      <c r="AI21" s="780"/>
      <c r="AJ21" s="780"/>
      <c r="AK21" s="780"/>
      <c r="AL21" s="780"/>
      <c r="AM21" s="780"/>
      <c r="AN21" s="780"/>
      <c r="AO21" s="780"/>
      <c r="AP21" s="433"/>
      <c r="AQ21" s="433"/>
      <c r="AR21" s="433"/>
      <c r="AS21" s="433"/>
      <c r="AT21" s="433"/>
      <c r="AU21" s="433"/>
      <c r="AV21" s="433"/>
      <c r="AW21" s="433"/>
      <c r="AX21" s="433"/>
      <c r="AY21" s="433"/>
    </row>
    <row r="22" spans="2:51" ht="11.25" customHeight="1" x14ac:dyDescent="0.2">
      <c r="B22" s="780"/>
      <c r="C22" s="780"/>
      <c r="D22" s="780"/>
      <c r="E22" s="780"/>
      <c r="F22" s="780"/>
      <c r="G22" s="780"/>
      <c r="H22" s="780"/>
      <c r="I22" s="780"/>
      <c r="J22" s="780"/>
      <c r="K22" s="780"/>
      <c r="L22" s="780"/>
      <c r="M22" s="780"/>
      <c r="N22" s="780"/>
      <c r="O22" s="780"/>
      <c r="P22" s="780"/>
      <c r="Q22" s="780"/>
      <c r="R22" s="780"/>
      <c r="S22" s="780"/>
      <c r="T22" s="780"/>
      <c r="U22" s="780"/>
      <c r="V22" s="780"/>
      <c r="W22" s="780"/>
      <c r="X22" s="780"/>
      <c r="Y22" s="780"/>
      <c r="Z22" s="780"/>
      <c r="AA22" s="780"/>
      <c r="AB22" s="780"/>
      <c r="AC22" s="780"/>
      <c r="AD22" s="780"/>
      <c r="AE22" s="780"/>
      <c r="AF22" s="780"/>
      <c r="AG22" s="780"/>
      <c r="AH22" s="780"/>
      <c r="AI22" s="780"/>
      <c r="AJ22" s="780"/>
      <c r="AK22" s="780"/>
      <c r="AL22" s="780"/>
      <c r="AM22" s="780"/>
      <c r="AN22" s="780"/>
      <c r="AO22" s="780"/>
      <c r="AP22" s="433"/>
      <c r="AQ22" s="433"/>
      <c r="AR22" s="433"/>
      <c r="AS22" s="433"/>
      <c r="AT22" s="433"/>
      <c r="AU22" s="433"/>
      <c r="AV22" s="433"/>
      <c r="AW22" s="433"/>
      <c r="AX22" s="433"/>
      <c r="AY22" s="433"/>
    </row>
    <row r="23" spans="2:51" ht="11.25" customHeight="1" x14ac:dyDescent="0.2">
      <c r="B23" s="780"/>
      <c r="C23" s="780"/>
      <c r="D23" s="780"/>
      <c r="E23" s="780"/>
      <c r="F23" s="780"/>
      <c r="G23" s="780"/>
      <c r="H23" s="780"/>
      <c r="I23" s="780"/>
      <c r="J23" s="780"/>
      <c r="K23" s="780"/>
      <c r="L23" s="780"/>
      <c r="M23" s="780"/>
      <c r="N23" s="780"/>
      <c r="O23" s="780"/>
      <c r="P23" s="780"/>
      <c r="Q23" s="780"/>
      <c r="R23" s="780"/>
      <c r="S23" s="780"/>
      <c r="T23" s="780"/>
      <c r="U23" s="780"/>
      <c r="V23" s="780"/>
      <c r="W23" s="780"/>
      <c r="X23" s="780"/>
      <c r="Y23" s="780"/>
      <c r="Z23" s="780"/>
      <c r="AA23" s="780"/>
      <c r="AB23" s="780"/>
      <c r="AC23" s="780"/>
      <c r="AD23" s="780"/>
      <c r="AE23" s="780"/>
      <c r="AF23" s="780"/>
      <c r="AG23" s="780"/>
      <c r="AH23" s="780"/>
      <c r="AI23" s="780"/>
      <c r="AJ23" s="780"/>
      <c r="AK23" s="780"/>
      <c r="AL23" s="780"/>
      <c r="AM23" s="780"/>
      <c r="AN23" s="780"/>
      <c r="AO23" s="780"/>
      <c r="AP23" s="433"/>
      <c r="AQ23" s="433"/>
      <c r="AR23" s="433"/>
      <c r="AS23" s="433"/>
      <c r="AT23" s="433"/>
      <c r="AU23" s="433"/>
      <c r="AV23" s="433"/>
      <c r="AW23" s="433"/>
      <c r="AX23" s="433"/>
      <c r="AY23" s="433"/>
    </row>
    <row r="24" spans="2:51" x14ac:dyDescent="0.2">
      <c r="B24" s="780"/>
      <c r="C24" s="780"/>
      <c r="D24" s="780"/>
      <c r="E24" s="780"/>
      <c r="F24" s="780"/>
      <c r="G24" s="780"/>
      <c r="H24" s="780"/>
      <c r="I24" s="780"/>
      <c r="J24" s="780"/>
      <c r="K24" s="780"/>
      <c r="L24" s="780"/>
      <c r="M24" s="780"/>
      <c r="N24" s="780"/>
      <c r="O24" s="780"/>
      <c r="P24" s="780"/>
      <c r="Q24" s="780"/>
      <c r="R24" s="780"/>
      <c r="S24" s="780"/>
      <c r="T24" s="780"/>
      <c r="U24" s="780"/>
      <c r="V24" s="780"/>
      <c r="W24" s="780"/>
      <c r="X24" s="780"/>
      <c r="Y24" s="780"/>
      <c r="Z24" s="780"/>
      <c r="AA24" s="780"/>
      <c r="AB24" s="780"/>
      <c r="AC24" s="780"/>
      <c r="AD24" s="780"/>
      <c r="AE24" s="780"/>
      <c r="AF24" s="780"/>
      <c r="AG24" s="780"/>
      <c r="AH24" s="780"/>
      <c r="AI24" s="780"/>
      <c r="AJ24" s="780"/>
      <c r="AK24" s="780"/>
      <c r="AL24" s="780"/>
      <c r="AM24" s="780"/>
      <c r="AN24" s="780"/>
      <c r="AO24" s="780"/>
      <c r="AP24" s="433"/>
      <c r="AQ24" s="433"/>
      <c r="AR24" s="433"/>
      <c r="AS24" s="433"/>
      <c r="AT24" s="433"/>
      <c r="AU24" s="433"/>
      <c r="AV24" s="433"/>
      <c r="AW24" s="433"/>
      <c r="AX24" s="433"/>
      <c r="AY24" s="433"/>
    </row>
    <row r="25" spans="2:51" ht="11.25" customHeight="1" x14ac:dyDescent="0.2">
      <c r="B25" s="780" t="s">
        <v>2309</v>
      </c>
      <c r="C25" s="780"/>
      <c r="D25" s="780"/>
      <c r="E25" s="780"/>
      <c r="F25" s="780"/>
      <c r="G25" s="780"/>
      <c r="H25" s="780"/>
      <c r="I25" s="780"/>
      <c r="J25" s="780"/>
      <c r="K25" s="780"/>
      <c r="L25" s="780"/>
      <c r="M25" s="780"/>
      <c r="N25" s="780"/>
      <c r="O25" s="780"/>
      <c r="P25" s="780"/>
      <c r="Q25" s="780"/>
      <c r="R25" s="780"/>
      <c r="S25" s="780"/>
      <c r="T25" s="780"/>
      <c r="U25" s="780"/>
      <c r="V25" s="780"/>
      <c r="W25" s="780"/>
      <c r="X25" s="780"/>
      <c r="Y25" s="780"/>
      <c r="Z25" s="780"/>
      <c r="AA25" s="780"/>
      <c r="AB25" s="780"/>
      <c r="AC25" s="780"/>
      <c r="AD25" s="780"/>
      <c r="AE25" s="780"/>
      <c r="AF25" s="780"/>
      <c r="AG25" s="780"/>
      <c r="AH25" s="780"/>
      <c r="AI25" s="780"/>
      <c r="AJ25" s="780"/>
      <c r="AK25" s="780"/>
      <c r="AL25" s="780"/>
      <c r="AM25" s="780"/>
      <c r="AN25" s="780"/>
      <c r="AO25" s="780"/>
      <c r="AP25" s="433"/>
      <c r="AQ25" s="433"/>
      <c r="AR25" s="433"/>
      <c r="AS25" s="433"/>
      <c r="AT25" s="433"/>
      <c r="AU25" s="433"/>
      <c r="AV25" s="433"/>
      <c r="AW25" s="433"/>
      <c r="AX25" s="433"/>
      <c r="AY25" s="433"/>
    </row>
    <row r="26" spans="2:51" ht="23.15" customHeight="1" x14ac:dyDescent="0.2">
      <c r="B26" s="780"/>
      <c r="C26" s="780"/>
      <c r="D26" s="780"/>
      <c r="E26" s="780"/>
      <c r="F26" s="780"/>
      <c r="G26" s="780"/>
      <c r="H26" s="780"/>
      <c r="I26" s="780"/>
      <c r="J26" s="780"/>
      <c r="K26" s="780"/>
      <c r="L26" s="780"/>
      <c r="M26" s="780"/>
      <c r="N26" s="780"/>
      <c r="O26" s="780"/>
      <c r="P26" s="780"/>
      <c r="Q26" s="780"/>
      <c r="R26" s="780"/>
      <c r="S26" s="780"/>
      <c r="T26" s="780"/>
      <c r="U26" s="780"/>
      <c r="V26" s="780"/>
      <c r="W26" s="780"/>
      <c r="X26" s="780"/>
      <c r="Y26" s="780"/>
      <c r="Z26" s="780"/>
      <c r="AA26" s="780"/>
      <c r="AB26" s="780"/>
      <c r="AC26" s="780"/>
      <c r="AD26" s="780"/>
      <c r="AE26" s="780"/>
      <c r="AF26" s="780"/>
      <c r="AG26" s="780"/>
      <c r="AH26" s="780"/>
      <c r="AI26" s="780"/>
      <c r="AJ26" s="780"/>
      <c r="AK26" s="780"/>
      <c r="AL26" s="780"/>
      <c r="AM26" s="780"/>
      <c r="AN26" s="780"/>
      <c r="AO26" s="780"/>
      <c r="AP26" s="433"/>
      <c r="AQ26" s="433"/>
      <c r="AR26" s="433"/>
      <c r="AS26" s="433"/>
      <c r="AT26" s="433"/>
      <c r="AU26" s="433"/>
      <c r="AV26" s="433"/>
      <c r="AW26" s="433"/>
      <c r="AX26" s="433"/>
      <c r="AY26" s="433"/>
    </row>
    <row r="27" spans="2:51" ht="11.25" customHeight="1" x14ac:dyDescent="0.2">
      <c r="B27" s="780" t="s">
        <v>2295</v>
      </c>
      <c r="C27" s="780"/>
      <c r="D27" s="780"/>
      <c r="E27" s="780"/>
      <c r="F27" s="780"/>
      <c r="G27" s="780"/>
      <c r="H27" s="780"/>
      <c r="I27" s="780"/>
      <c r="J27" s="780"/>
      <c r="K27" s="780"/>
      <c r="L27" s="780"/>
      <c r="M27" s="780"/>
      <c r="N27" s="780"/>
      <c r="O27" s="780"/>
      <c r="P27" s="780"/>
      <c r="Q27" s="780"/>
      <c r="R27" s="780"/>
      <c r="S27" s="780"/>
      <c r="T27" s="780"/>
      <c r="U27" s="780"/>
      <c r="V27" s="780"/>
      <c r="W27" s="780"/>
      <c r="X27" s="780"/>
      <c r="Y27" s="780"/>
      <c r="Z27" s="780"/>
      <c r="AA27" s="780"/>
      <c r="AB27" s="780"/>
      <c r="AC27" s="780"/>
      <c r="AD27" s="780"/>
      <c r="AE27" s="780"/>
      <c r="AF27" s="780"/>
      <c r="AG27" s="780"/>
      <c r="AH27" s="780"/>
      <c r="AI27" s="780"/>
      <c r="AJ27" s="780"/>
      <c r="AK27" s="780"/>
      <c r="AL27" s="780"/>
      <c r="AM27" s="780"/>
      <c r="AN27" s="780"/>
      <c r="AO27" s="780"/>
      <c r="AP27" s="433"/>
      <c r="AQ27" s="433"/>
      <c r="AR27" s="433"/>
      <c r="AS27" s="433"/>
      <c r="AT27" s="433"/>
      <c r="AU27" s="433"/>
      <c r="AV27" s="433"/>
      <c r="AW27" s="433"/>
      <c r="AX27" s="433"/>
      <c r="AY27" s="433"/>
    </row>
    <row r="28" spans="2:51" s="687" customFormat="1" ht="11.25" customHeight="1" x14ac:dyDescent="0.2">
      <c r="B28" s="780"/>
      <c r="C28" s="780"/>
      <c r="D28" s="780"/>
      <c r="E28" s="780"/>
      <c r="F28" s="780"/>
      <c r="G28" s="780"/>
      <c r="H28" s="780"/>
      <c r="I28" s="780"/>
      <c r="J28" s="780"/>
      <c r="K28" s="780"/>
      <c r="L28" s="780"/>
      <c r="M28" s="780"/>
      <c r="N28" s="780"/>
      <c r="O28" s="780"/>
      <c r="P28" s="780"/>
      <c r="Q28" s="780"/>
      <c r="R28" s="780"/>
      <c r="S28" s="780"/>
      <c r="T28" s="780"/>
      <c r="U28" s="780"/>
      <c r="V28" s="780"/>
      <c r="W28" s="780"/>
      <c r="X28" s="780"/>
      <c r="Y28" s="780"/>
      <c r="Z28" s="780"/>
      <c r="AA28" s="780"/>
      <c r="AB28" s="780"/>
      <c r="AC28" s="780"/>
      <c r="AD28" s="780"/>
      <c r="AE28" s="780"/>
      <c r="AF28" s="780"/>
      <c r="AG28" s="780"/>
      <c r="AH28" s="780"/>
      <c r="AI28" s="780"/>
      <c r="AJ28" s="780"/>
      <c r="AK28" s="780"/>
      <c r="AL28" s="780"/>
      <c r="AM28" s="780"/>
      <c r="AN28" s="780"/>
      <c r="AO28" s="780"/>
      <c r="AP28" s="685"/>
      <c r="AQ28" s="685"/>
      <c r="AR28" s="685"/>
      <c r="AS28" s="685"/>
      <c r="AT28" s="685"/>
      <c r="AU28" s="685"/>
      <c r="AV28" s="685"/>
      <c r="AW28" s="685"/>
      <c r="AX28" s="685"/>
      <c r="AY28" s="685"/>
    </row>
    <row r="29" spans="2:51" ht="12.65" customHeight="1" x14ac:dyDescent="0.2">
      <c r="B29" s="780"/>
      <c r="C29" s="780"/>
      <c r="D29" s="780"/>
      <c r="E29" s="780"/>
      <c r="F29" s="780"/>
      <c r="G29" s="780"/>
      <c r="H29" s="780"/>
      <c r="I29" s="780"/>
      <c r="J29" s="780"/>
      <c r="K29" s="780"/>
      <c r="L29" s="780"/>
      <c r="M29" s="780"/>
      <c r="N29" s="780"/>
      <c r="O29" s="780"/>
      <c r="P29" s="780"/>
      <c r="Q29" s="780"/>
      <c r="R29" s="780"/>
      <c r="S29" s="780"/>
      <c r="T29" s="780"/>
      <c r="U29" s="780"/>
      <c r="V29" s="780"/>
      <c r="W29" s="780"/>
      <c r="X29" s="780"/>
      <c r="Y29" s="780"/>
      <c r="Z29" s="780"/>
      <c r="AA29" s="780"/>
      <c r="AB29" s="780"/>
      <c r="AC29" s="780"/>
      <c r="AD29" s="780"/>
      <c r="AE29" s="780"/>
      <c r="AF29" s="780"/>
      <c r="AG29" s="780"/>
      <c r="AH29" s="780"/>
      <c r="AI29" s="780"/>
      <c r="AJ29" s="780"/>
      <c r="AK29" s="780"/>
      <c r="AL29" s="780"/>
      <c r="AM29" s="780"/>
      <c r="AN29" s="780"/>
      <c r="AO29" s="780"/>
      <c r="AP29" s="433"/>
      <c r="AQ29" s="433"/>
      <c r="AR29" s="433"/>
      <c r="AS29" s="433"/>
      <c r="AT29" s="433"/>
      <c r="AU29" s="433"/>
      <c r="AV29" s="433"/>
      <c r="AW29" s="433"/>
      <c r="AX29" s="433"/>
      <c r="AY29" s="433"/>
    </row>
    <row r="30" spans="2:51" s="687" customFormat="1" ht="11.25" customHeight="1" x14ac:dyDescent="0.2">
      <c r="B30" s="780" t="s">
        <v>2396</v>
      </c>
      <c r="C30" s="780"/>
      <c r="D30" s="780"/>
      <c r="E30" s="780"/>
      <c r="F30" s="780"/>
      <c r="G30" s="780"/>
      <c r="H30" s="780"/>
      <c r="I30" s="780"/>
      <c r="J30" s="780"/>
      <c r="K30" s="780"/>
      <c r="L30" s="780"/>
      <c r="M30" s="780"/>
      <c r="N30" s="780"/>
      <c r="O30" s="780"/>
      <c r="P30" s="780"/>
      <c r="Q30" s="780"/>
      <c r="R30" s="780"/>
      <c r="S30" s="780"/>
      <c r="T30" s="780"/>
      <c r="U30" s="780"/>
      <c r="V30" s="780"/>
      <c r="W30" s="780"/>
      <c r="X30" s="780"/>
      <c r="Y30" s="780"/>
      <c r="Z30" s="780"/>
      <c r="AA30" s="780"/>
      <c r="AB30" s="780"/>
      <c r="AC30" s="780"/>
      <c r="AD30" s="780"/>
      <c r="AE30" s="780"/>
      <c r="AF30" s="780"/>
      <c r="AG30" s="780"/>
      <c r="AH30" s="780"/>
      <c r="AI30" s="780"/>
      <c r="AJ30" s="780"/>
      <c r="AK30" s="780"/>
      <c r="AL30" s="780"/>
      <c r="AM30" s="780"/>
      <c r="AN30" s="780"/>
      <c r="AO30" s="780"/>
      <c r="AP30" s="685"/>
      <c r="AQ30" s="685"/>
      <c r="AR30" s="685"/>
      <c r="AS30" s="685"/>
      <c r="AT30" s="685"/>
      <c r="AU30" s="685"/>
      <c r="AV30" s="685"/>
      <c r="AW30" s="685"/>
      <c r="AX30" s="685"/>
      <c r="AY30" s="685"/>
    </row>
    <row r="31" spans="2:51" ht="6" customHeight="1" x14ac:dyDescent="0.2"/>
    <row r="253" spans="23:23" x14ac:dyDescent="0.2">
      <c r="W253" s="127" t="s">
        <v>55</v>
      </c>
    </row>
  </sheetData>
  <sheetProtection formatCells="0" formatRows="0" insertRows="0" deleteRows="0"/>
  <mergeCells count="13">
    <mergeCell ref="B30:AO30"/>
    <mergeCell ref="A1:AO1"/>
    <mergeCell ref="B12:AO13"/>
    <mergeCell ref="B15:AO16"/>
    <mergeCell ref="B14:AO14"/>
    <mergeCell ref="B7:AO7"/>
    <mergeCell ref="B8:AO11"/>
    <mergeCell ref="B3:AO6"/>
    <mergeCell ref="B21:AO24"/>
    <mergeCell ref="B20:AO20"/>
    <mergeCell ref="B17:AO19"/>
    <mergeCell ref="B27:AO29"/>
    <mergeCell ref="B25:AO26"/>
  </mergeCells>
  <printOptions horizontalCentered="1"/>
  <pageMargins left="0.5" right="0.5" top="0.5" bottom="0.5" header="0.3" footer="0.3"/>
  <pageSetup paperSize="9" orientation="portrait" r:id="rId1"/>
  <headerFooter>
    <oddFooter>&amp;CW-&amp;P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3" tint="0.59999389629810485"/>
  </sheetPr>
  <dimension ref="A1:BL310"/>
  <sheetViews>
    <sheetView view="pageBreakPreview" zoomScaleNormal="100" zoomScaleSheetLayoutView="100" workbookViewId="0">
      <selection activeCell="B5" sqref="B5"/>
    </sheetView>
  </sheetViews>
  <sheetFormatPr defaultColWidth="2.6640625" defaultRowHeight="11.25" customHeight="1" x14ac:dyDescent="0.2"/>
  <cols>
    <col min="1" max="1" width="1.6640625" customWidth="1"/>
    <col min="2" max="2" width="4.6640625" style="112" customWidth="1"/>
    <col min="3" max="4" width="1.6640625" customWidth="1"/>
    <col min="21" max="22" width="1.6640625" customWidth="1"/>
    <col min="33" max="33" width="2.6640625" customWidth="1"/>
    <col min="38" max="38" width="2.6640625" style="25" customWidth="1"/>
    <col min="39" max="41" width="1.6640625" customWidth="1"/>
    <col min="42" max="42" width="4.6640625" customWidth="1"/>
    <col min="43" max="43" width="1.6640625" customWidth="1"/>
  </cols>
  <sheetData>
    <row r="1" spans="1:43" ht="11.25" customHeight="1" x14ac:dyDescent="0.2">
      <c r="A1" s="724" t="s">
        <v>812</v>
      </c>
      <c r="B1" s="724"/>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c r="AK1" s="724"/>
      <c r="AL1" s="724"/>
      <c r="AM1" s="724"/>
      <c r="AN1" s="724"/>
      <c r="AO1" s="724"/>
      <c r="AP1" s="724"/>
      <c r="AQ1" s="724"/>
    </row>
    <row r="2" spans="1:43" ht="6" customHeight="1" x14ac:dyDescent="0.2">
      <c r="A2" s="217"/>
      <c r="B2" s="47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74"/>
      <c r="AM2" s="217"/>
      <c r="AN2" s="217"/>
      <c r="AO2" s="217"/>
      <c r="AP2" s="217"/>
      <c r="AQ2" s="217"/>
    </row>
    <row r="3" spans="1:43" ht="11.25" customHeight="1" thickBot="1" x14ac:dyDescent="0.25">
      <c r="A3" s="71"/>
      <c r="B3" s="319" t="s">
        <v>154</v>
      </c>
      <c r="C3" s="72"/>
      <c r="D3" s="73"/>
      <c r="E3" s="725" t="s">
        <v>65</v>
      </c>
      <c r="F3" s="725"/>
      <c r="G3" s="725"/>
      <c r="H3" s="725"/>
      <c r="I3" s="725"/>
      <c r="J3" s="725"/>
      <c r="K3" s="725"/>
      <c r="L3" s="725"/>
      <c r="M3" s="725"/>
      <c r="N3" s="725"/>
      <c r="O3" s="725"/>
      <c r="P3" s="725"/>
      <c r="Q3" s="725"/>
      <c r="R3" s="725"/>
      <c r="S3" s="725"/>
      <c r="T3" s="725"/>
      <c r="U3" s="72"/>
      <c r="V3" s="73"/>
      <c r="W3" s="725" t="s">
        <v>66</v>
      </c>
      <c r="X3" s="725"/>
      <c r="Y3" s="725"/>
      <c r="Z3" s="725"/>
      <c r="AA3" s="725"/>
      <c r="AB3" s="725"/>
      <c r="AC3" s="725"/>
      <c r="AD3" s="725"/>
      <c r="AE3" s="725"/>
      <c r="AF3" s="725"/>
      <c r="AG3" s="725"/>
      <c r="AH3" s="725"/>
      <c r="AI3" s="725"/>
      <c r="AJ3" s="725"/>
      <c r="AK3" s="725"/>
      <c r="AL3" s="725"/>
      <c r="AM3" s="72"/>
      <c r="AN3" s="727" t="s">
        <v>67</v>
      </c>
      <c r="AO3" s="725"/>
      <c r="AP3" s="725"/>
      <c r="AQ3" s="725"/>
    </row>
    <row r="4" spans="1:43" ht="6" customHeight="1" x14ac:dyDescent="0.2">
      <c r="A4" s="217"/>
      <c r="B4" s="477"/>
      <c r="C4" s="476"/>
      <c r="D4" s="51"/>
      <c r="E4" s="217"/>
      <c r="F4" s="217"/>
      <c r="G4" s="217"/>
      <c r="H4" s="217"/>
      <c r="I4" s="217"/>
      <c r="J4" s="217"/>
      <c r="K4" s="217"/>
      <c r="L4" s="217"/>
      <c r="M4" s="217"/>
      <c r="N4" s="217"/>
      <c r="O4" s="217"/>
      <c r="P4" s="217"/>
      <c r="Q4" s="217"/>
      <c r="R4" s="217"/>
      <c r="S4" s="217"/>
      <c r="T4" s="217"/>
      <c r="U4" s="476"/>
      <c r="V4" s="51"/>
      <c r="W4" s="217"/>
      <c r="X4" s="217"/>
      <c r="Y4" s="217"/>
      <c r="Z4" s="217"/>
      <c r="AA4" s="217"/>
      <c r="AB4" s="217"/>
      <c r="AC4" s="217"/>
      <c r="AD4" s="217"/>
      <c r="AE4" s="217"/>
      <c r="AF4" s="217"/>
      <c r="AG4" s="217"/>
      <c r="AH4" s="217"/>
      <c r="AI4" s="217"/>
      <c r="AJ4" s="217"/>
      <c r="AK4" s="217"/>
      <c r="AL4" s="74"/>
      <c r="AM4" s="476"/>
      <c r="AN4" s="51"/>
      <c r="AO4" s="217"/>
      <c r="AP4" s="217"/>
      <c r="AQ4" s="217"/>
    </row>
    <row r="5" spans="1:43" ht="11.25" customHeight="1" x14ac:dyDescent="0.2">
      <c r="A5" s="217"/>
      <c r="B5" s="477">
        <v>701</v>
      </c>
      <c r="C5" s="476"/>
      <c r="D5" s="51"/>
      <c r="E5" s="722" t="str">
        <f ca="1">VLOOKUP(INDIRECT(ADDRESS(ROW(),COLUMN()-3)),Language_Translations,MATCH(Language_Selected,Language_Options,0),FALSE)</f>
        <v>Êtes-vous actuellement mariée ou vivez-vous avec un homme comme si vous étiez mariée ?</v>
      </c>
      <c r="F5" s="722"/>
      <c r="G5" s="722"/>
      <c r="H5" s="722"/>
      <c r="I5" s="722"/>
      <c r="J5" s="722"/>
      <c r="K5" s="722"/>
      <c r="L5" s="722"/>
      <c r="M5" s="722"/>
      <c r="N5" s="722"/>
      <c r="O5" s="722"/>
      <c r="P5" s="722"/>
      <c r="Q5" s="722"/>
      <c r="R5" s="722"/>
      <c r="S5" s="722"/>
      <c r="T5" s="722"/>
      <c r="U5" s="476"/>
      <c r="V5" s="51"/>
      <c r="W5" s="217" t="s">
        <v>813</v>
      </c>
      <c r="X5" s="217"/>
      <c r="Y5" s="217"/>
      <c r="Z5" s="217"/>
      <c r="AA5" s="217"/>
      <c r="AB5" s="217"/>
      <c r="AC5" s="217"/>
      <c r="AD5" s="217"/>
      <c r="AE5" s="217"/>
      <c r="AF5" s="47"/>
      <c r="AG5" s="97" t="s">
        <v>9</v>
      </c>
      <c r="AH5" s="97"/>
      <c r="AI5" s="97"/>
      <c r="AJ5" s="97"/>
      <c r="AK5" s="97"/>
      <c r="AL5" s="75" t="s">
        <v>93</v>
      </c>
      <c r="AM5" s="476"/>
      <c r="AN5" s="51"/>
      <c r="AO5" s="594"/>
      <c r="AP5" s="806" t="s">
        <v>2357</v>
      </c>
      <c r="AQ5" s="217"/>
    </row>
    <row r="6" spans="1:43" ht="11.25" customHeight="1" x14ac:dyDescent="0.2">
      <c r="A6" s="217"/>
      <c r="B6" s="477"/>
      <c r="C6" s="476"/>
      <c r="D6" s="51"/>
      <c r="E6" s="722"/>
      <c r="F6" s="722"/>
      <c r="G6" s="722"/>
      <c r="H6" s="722"/>
      <c r="I6" s="722"/>
      <c r="J6" s="722"/>
      <c r="K6" s="722"/>
      <c r="L6" s="722"/>
      <c r="M6" s="722"/>
      <c r="N6" s="722"/>
      <c r="O6" s="722"/>
      <c r="P6" s="722"/>
      <c r="Q6" s="722"/>
      <c r="R6" s="722"/>
      <c r="S6" s="722"/>
      <c r="T6" s="722"/>
      <c r="U6" s="476"/>
      <c r="V6" s="51"/>
      <c r="W6" s="217" t="s">
        <v>814</v>
      </c>
      <c r="X6" s="217"/>
      <c r="Y6" s="217"/>
      <c r="Z6" s="217"/>
      <c r="AA6" s="217"/>
      <c r="AB6" s="217"/>
      <c r="AC6" s="217"/>
      <c r="AD6" s="217"/>
      <c r="AE6" s="47"/>
      <c r="AF6" s="47" t="s">
        <v>9</v>
      </c>
      <c r="AG6" s="97"/>
      <c r="AH6" s="97"/>
      <c r="AI6" s="47"/>
      <c r="AJ6" s="47"/>
      <c r="AK6" s="97"/>
      <c r="AL6" s="75" t="s">
        <v>95</v>
      </c>
      <c r="AM6" s="476"/>
      <c r="AN6" s="51"/>
      <c r="AO6" s="594"/>
      <c r="AP6" s="806"/>
      <c r="AQ6" s="217"/>
    </row>
    <row r="7" spans="1:43" ht="11.25" customHeight="1" x14ac:dyDescent="0.2">
      <c r="A7" s="217"/>
      <c r="B7" s="477"/>
      <c r="C7" s="476"/>
      <c r="D7" s="51"/>
      <c r="E7" s="722"/>
      <c r="F7" s="722"/>
      <c r="G7" s="722"/>
      <c r="H7" s="722"/>
      <c r="I7" s="722"/>
      <c r="J7" s="722"/>
      <c r="K7" s="722"/>
      <c r="L7" s="722"/>
      <c r="M7" s="722"/>
      <c r="N7" s="722"/>
      <c r="O7" s="722"/>
      <c r="P7" s="722"/>
      <c r="Q7" s="722"/>
      <c r="R7" s="722"/>
      <c r="S7" s="722"/>
      <c r="T7" s="722"/>
      <c r="U7" s="476"/>
      <c r="V7" s="51"/>
      <c r="W7" s="217" t="s">
        <v>815</v>
      </c>
      <c r="X7" s="217"/>
      <c r="Y7" s="217"/>
      <c r="Z7" s="217"/>
      <c r="AA7" s="217"/>
      <c r="AB7" s="217"/>
      <c r="AC7" s="47"/>
      <c r="AD7" s="97" t="s">
        <v>9</v>
      </c>
      <c r="AE7" s="47"/>
      <c r="AF7" s="47"/>
      <c r="AG7" s="47"/>
      <c r="AH7" s="47"/>
      <c r="AI7" s="47"/>
      <c r="AJ7" s="47"/>
      <c r="AK7" s="47"/>
      <c r="AL7" s="75" t="s">
        <v>97</v>
      </c>
      <c r="AM7" s="476"/>
      <c r="AN7" s="51"/>
      <c r="AO7" s="217"/>
      <c r="AP7" s="217"/>
      <c r="AQ7" s="217"/>
    </row>
    <row r="8" spans="1:43" ht="6" customHeight="1" x14ac:dyDescent="0.2">
      <c r="A8" s="77"/>
      <c r="B8" s="76"/>
      <c r="C8" s="48"/>
      <c r="D8" s="26"/>
      <c r="E8" s="77"/>
      <c r="F8" s="77"/>
      <c r="G8" s="77"/>
      <c r="H8" s="77"/>
      <c r="I8" s="77"/>
      <c r="J8" s="77"/>
      <c r="K8" s="77"/>
      <c r="L8" s="77"/>
      <c r="M8" s="77"/>
      <c r="N8" s="77"/>
      <c r="O8" s="77"/>
      <c r="P8" s="77"/>
      <c r="Q8" s="77"/>
      <c r="R8" s="77"/>
      <c r="S8" s="77"/>
      <c r="T8" s="77"/>
      <c r="U8" s="48"/>
      <c r="V8" s="26"/>
      <c r="W8" s="77"/>
      <c r="X8" s="77"/>
      <c r="Y8" s="77"/>
      <c r="Z8" s="77"/>
      <c r="AA8" s="77"/>
      <c r="AB8" s="77"/>
      <c r="AC8" s="77"/>
      <c r="AD8" s="77"/>
      <c r="AE8" s="77"/>
      <c r="AF8" s="77"/>
      <c r="AG8" s="77"/>
      <c r="AH8" s="77"/>
      <c r="AI8" s="77"/>
      <c r="AJ8" s="77"/>
      <c r="AK8" s="77"/>
      <c r="AL8" s="78"/>
      <c r="AM8" s="48"/>
      <c r="AN8" s="26"/>
      <c r="AO8" s="77"/>
      <c r="AP8" s="77"/>
      <c r="AQ8" s="77"/>
    </row>
    <row r="9" spans="1:43" ht="6" customHeight="1" x14ac:dyDescent="0.2">
      <c r="A9" s="16"/>
      <c r="B9" s="475"/>
      <c r="C9" s="46"/>
      <c r="D9" s="27"/>
      <c r="E9" s="16"/>
      <c r="F9" s="16"/>
      <c r="G9" s="16"/>
      <c r="H9" s="16"/>
      <c r="I9" s="16"/>
      <c r="J9" s="16"/>
      <c r="K9" s="16"/>
      <c r="L9" s="16"/>
      <c r="M9" s="16"/>
      <c r="N9" s="16"/>
      <c r="O9" s="16"/>
      <c r="P9" s="16"/>
      <c r="Q9" s="16"/>
      <c r="R9" s="16"/>
      <c r="S9" s="16"/>
      <c r="T9" s="16"/>
      <c r="U9" s="46"/>
      <c r="V9" s="27"/>
      <c r="W9" s="16"/>
      <c r="X9" s="16"/>
      <c r="Y9" s="16"/>
      <c r="Z9" s="16"/>
      <c r="AA9" s="16"/>
      <c r="AB9" s="16"/>
      <c r="AC9" s="16"/>
      <c r="AD9" s="16"/>
      <c r="AE9" s="16"/>
      <c r="AF9" s="16"/>
      <c r="AG9" s="16"/>
      <c r="AH9" s="16"/>
      <c r="AI9" s="16"/>
      <c r="AJ9" s="16"/>
      <c r="AK9" s="16"/>
      <c r="AL9" s="24"/>
      <c r="AM9" s="46"/>
      <c r="AN9" s="27"/>
      <c r="AO9" s="16"/>
      <c r="AP9" s="16"/>
      <c r="AQ9" s="16"/>
    </row>
    <row r="10" spans="1:43" ht="11.25" customHeight="1" x14ac:dyDescent="0.2">
      <c r="A10" s="217"/>
      <c r="B10" s="477">
        <v>702</v>
      </c>
      <c r="C10" s="476"/>
      <c r="D10" s="51"/>
      <c r="E10" s="722" t="str">
        <f ca="1">VLOOKUP(INDIRECT(ADDRESS(ROW(),COLUMN()-3)),Language_Translations,MATCH(Language_Selected,Language_Options,0),FALSE)</f>
        <v>Avez-vous déjà été mariée ou avez-vous déjà vécu avec un homme comme si vous étiez mariée ?</v>
      </c>
      <c r="F10" s="722"/>
      <c r="G10" s="722"/>
      <c r="H10" s="722"/>
      <c r="I10" s="722"/>
      <c r="J10" s="722"/>
      <c r="K10" s="722"/>
      <c r="L10" s="722"/>
      <c r="M10" s="722"/>
      <c r="N10" s="722"/>
      <c r="O10" s="722"/>
      <c r="P10" s="722"/>
      <c r="Q10" s="722"/>
      <c r="R10" s="722"/>
      <c r="S10" s="722"/>
      <c r="T10" s="722"/>
      <c r="U10" s="476"/>
      <c r="V10" s="51"/>
      <c r="W10" s="217" t="s">
        <v>816</v>
      </c>
      <c r="X10" s="217"/>
      <c r="Y10" s="217"/>
      <c r="Z10" s="217"/>
      <c r="AA10" s="217"/>
      <c r="AB10" s="217"/>
      <c r="AC10" s="217"/>
      <c r="AD10" s="47" t="s">
        <v>9</v>
      </c>
      <c r="AE10" s="47"/>
      <c r="AF10" s="47"/>
      <c r="AG10" s="47"/>
      <c r="AH10" s="97"/>
      <c r="AI10" s="47"/>
      <c r="AJ10" s="47"/>
      <c r="AK10" s="47"/>
      <c r="AL10" s="75" t="s">
        <v>93</v>
      </c>
      <c r="AM10" s="476"/>
      <c r="AN10" s="51"/>
      <c r="AO10" s="217"/>
      <c r="AP10" s="217"/>
      <c r="AQ10" s="217"/>
    </row>
    <row r="11" spans="1:43" ht="11.25" customHeight="1" x14ac:dyDescent="0.2">
      <c r="A11" s="217"/>
      <c r="B11" s="477"/>
      <c r="C11" s="476"/>
      <c r="D11" s="51"/>
      <c r="E11" s="722"/>
      <c r="F11" s="722"/>
      <c r="G11" s="722"/>
      <c r="H11" s="722"/>
      <c r="I11" s="722"/>
      <c r="J11" s="722"/>
      <c r="K11" s="722"/>
      <c r="L11" s="722"/>
      <c r="M11" s="722"/>
      <c r="N11" s="722"/>
      <c r="O11" s="722"/>
      <c r="P11" s="722"/>
      <c r="Q11" s="722"/>
      <c r="R11" s="722"/>
      <c r="S11" s="722"/>
      <c r="T11" s="722"/>
      <c r="U11" s="476"/>
      <c r="V11" s="51"/>
      <c r="W11" s="217" t="s">
        <v>817</v>
      </c>
      <c r="X11" s="217"/>
      <c r="Y11" s="217"/>
      <c r="Z11" s="217"/>
      <c r="AA11" s="217"/>
      <c r="AB11" s="217"/>
      <c r="AC11" s="217"/>
      <c r="AD11" s="217"/>
      <c r="AE11" s="47"/>
      <c r="AF11" s="47"/>
      <c r="AG11" s="97"/>
      <c r="AH11" s="47" t="s">
        <v>9</v>
      </c>
      <c r="AI11" s="47"/>
      <c r="AJ11" s="47"/>
      <c r="AK11" s="47"/>
      <c r="AL11" s="75" t="s">
        <v>95</v>
      </c>
      <c r="AM11" s="476"/>
      <c r="AN11" s="51"/>
      <c r="AO11" s="217"/>
      <c r="AP11" s="217"/>
      <c r="AQ11" s="217"/>
    </row>
    <row r="12" spans="1:43" ht="11.25" customHeight="1" x14ac:dyDescent="0.2">
      <c r="A12" s="217"/>
      <c r="B12" s="477"/>
      <c r="C12" s="476"/>
      <c r="D12" s="51"/>
      <c r="E12" s="722"/>
      <c r="F12" s="722"/>
      <c r="G12" s="722"/>
      <c r="H12" s="722"/>
      <c r="I12" s="722"/>
      <c r="J12" s="722"/>
      <c r="K12" s="722"/>
      <c r="L12" s="722"/>
      <c r="M12" s="722"/>
      <c r="N12" s="722"/>
      <c r="O12" s="722"/>
      <c r="P12" s="722"/>
      <c r="Q12" s="722"/>
      <c r="R12" s="722"/>
      <c r="S12" s="722"/>
      <c r="T12" s="722"/>
      <c r="U12" s="476"/>
      <c r="V12" s="51"/>
      <c r="W12" s="217" t="s">
        <v>118</v>
      </c>
      <c r="X12" s="217"/>
      <c r="Y12" s="47" t="s">
        <v>9</v>
      </c>
      <c r="Z12" s="47"/>
      <c r="AA12" s="47"/>
      <c r="AB12" s="47"/>
      <c r="AC12" s="47"/>
      <c r="AD12" s="47"/>
      <c r="AE12" s="47"/>
      <c r="AF12" s="47"/>
      <c r="AG12" s="47"/>
      <c r="AH12" s="47"/>
      <c r="AI12" s="47"/>
      <c r="AJ12" s="47"/>
      <c r="AK12" s="47"/>
      <c r="AL12" s="75" t="s">
        <v>97</v>
      </c>
      <c r="AM12" s="476"/>
      <c r="AN12" s="51"/>
      <c r="AO12" s="217"/>
      <c r="AP12" s="127">
        <v>721</v>
      </c>
      <c r="AQ12" s="217"/>
    </row>
    <row r="13" spans="1:43" ht="6" customHeight="1" x14ac:dyDescent="0.2">
      <c r="A13" s="77"/>
      <c r="B13" s="76"/>
      <c r="C13" s="48"/>
      <c r="D13" s="26"/>
      <c r="E13" s="77"/>
      <c r="F13" s="77"/>
      <c r="G13" s="77"/>
      <c r="H13" s="77"/>
      <c r="I13" s="77"/>
      <c r="J13" s="77"/>
      <c r="K13" s="77"/>
      <c r="L13" s="77"/>
      <c r="M13" s="77"/>
      <c r="N13" s="77"/>
      <c r="O13" s="77"/>
      <c r="P13" s="77"/>
      <c r="Q13" s="77"/>
      <c r="R13" s="77"/>
      <c r="S13" s="77"/>
      <c r="T13" s="77"/>
      <c r="U13" s="48"/>
      <c r="V13" s="26"/>
      <c r="W13" s="77"/>
      <c r="X13" s="77"/>
      <c r="Y13" s="77"/>
      <c r="Z13" s="77"/>
      <c r="AA13" s="77"/>
      <c r="AB13" s="77"/>
      <c r="AC13" s="77"/>
      <c r="AD13" s="77"/>
      <c r="AE13" s="77"/>
      <c r="AF13" s="77"/>
      <c r="AG13" s="77"/>
      <c r="AH13" s="77"/>
      <c r="AI13" s="77"/>
      <c r="AJ13" s="77"/>
      <c r="AK13" s="77"/>
      <c r="AL13" s="78"/>
      <c r="AM13" s="48"/>
      <c r="AN13" s="26"/>
      <c r="AO13" s="77"/>
      <c r="AP13" s="77"/>
      <c r="AQ13" s="77"/>
    </row>
    <row r="14" spans="1:43" ht="6" customHeight="1" x14ac:dyDescent="0.2">
      <c r="A14" s="16"/>
      <c r="B14" s="475"/>
      <c r="C14" s="46"/>
      <c r="D14" s="27"/>
      <c r="E14" s="16"/>
      <c r="F14" s="16"/>
      <c r="G14" s="16"/>
      <c r="H14" s="16"/>
      <c r="I14" s="16"/>
      <c r="J14" s="16"/>
      <c r="K14" s="16"/>
      <c r="L14" s="16"/>
      <c r="M14" s="16"/>
      <c r="N14" s="16"/>
      <c r="O14" s="16"/>
      <c r="P14" s="16"/>
      <c r="Q14" s="16"/>
      <c r="R14" s="16"/>
      <c r="S14" s="16"/>
      <c r="T14" s="16"/>
      <c r="U14" s="46"/>
      <c r="V14" s="27"/>
      <c r="W14" s="16"/>
      <c r="X14" s="16"/>
      <c r="Y14" s="16"/>
      <c r="Z14" s="16"/>
      <c r="AA14" s="16"/>
      <c r="AB14" s="16"/>
      <c r="AC14" s="16"/>
      <c r="AD14" s="16"/>
      <c r="AE14" s="16"/>
      <c r="AF14" s="16"/>
      <c r="AG14" s="16"/>
      <c r="AH14" s="16"/>
      <c r="AI14" s="16"/>
      <c r="AJ14" s="16"/>
      <c r="AK14" s="16"/>
      <c r="AL14" s="24"/>
      <c r="AM14" s="46"/>
      <c r="AN14" s="27"/>
      <c r="AO14" s="16"/>
      <c r="AP14" s="16"/>
      <c r="AQ14" s="16"/>
    </row>
    <row r="15" spans="1:43" ht="11.25" customHeight="1" x14ac:dyDescent="0.2">
      <c r="A15" s="217"/>
      <c r="B15" s="477">
        <v>703</v>
      </c>
      <c r="C15" s="476"/>
      <c r="D15" s="51"/>
      <c r="E15" s="722" t="str">
        <f ca="1">VLOOKUP(INDIRECT(ADDRESS(ROW(),COLUMN()-3)),Language_Translations,MATCH(Language_Selected,Language_Options,0),FALSE)</f>
        <v>Quel est votre état matrimonial actuel : êtes-vous veuve, divorcée ou séparée ?</v>
      </c>
      <c r="F15" s="722"/>
      <c r="G15" s="722"/>
      <c r="H15" s="722"/>
      <c r="I15" s="722"/>
      <c r="J15" s="722"/>
      <c r="K15" s="722"/>
      <c r="L15" s="722"/>
      <c r="M15" s="722"/>
      <c r="N15" s="722"/>
      <c r="O15" s="722"/>
      <c r="P15" s="722"/>
      <c r="Q15" s="722"/>
      <c r="R15" s="722"/>
      <c r="S15" s="722"/>
      <c r="T15" s="722"/>
      <c r="U15" s="476"/>
      <c r="V15" s="51"/>
      <c r="W15" s="217" t="s">
        <v>818</v>
      </c>
      <c r="X15" s="217"/>
      <c r="Y15" s="217"/>
      <c r="Z15" s="47" t="s">
        <v>9</v>
      </c>
      <c r="AA15" s="47"/>
      <c r="AB15" s="47"/>
      <c r="AC15" s="97"/>
      <c r="AD15" s="97"/>
      <c r="AE15" s="97"/>
      <c r="AF15" s="97"/>
      <c r="AG15" s="97"/>
      <c r="AH15" s="97"/>
      <c r="AI15" s="97"/>
      <c r="AJ15" s="97"/>
      <c r="AK15" s="97"/>
      <c r="AL15" s="75" t="s">
        <v>93</v>
      </c>
      <c r="AM15" s="476"/>
      <c r="AN15" s="51"/>
      <c r="AO15" s="594"/>
      <c r="AP15" s="594"/>
      <c r="AQ15" s="217"/>
    </row>
    <row r="16" spans="1:43" ht="11.25" customHeight="1" x14ac:dyDescent="0.2">
      <c r="A16" s="217"/>
      <c r="B16" s="477"/>
      <c r="C16" s="476"/>
      <c r="D16" s="51"/>
      <c r="E16" s="722"/>
      <c r="F16" s="722"/>
      <c r="G16" s="722"/>
      <c r="H16" s="722"/>
      <c r="I16" s="722"/>
      <c r="J16" s="722"/>
      <c r="K16" s="722"/>
      <c r="L16" s="722"/>
      <c r="M16" s="722"/>
      <c r="N16" s="722"/>
      <c r="O16" s="722"/>
      <c r="P16" s="722"/>
      <c r="Q16" s="722"/>
      <c r="R16" s="722"/>
      <c r="S16" s="722"/>
      <c r="T16" s="722"/>
      <c r="U16" s="476"/>
      <c r="V16" s="51"/>
      <c r="W16" s="217" t="s">
        <v>819</v>
      </c>
      <c r="X16" s="217"/>
      <c r="Y16" s="217"/>
      <c r="Z16" s="217"/>
      <c r="AA16" s="47" t="s">
        <v>9</v>
      </c>
      <c r="AB16" s="47"/>
      <c r="AC16" s="97"/>
      <c r="AD16" s="47"/>
      <c r="AE16" s="47"/>
      <c r="AF16" s="47"/>
      <c r="AG16" s="47"/>
      <c r="AH16" s="47"/>
      <c r="AI16" s="47"/>
      <c r="AJ16" s="47"/>
      <c r="AK16" s="47"/>
      <c r="AL16" s="75" t="s">
        <v>95</v>
      </c>
      <c r="AM16" s="476"/>
      <c r="AN16" s="51"/>
      <c r="AO16" s="594"/>
      <c r="AP16" s="318">
        <v>714</v>
      </c>
      <c r="AQ16" s="217"/>
    </row>
    <row r="17" spans="1:43" ht="11.25" customHeight="1" x14ac:dyDescent="0.2">
      <c r="A17" s="217"/>
      <c r="B17" s="477"/>
      <c r="C17" s="476"/>
      <c r="D17" s="51"/>
      <c r="E17" s="722"/>
      <c r="F17" s="722"/>
      <c r="G17" s="722"/>
      <c r="H17" s="722"/>
      <c r="I17" s="722"/>
      <c r="J17" s="722"/>
      <c r="K17" s="722"/>
      <c r="L17" s="722"/>
      <c r="M17" s="722"/>
      <c r="N17" s="722"/>
      <c r="O17" s="722"/>
      <c r="P17" s="722"/>
      <c r="Q17" s="722"/>
      <c r="R17" s="722"/>
      <c r="S17" s="722"/>
      <c r="T17" s="722"/>
      <c r="U17" s="476"/>
      <c r="V17" s="51"/>
      <c r="W17" s="217" t="s">
        <v>820</v>
      </c>
      <c r="X17" s="217"/>
      <c r="Y17" s="217"/>
      <c r="Z17" s="217"/>
      <c r="AA17" s="47" t="s">
        <v>9</v>
      </c>
      <c r="AB17" s="47"/>
      <c r="AC17" s="97"/>
      <c r="AD17" s="97"/>
      <c r="AE17" s="97"/>
      <c r="AF17" s="97"/>
      <c r="AG17" s="97"/>
      <c r="AH17" s="97"/>
      <c r="AI17" s="97"/>
      <c r="AJ17" s="97"/>
      <c r="AK17" s="97"/>
      <c r="AL17" s="75" t="s">
        <v>97</v>
      </c>
      <c r="AM17" s="476"/>
      <c r="AN17" s="51"/>
      <c r="AO17" s="594"/>
      <c r="AP17" s="594"/>
      <c r="AQ17" s="217"/>
    </row>
    <row r="18" spans="1:43" ht="6" customHeight="1" x14ac:dyDescent="0.2">
      <c r="A18" s="77"/>
      <c r="B18" s="76"/>
      <c r="C18" s="48"/>
      <c r="D18" s="26"/>
      <c r="E18" s="77"/>
      <c r="F18" s="77"/>
      <c r="G18" s="77"/>
      <c r="H18" s="77"/>
      <c r="I18" s="77"/>
      <c r="J18" s="77"/>
      <c r="K18" s="77"/>
      <c r="L18" s="77"/>
      <c r="M18" s="77"/>
      <c r="N18" s="77"/>
      <c r="O18" s="77"/>
      <c r="P18" s="77"/>
      <c r="Q18" s="77"/>
      <c r="R18" s="77"/>
      <c r="S18" s="77"/>
      <c r="T18" s="77"/>
      <c r="U18" s="48"/>
      <c r="V18" s="26"/>
      <c r="W18" s="77"/>
      <c r="X18" s="77"/>
      <c r="Y18" s="77"/>
      <c r="Z18" s="77"/>
      <c r="AA18" s="77"/>
      <c r="AB18" s="77"/>
      <c r="AC18" s="77"/>
      <c r="AD18" s="77"/>
      <c r="AE18" s="77"/>
      <c r="AF18" s="77"/>
      <c r="AG18" s="77"/>
      <c r="AH18" s="77"/>
      <c r="AI18" s="77"/>
      <c r="AJ18" s="77"/>
      <c r="AK18" s="77"/>
      <c r="AL18" s="78"/>
      <c r="AM18" s="48"/>
      <c r="AN18" s="26"/>
      <c r="AO18" s="77"/>
      <c r="AP18" s="77"/>
      <c r="AQ18" s="77"/>
    </row>
    <row r="19" spans="1:43" ht="6" customHeight="1" x14ac:dyDescent="0.2">
      <c r="A19" s="16"/>
      <c r="B19" s="651"/>
      <c r="C19" s="46"/>
      <c r="D19" s="27"/>
      <c r="E19" s="16"/>
      <c r="F19" s="16"/>
      <c r="G19" s="16"/>
      <c r="H19" s="16"/>
      <c r="I19" s="16"/>
      <c r="J19" s="16"/>
      <c r="K19" s="16"/>
      <c r="L19" s="16"/>
      <c r="M19" s="16"/>
      <c r="N19" s="16"/>
      <c r="O19" s="16"/>
      <c r="P19" s="16"/>
      <c r="Q19" s="16"/>
      <c r="R19" s="16"/>
      <c r="S19" s="16"/>
      <c r="T19" s="16"/>
      <c r="U19" s="46"/>
      <c r="V19" s="27"/>
      <c r="W19" s="16"/>
      <c r="X19" s="16"/>
      <c r="Y19" s="16"/>
      <c r="Z19" s="16"/>
      <c r="AA19" s="16"/>
      <c r="AB19" s="16"/>
      <c r="AC19" s="16"/>
      <c r="AD19" s="16"/>
      <c r="AE19" s="16"/>
      <c r="AF19" s="16"/>
      <c r="AG19" s="16"/>
      <c r="AH19" s="16"/>
      <c r="AI19" s="16"/>
      <c r="AJ19" s="16"/>
      <c r="AK19" s="16"/>
      <c r="AL19" s="24"/>
      <c r="AM19" s="46"/>
      <c r="AN19" s="27"/>
      <c r="AO19" s="16"/>
      <c r="AP19" s="16"/>
      <c r="AQ19" s="16"/>
    </row>
    <row r="20" spans="1:43" ht="11.25" customHeight="1" x14ac:dyDescent="0.2">
      <c r="A20" s="594"/>
      <c r="B20" s="653" t="s">
        <v>2357</v>
      </c>
      <c r="C20" s="595"/>
      <c r="D20" s="51"/>
      <c r="E20" s="866" t="str">
        <f ca="1">VLOOKUP(INDIRECT(ADDRESS(ROW(),COLUMN()-3)),Language_Translations,MATCH(Language_Selected,Language_Options,0),FALSE)</f>
        <v>Avez-vous un acte de mariage ou un autre document certifiant (ce mariage/cette union)?</v>
      </c>
      <c r="F20" s="866"/>
      <c r="G20" s="866"/>
      <c r="H20" s="866"/>
      <c r="I20" s="866"/>
      <c r="J20" s="866"/>
      <c r="K20" s="866"/>
      <c r="L20" s="866"/>
      <c r="M20" s="866"/>
      <c r="N20" s="866"/>
      <c r="O20" s="866"/>
      <c r="P20" s="866"/>
      <c r="Q20" s="866"/>
      <c r="R20" s="866"/>
      <c r="S20" s="866"/>
      <c r="T20" s="866"/>
      <c r="U20" s="613"/>
      <c r="V20" s="867"/>
      <c r="W20" s="627" t="s">
        <v>117</v>
      </c>
      <c r="X20" s="627"/>
      <c r="Y20" s="868" t="s">
        <v>9</v>
      </c>
      <c r="Z20" s="868"/>
      <c r="AA20" s="868"/>
      <c r="AB20" s="868"/>
      <c r="AC20" s="868"/>
      <c r="AD20" s="868"/>
      <c r="AE20" s="868"/>
      <c r="AF20" s="868"/>
      <c r="AG20" s="868"/>
      <c r="AH20" s="868"/>
      <c r="AI20" s="868"/>
      <c r="AJ20" s="868"/>
      <c r="AK20" s="868"/>
      <c r="AL20" s="75" t="s">
        <v>93</v>
      </c>
      <c r="AM20" s="595"/>
      <c r="AN20" s="51"/>
      <c r="AO20" s="594"/>
      <c r="AQ20" s="594"/>
    </row>
    <row r="21" spans="1:43" ht="11.25" customHeight="1" x14ac:dyDescent="0.2">
      <c r="A21" s="594"/>
      <c r="B21" s="652"/>
      <c r="C21" s="595"/>
      <c r="D21" s="51"/>
      <c r="E21" s="866"/>
      <c r="F21" s="866"/>
      <c r="G21" s="866"/>
      <c r="H21" s="866"/>
      <c r="I21" s="866"/>
      <c r="J21" s="866"/>
      <c r="K21" s="866"/>
      <c r="L21" s="866"/>
      <c r="M21" s="866"/>
      <c r="N21" s="866"/>
      <c r="O21" s="866"/>
      <c r="P21" s="866"/>
      <c r="Q21" s="866"/>
      <c r="R21" s="866"/>
      <c r="S21" s="866"/>
      <c r="T21" s="866"/>
      <c r="U21" s="613"/>
      <c r="V21" s="867"/>
      <c r="W21" s="627" t="s">
        <v>118</v>
      </c>
      <c r="X21" s="627"/>
      <c r="Y21" s="868" t="s">
        <v>9</v>
      </c>
      <c r="Z21" s="868"/>
      <c r="AA21" s="868"/>
      <c r="AB21" s="868"/>
      <c r="AC21" s="868"/>
      <c r="AD21" s="868"/>
      <c r="AE21" s="868"/>
      <c r="AF21" s="868"/>
      <c r="AG21" s="868"/>
      <c r="AH21" s="868"/>
      <c r="AI21" s="868"/>
      <c r="AJ21" s="868"/>
      <c r="AK21" s="868"/>
      <c r="AL21" s="75" t="s">
        <v>95</v>
      </c>
      <c r="AM21" s="595"/>
      <c r="AN21" s="51"/>
      <c r="AO21" s="594"/>
      <c r="AP21" s="803">
        <v>707</v>
      </c>
      <c r="AQ21" s="594"/>
    </row>
    <row r="22" spans="1:43" ht="11.25" customHeight="1" x14ac:dyDescent="0.2">
      <c r="A22" s="594"/>
      <c r="B22" s="652"/>
      <c r="C22" s="595"/>
      <c r="D22" s="51"/>
      <c r="E22" s="866"/>
      <c r="F22" s="866"/>
      <c r="G22" s="866"/>
      <c r="H22" s="866"/>
      <c r="I22" s="866"/>
      <c r="J22" s="866"/>
      <c r="K22" s="866"/>
      <c r="L22" s="866"/>
      <c r="M22" s="866"/>
      <c r="N22" s="866"/>
      <c r="O22" s="866"/>
      <c r="P22" s="866"/>
      <c r="Q22" s="866"/>
      <c r="R22" s="866"/>
      <c r="S22" s="866"/>
      <c r="T22" s="866"/>
      <c r="U22" s="613"/>
      <c r="V22" s="867"/>
      <c r="W22" s="627" t="s">
        <v>259</v>
      </c>
      <c r="X22" s="627"/>
      <c r="Y22" s="627"/>
      <c r="Z22" s="627"/>
      <c r="AA22" s="627"/>
      <c r="AB22" s="868" t="s">
        <v>9</v>
      </c>
      <c r="AC22" s="869"/>
      <c r="AD22" s="868"/>
      <c r="AE22" s="868"/>
      <c r="AF22" s="868"/>
      <c r="AG22" s="868"/>
      <c r="AH22" s="868"/>
      <c r="AI22" s="868"/>
      <c r="AJ22" s="868"/>
      <c r="AK22" s="868"/>
      <c r="AL22" s="75" t="s">
        <v>212</v>
      </c>
      <c r="AM22" s="595"/>
      <c r="AN22" s="51"/>
      <c r="AO22" s="594"/>
      <c r="AP22" s="803"/>
      <c r="AQ22" s="594"/>
    </row>
    <row r="23" spans="1:43" ht="6" customHeight="1" x14ac:dyDescent="0.2">
      <c r="A23" s="77"/>
      <c r="B23" s="658"/>
      <c r="C23" s="48"/>
      <c r="D23" s="26"/>
      <c r="E23" s="614"/>
      <c r="F23" s="614"/>
      <c r="G23" s="614"/>
      <c r="H23" s="614"/>
      <c r="I23" s="614"/>
      <c r="J23" s="614"/>
      <c r="K23" s="614"/>
      <c r="L23" s="614"/>
      <c r="M23" s="614"/>
      <c r="N23" s="614"/>
      <c r="O23" s="614"/>
      <c r="P23" s="614"/>
      <c r="Q23" s="614"/>
      <c r="R23" s="614"/>
      <c r="S23" s="614"/>
      <c r="T23" s="614"/>
      <c r="U23" s="615"/>
      <c r="V23" s="870"/>
      <c r="W23" s="614"/>
      <c r="X23" s="614"/>
      <c r="Y23" s="614"/>
      <c r="Z23" s="614"/>
      <c r="AA23" s="614"/>
      <c r="AB23" s="614"/>
      <c r="AC23" s="614"/>
      <c r="AD23" s="614"/>
      <c r="AE23" s="614"/>
      <c r="AF23" s="614"/>
      <c r="AG23" s="614"/>
      <c r="AH23" s="614"/>
      <c r="AI23" s="614"/>
      <c r="AJ23" s="614"/>
      <c r="AK23" s="614"/>
      <c r="AL23" s="78"/>
      <c r="AM23" s="48"/>
      <c r="AN23" s="26"/>
      <c r="AO23" s="77"/>
      <c r="AP23" s="77"/>
      <c r="AQ23" s="77"/>
    </row>
    <row r="24" spans="1:43" ht="6" customHeight="1" x14ac:dyDescent="0.2">
      <c r="A24" s="16"/>
      <c r="B24" s="651"/>
      <c r="C24" s="46"/>
      <c r="D24" s="27"/>
      <c r="E24" s="856"/>
      <c r="F24" s="856"/>
      <c r="G24" s="856"/>
      <c r="H24" s="856"/>
      <c r="I24" s="856"/>
      <c r="J24" s="856"/>
      <c r="K24" s="856"/>
      <c r="L24" s="856"/>
      <c r="M24" s="856"/>
      <c r="N24" s="856"/>
      <c r="O24" s="856"/>
      <c r="P24" s="856"/>
      <c r="Q24" s="856"/>
      <c r="R24" s="856"/>
      <c r="S24" s="856"/>
      <c r="T24" s="856"/>
      <c r="U24" s="628"/>
      <c r="V24" s="871"/>
      <c r="W24" s="856"/>
      <c r="X24" s="856"/>
      <c r="Y24" s="856"/>
      <c r="Z24" s="856"/>
      <c r="AA24" s="856"/>
      <c r="AB24" s="856"/>
      <c r="AC24" s="856"/>
      <c r="AD24" s="856"/>
      <c r="AE24" s="856"/>
      <c r="AF24" s="856"/>
      <c r="AG24" s="856"/>
      <c r="AH24" s="856"/>
      <c r="AI24" s="856"/>
      <c r="AJ24" s="856"/>
      <c r="AK24" s="856"/>
      <c r="AL24" s="24"/>
      <c r="AM24" s="46"/>
      <c r="AN24" s="27"/>
      <c r="AO24" s="16"/>
      <c r="AP24" s="16"/>
      <c r="AQ24" s="16"/>
    </row>
    <row r="25" spans="1:43" ht="11.25" customHeight="1" x14ac:dyDescent="0.2">
      <c r="A25" s="594"/>
      <c r="B25" s="653" t="s">
        <v>2359</v>
      </c>
      <c r="C25" s="595"/>
      <c r="D25" s="51"/>
      <c r="E25" s="866" t="str">
        <f ca="1">VLOOKUP(INDIRECT(ADDRESS(ROW(),COLUMN()-3)),Language_Translations,MATCH(Language_Selected,Language_Options,0),FALSE)</f>
        <v>Quel document avez-vous?
Aucun autre document?</v>
      </c>
      <c r="F25" s="866"/>
      <c r="G25" s="866"/>
      <c r="H25" s="866"/>
      <c r="I25" s="866"/>
      <c r="J25" s="866"/>
      <c r="K25" s="866"/>
      <c r="L25" s="866"/>
      <c r="M25" s="866"/>
      <c r="N25" s="866"/>
      <c r="O25" s="866"/>
      <c r="P25" s="866"/>
      <c r="Q25" s="866"/>
      <c r="R25" s="866"/>
      <c r="S25" s="866"/>
      <c r="T25" s="866"/>
      <c r="U25" s="613"/>
      <c r="V25" s="867"/>
      <c r="W25" s="627" t="s">
        <v>2404</v>
      </c>
      <c r="X25" s="627"/>
      <c r="Y25" s="868"/>
      <c r="Z25" s="868"/>
      <c r="AA25" s="868"/>
      <c r="AB25" s="868"/>
      <c r="AC25" s="868"/>
      <c r="AD25" s="868"/>
      <c r="AE25" s="868"/>
      <c r="AF25" s="868"/>
      <c r="AG25" s="868"/>
      <c r="AH25" s="868"/>
      <c r="AI25" s="868"/>
      <c r="AJ25" s="868"/>
      <c r="AK25" s="868"/>
      <c r="AL25" s="75"/>
      <c r="AM25" s="595"/>
      <c r="AN25" s="51"/>
      <c r="AO25" s="594"/>
      <c r="AP25" s="594"/>
      <c r="AQ25" s="594"/>
    </row>
    <row r="26" spans="1:43" ht="11.25" customHeight="1" x14ac:dyDescent="0.2">
      <c r="A26" s="594"/>
      <c r="B26" s="652"/>
      <c r="C26" s="595"/>
      <c r="D26" s="51"/>
      <c r="E26" s="866"/>
      <c r="F26" s="866"/>
      <c r="G26" s="866"/>
      <c r="H26" s="866"/>
      <c r="I26" s="866"/>
      <c r="J26" s="866"/>
      <c r="K26" s="866"/>
      <c r="L26" s="866"/>
      <c r="M26" s="866"/>
      <c r="N26" s="866"/>
      <c r="O26" s="866"/>
      <c r="P26" s="866"/>
      <c r="Q26" s="866"/>
      <c r="R26" s="866"/>
      <c r="S26" s="866"/>
      <c r="T26" s="866"/>
      <c r="U26" s="613"/>
      <c r="V26" s="867"/>
      <c r="W26" s="627"/>
      <c r="X26" s="627" t="s">
        <v>2402</v>
      </c>
      <c r="Y26" s="868"/>
      <c r="Z26" s="868"/>
      <c r="AA26" s="868"/>
      <c r="AB26" s="868"/>
      <c r="AC26" s="868"/>
      <c r="AD26" s="868"/>
      <c r="AE26" s="868"/>
      <c r="AF26" s="868"/>
      <c r="AG26" s="868"/>
      <c r="AH26" s="868"/>
      <c r="AI26" s="868"/>
      <c r="AJ26" s="868"/>
      <c r="AK26" s="868"/>
      <c r="AL26"/>
      <c r="AM26" s="595"/>
      <c r="AN26" s="51"/>
      <c r="AO26" s="594"/>
      <c r="AP26" s="318"/>
      <c r="AQ26" s="594"/>
    </row>
    <row r="27" spans="1:43" ht="11.25" customHeight="1" x14ac:dyDescent="0.2">
      <c r="A27" s="594"/>
      <c r="B27" s="652"/>
      <c r="C27" s="595"/>
      <c r="D27" s="51"/>
      <c r="E27" s="866"/>
      <c r="F27" s="866"/>
      <c r="G27" s="866"/>
      <c r="H27" s="866"/>
      <c r="I27" s="866"/>
      <c r="J27" s="866"/>
      <c r="K27" s="866"/>
      <c r="L27" s="866"/>
      <c r="M27" s="866"/>
      <c r="N27" s="866"/>
      <c r="O27" s="866"/>
      <c r="P27" s="866"/>
      <c r="Q27" s="866"/>
      <c r="R27" s="866"/>
      <c r="S27" s="866"/>
      <c r="T27" s="866"/>
      <c r="U27" s="613"/>
      <c r="V27" s="867"/>
      <c r="W27" s="627"/>
      <c r="X27" s="627" t="s">
        <v>2403</v>
      </c>
      <c r="Y27" s="868"/>
      <c r="Z27" s="868"/>
      <c r="AA27" s="868"/>
      <c r="AB27" s="868"/>
      <c r="AC27" s="861"/>
      <c r="AD27" s="868"/>
      <c r="AE27" s="868"/>
      <c r="AF27" s="861"/>
      <c r="AG27" s="868" t="s">
        <v>9</v>
      </c>
      <c r="AH27" s="868"/>
      <c r="AI27" s="868"/>
      <c r="AJ27" s="868"/>
      <c r="AK27" s="868"/>
      <c r="AL27" s="655" t="s">
        <v>239</v>
      </c>
      <c r="AM27" s="595"/>
      <c r="AN27" s="51"/>
      <c r="AO27" s="594"/>
      <c r="AP27" s="318"/>
      <c r="AQ27" s="594"/>
    </row>
    <row r="28" spans="1:43" ht="11.25" customHeight="1" x14ac:dyDescent="0.2">
      <c r="A28" s="594"/>
      <c r="B28" s="652"/>
      <c r="C28" s="595"/>
      <c r="D28" s="51"/>
      <c r="E28" s="866"/>
      <c r="F28" s="866"/>
      <c r="G28" s="866"/>
      <c r="H28" s="866"/>
      <c r="I28" s="866"/>
      <c r="J28" s="866"/>
      <c r="K28" s="866"/>
      <c r="L28" s="866"/>
      <c r="M28" s="866"/>
      <c r="N28" s="866"/>
      <c r="O28" s="866"/>
      <c r="P28" s="866"/>
      <c r="Q28" s="866"/>
      <c r="R28" s="866"/>
      <c r="S28" s="866"/>
      <c r="T28" s="866"/>
      <c r="U28" s="613"/>
      <c r="V28" s="867"/>
      <c r="W28" s="627" t="s">
        <v>2405</v>
      </c>
      <c r="X28" s="627"/>
      <c r="Y28" s="868"/>
      <c r="Z28" s="868"/>
      <c r="AA28" s="868"/>
      <c r="AB28" s="868"/>
      <c r="AC28" s="868"/>
      <c r="AD28" s="868"/>
      <c r="AE28" s="868"/>
      <c r="AF28" s="868"/>
      <c r="AG28" s="868"/>
      <c r="AH28" s="868"/>
      <c r="AI28" s="868"/>
      <c r="AJ28" s="868"/>
      <c r="AK28" s="868"/>
      <c r="AL28" s="75"/>
      <c r="AM28" s="595"/>
      <c r="AN28" s="51"/>
      <c r="AO28" s="594"/>
      <c r="AP28" s="318"/>
      <c r="AQ28" s="594"/>
    </row>
    <row r="29" spans="1:43" ht="11.25" customHeight="1" x14ac:dyDescent="0.2">
      <c r="A29" s="594"/>
      <c r="B29" s="652"/>
      <c r="C29" s="595"/>
      <c r="D29" s="51"/>
      <c r="E29" s="866"/>
      <c r="F29" s="866"/>
      <c r="G29" s="866"/>
      <c r="H29" s="866"/>
      <c r="I29" s="866"/>
      <c r="J29" s="866"/>
      <c r="K29" s="866"/>
      <c r="L29" s="866"/>
      <c r="M29" s="866"/>
      <c r="N29" s="866"/>
      <c r="O29" s="866"/>
      <c r="P29" s="866"/>
      <c r="Q29" s="866"/>
      <c r="R29" s="866"/>
      <c r="S29" s="866"/>
      <c r="T29" s="866"/>
      <c r="U29" s="613"/>
      <c r="V29" s="867"/>
      <c r="W29" s="627"/>
      <c r="X29" s="627" t="s">
        <v>2406</v>
      </c>
      <c r="Y29" s="868"/>
      <c r="Z29" s="868"/>
      <c r="AA29" s="868"/>
      <c r="AB29" s="861"/>
      <c r="AC29" s="868"/>
      <c r="AD29" s="868"/>
      <c r="AE29" s="861"/>
      <c r="AF29" s="868" t="s">
        <v>9</v>
      </c>
      <c r="AG29" s="868"/>
      <c r="AH29" s="868"/>
      <c r="AI29" s="868"/>
      <c r="AJ29" s="868"/>
      <c r="AK29" s="868"/>
      <c r="AL29" s="75" t="s">
        <v>241</v>
      </c>
      <c r="AM29" s="595"/>
      <c r="AN29" s="51"/>
      <c r="AO29" s="594"/>
      <c r="AP29" s="318"/>
      <c r="AQ29" s="594"/>
    </row>
    <row r="30" spans="1:43" ht="11.25" customHeight="1" x14ac:dyDescent="0.2">
      <c r="A30" s="594"/>
      <c r="B30" s="652"/>
      <c r="C30" s="595"/>
      <c r="D30" s="51"/>
      <c r="E30" s="866" t="s">
        <v>1110</v>
      </c>
      <c r="F30" s="866"/>
      <c r="G30" s="866"/>
      <c r="H30" s="866"/>
      <c r="I30" s="866"/>
      <c r="J30" s="866"/>
      <c r="K30" s="866"/>
      <c r="L30" s="866"/>
      <c r="M30" s="866"/>
      <c r="N30" s="866"/>
      <c r="O30" s="866"/>
      <c r="P30" s="866"/>
      <c r="Q30" s="866"/>
      <c r="R30" s="866"/>
      <c r="S30" s="866"/>
      <c r="T30" s="866"/>
      <c r="U30" s="613"/>
      <c r="V30" s="867"/>
      <c r="W30" s="627" t="s">
        <v>2408</v>
      </c>
      <c r="X30" s="627"/>
      <c r="Y30" s="868"/>
      <c r="Z30" s="868"/>
      <c r="AA30" s="868"/>
      <c r="AB30" s="868"/>
      <c r="AC30" s="868"/>
      <c r="AD30" s="868"/>
      <c r="AE30" s="868"/>
      <c r="AF30" s="868"/>
      <c r="AG30" s="868"/>
      <c r="AH30" s="868"/>
      <c r="AI30" s="868"/>
      <c r="AJ30" s="868"/>
      <c r="AK30" s="868"/>
      <c r="AL30" s="75"/>
      <c r="AM30" s="595"/>
      <c r="AN30" s="51"/>
      <c r="AO30" s="594"/>
      <c r="AQ30" s="594"/>
    </row>
    <row r="31" spans="1:43" ht="11.25" customHeight="1" x14ac:dyDescent="0.2">
      <c r="A31" s="594"/>
      <c r="B31" s="652"/>
      <c r="C31" s="595"/>
      <c r="D31" s="51"/>
      <c r="E31" s="866"/>
      <c r="F31" s="866"/>
      <c r="G31" s="866"/>
      <c r="H31" s="866"/>
      <c r="I31" s="866"/>
      <c r="J31" s="866"/>
      <c r="K31" s="866"/>
      <c r="L31" s="866"/>
      <c r="M31" s="866"/>
      <c r="N31" s="866"/>
      <c r="O31" s="866"/>
      <c r="P31" s="866"/>
      <c r="Q31" s="866"/>
      <c r="R31" s="866"/>
      <c r="S31" s="866"/>
      <c r="T31" s="866"/>
      <c r="U31" s="613"/>
      <c r="V31" s="867"/>
      <c r="W31" s="627"/>
      <c r="X31" s="627" t="s">
        <v>2409</v>
      </c>
      <c r="Y31" s="868"/>
      <c r="Z31" s="868"/>
      <c r="AA31" s="868"/>
      <c r="AB31" s="861"/>
      <c r="AC31" s="861"/>
      <c r="AD31" s="868"/>
      <c r="AE31" s="868"/>
      <c r="AF31" s="868"/>
      <c r="AG31" s="868"/>
      <c r="AH31" s="868" t="s">
        <v>9</v>
      </c>
      <c r="AI31" s="868"/>
      <c r="AJ31" s="868"/>
      <c r="AK31" s="868"/>
      <c r="AL31" s="75" t="s">
        <v>209</v>
      </c>
      <c r="AM31" s="595"/>
      <c r="AN31" s="51"/>
      <c r="AO31" s="594"/>
      <c r="AP31" s="318">
        <v>709</v>
      </c>
      <c r="AQ31" s="594"/>
    </row>
    <row r="32" spans="1:43" ht="11.25" customHeight="1" x14ac:dyDescent="0.2">
      <c r="A32" s="594"/>
      <c r="B32" s="652"/>
      <c r="C32" s="595"/>
      <c r="D32" s="51"/>
      <c r="E32" s="840"/>
      <c r="F32" s="840"/>
      <c r="G32" s="840"/>
      <c r="H32" s="840"/>
      <c r="I32" s="840"/>
      <c r="J32" s="840"/>
      <c r="K32" s="840"/>
      <c r="L32" s="840"/>
      <c r="M32" s="840"/>
      <c r="N32" s="840"/>
      <c r="O32" s="840"/>
      <c r="P32" s="840"/>
      <c r="Q32" s="840"/>
      <c r="R32" s="840"/>
      <c r="S32" s="840"/>
      <c r="T32" s="840"/>
      <c r="U32" s="613"/>
      <c r="V32" s="867"/>
      <c r="W32" s="627" t="s">
        <v>2407</v>
      </c>
      <c r="X32" s="627"/>
      <c r="Y32" s="868"/>
      <c r="Z32" s="868"/>
      <c r="AA32" s="868"/>
      <c r="AB32" s="868"/>
      <c r="AC32" s="868"/>
      <c r="AD32" s="868"/>
      <c r="AE32" s="868"/>
      <c r="AF32" s="868"/>
      <c r="AG32" s="868"/>
      <c r="AH32" s="868"/>
      <c r="AI32" s="868"/>
      <c r="AJ32" s="868"/>
      <c r="AK32" s="868"/>
      <c r="AL32"/>
      <c r="AM32" s="595"/>
      <c r="AN32" s="51"/>
      <c r="AO32" s="594"/>
      <c r="AP32" s="318"/>
      <c r="AQ32" s="594"/>
    </row>
    <row r="33" spans="1:43" ht="11.25" customHeight="1" x14ac:dyDescent="0.2">
      <c r="A33" s="594"/>
      <c r="B33" s="652"/>
      <c r="C33" s="595"/>
      <c r="D33" s="51"/>
      <c r="E33" s="840"/>
      <c r="F33" s="840"/>
      <c r="G33" s="840"/>
      <c r="H33" s="840"/>
      <c r="I33" s="840"/>
      <c r="J33" s="840"/>
      <c r="K33" s="840"/>
      <c r="L33" s="840"/>
      <c r="M33" s="840"/>
      <c r="N33" s="840"/>
      <c r="O33" s="840"/>
      <c r="P33" s="840"/>
      <c r="Q33" s="840"/>
      <c r="R33" s="840"/>
      <c r="S33" s="840"/>
      <c r="T33" s="840"/>
      <c r="U33" s="613"/>
      <c r="V33" s="867"/>
      <c r="W33" s="627"/>
      <c r="X33" s="627" t="s">
        <v>2406</v>
      </c>
      <c r="Y33" s="868"/>
      <c r="Z33" s="868"/>
      <c r="AA33" s="868"/>
      <c r="AB33" s="868"/>
      <c r="AC33" s="868"/>
      <c r="AD33" s="868"/>
      <c r="AE33" s="868"/>
      <c r="AF33" s="868" t="s">
        <v>9</v>
      </c>
      <c r="AG33" s="868"/>
      <c r="AH33" s="868"/>
      <c r="AI33" s="868"/>
      <c r="AJ33" s="868"/>
      <c r="AK33" s="868"/>
      <c r="AL33" s="75" t="s">
        <v>244</v>
      </c>
      <c r="AM33" s="595"/>
      <c r="AN33" s="51"/>
      <c r="AO33" s="594"/>
      <c r="AP33" s="318"/>
      <c r="AQ33" s="594"/>
    </row>
    <row r="34" spans="1:43" ht="11.25" customHeight="1" x14ac:dyDescent="0.2">
      <c r="A34" s="594"/>
      <c r="B34" s="652"/>
      <c r="C34" s="595"/>
      <c r="D34" s="51"/>
      <c r="E34" s="840"/>
      <c r="F34" s="840"/>
      <c r="G34" s="840"/>
      <c r="H34" s="840"/>
      <c r="I34" s="840"/>
      <c r="J34" s="840"/>
      <c r="K34" s="840"/>
      <c r="L34" s="840"/>
      <c r="M34" s="840"/>
      <c r="N34" s="840"/>
      <c r="O34" s="840"/>
      <c r="P34" s="840"/>
      <c r="Q34" s="840"/>
      <c r="R34" s="840"/>
      <c r="S34" s="840"/>
      <c r="T34" s="840"/>
      <c r="U34" s="613"/>
      <c r="V34" s="867"/>
      <c r="W34" s="861"/>
      <c r="X34" s="861"/>
      <c r="Y34" s="861"/>
      <c r="Z34" s="861"/>
      <c r="AA34" s="861"/>
      <c r="AB34" s="861"/>
      <c r="AC34" s="861"/>
      <c r="AD34" s="861"/>
      <c r="AE34" s="861"/>
      <c r="AF34" s="861"/>
      <c r="AG34" s="861"/>
      <c r="AH34" s="861"/>
      <c r="AI34" s="861"/>
      <c r="AJ34" s="861"/>
      <c r="AK34" s="861"/>
      <c r="AL34"/>
      <c r="AM34" s="595"/>
      <c r="AN34" s="51"/>
      <c r="AO34" s="594"/>
      <c r="AP34" s="318"/>
      <c r="AQ34" s="594"/>
    </row>
    <row r="35" spans="1:43" ht="11.25" customHeight="1" x14ac:dyDescent="0.2">
      <c r="A35" s="594"/>
      <c r="B35" s="652"/>
      <c r="C35" s="595"/>
      <c r="D35" s="51"/>
      <c r="E35" s="840"/>
      <c r="F35" s="840"/>
      <c r="G35" s="840"/>
      <c r="H35" s="840"/>
      <c r="I35" s="840"/>
      <c r="J35" s="840"/>
      <c r="K35" s="840"/>
      <c r="L35" s="840"/>
      <c r="M35" s="840"/>
      <c r="N35" s="840"/>
      <c r="O35" s="840"/>
      <c r="P35" s="840"/>
      <c r="Q35" s="840"/>
      <c r="R35" s="840"/>
      <c r="S35" s="840"/>
      <c r="T35" s="840"/>
      <c r="U35" s="613"/>
      <c r="V35" s="867"/>
      <c r="W35" s="627" t="s">
        <v>106</v>
      </c>
      <c r="X35" s="627"/>
      <c r="Y35" s="627"/>
      <c r="Z35" s="627"/>
      <c r="AA35" s="627"/>
      <c r="AB35" s="627"/>
      <c r="AC35" s="627"/>
      <c r="AD35" s="627"/>
      <c r="AE35" s="627"/>
      <c r="AF35" s="627"/>
      <c r="AG35" s="627"/>
      <c r="AH35" s="627"/>
      <c r="AI35" s="627"/>
      <c r="AJ35" s="627"/>
      <c r="AK35" s="627"/>
      <c r="AL35" s="655" t="s">
        <v>253</v>
      </c>
      <c r="AM35" s="595"/>
      <c r="AN35" s="51"/>
      <c r="AO35" s="594"/>
      <c r="AP35" s="318"/>
      <c r="AQ35" s="594"/>
    </row>
    <row r="36" spans="1:43" ht="11.25" customHeight="1" x14ac:dyDescent="0.2">
      <c r="A36" s="594"/>
      <c r="B36" s="652"/>
      <c r="C36" s="595"/>
      <c r="D36" s="51"/>
      <c r="E36" s="840"/>
      <c r="F36" s="840"/>
      <c r="G36" s="840"/>
      <c r="H36" s="840"/>
      <c r="I36" s="840"/>
      <c r="J36" s="840"/>
      <c r="K36" s="840"/>
      <c r="L36" s="840"/>
      <c r="M36" s="840"/>
      <c r="N36" s="840"/>
      <c r="O36" s="840"/>
      <c r="P36" s="840"/>
      <c r="Q36" s="840"/>
      <c r="R36" s="840"/>
      <c r="S36" s="840"/>
      <c r="T36" s="840"/>
      <c r="U36" s="613"/>
      <c r="V36" s="867"/>
      <c r="W36" s="627"/>
      <c r="X36" s="627"/>
      <c r="Y36" s="627"/>
      <c r="Z36" s="872" t="s">
        <v>107</v>
      </c>
      <c r="AA36" s="872"/>
      <c r="AB36" s="872"/>
      <c r="AC36" s="872"/>
      <c r="AD36" s="872"/>
      <c r="AE36" s="872"/>
      <c r="AF36" s="872"/>
      <c r="AG36" s="872"/>
      <c r="AH36" s="872"/>
      <c r="AI36" s="872"/>
      <c r="AJ36" s="872"/>
      <c r="AK36" s="872"/>
      <c r="AL36" s="655"/>
      <c r="AM36" s="595"/>
      <c r="AN36" s="51"/>
      <c r="AO36" s="594"/>
      <c r="AP36" s="318"/>
      <c r="AQ36" s="594"/>
    </row>
    <row r="37" spans="1:43" ht="6" customHeight="1" x14ac:dyDescent="0.2">
      <c r="A37" s="77"/>
      <c r="B37" s="658"/>
      <c r="C37" s="48"/>
      <c r="D37" s="26"/>
      <c r="E37" s="614"/>
      <c r="F37" s="614"/>
      <c r="G37" s="614"/>
      <c r="H37" s="614"/>
      <c r="I37" s="614"/>
      <c r="J37" s="614"/>
      <c r="K37" s="614"/>
      <c r="L37" s="614"/>
      <c r="M37" s="614"/>
      <c r="N37" s="614"/>
      <c r="O37" s="614"/>
      <c r="P37" s="614"/>
      <c r="Q37" s="614"/>
      <c r="R37" s="614"/>
      <c r="S37" s="614"/>
      <c r="T37" s="614"/>
      <c r="U37" s="615"/>
      <c r="V37" s="870"/>
      <c r="W37" s="614"/>
      <c r="X37" s="614"/>
      <c r="Y37" s="614"/>
      <c r="Z37" s="614"/>
      <c r="AA37" s="614"/>
      <c r="AB37" s="614"/>
      <c r="AC37" s="614"/>
      <c r="AD37" s="614"/>
      <c r="AE37" s="614"/>
      <c r="AF37" s="614"/>
      <c r="AG37" s="614"/>
      <c r="AH37" s="614"/>
      <c r="AI37" s="614"/>
      <c r="AJ37" s="614"/>
      <c r="AK37" s="614"/>
      <c r="AL37" s="78"/>
      <c r="AM37" s="48"/>
      <c r="AN37" s="26"/>
      <c r="AO37" s="77"/>
      <c r="AP37" s="77"/>
      <c r="AQ37" s="77"/>
    </row>
    <row r="38" spans="1:43" ht="6" customHeight="1" x14ac:dyDescent="0.2">
      <c r="A38" s="16"/>
      <c r="B38" s="475"/>
      <c r="C38" s="46"/>
      <c r="D38" s="27"/>
      <c r="E38" s="16"/>
      <c r="F38" s="16"/>
      <c r="G38" s="16"/>
      <c r="H38" s="16"/>
      <c r="I38" s="16"/>
      <c r="J38" s="16"/>
      <c r="K38" s="16"/>
      <c r="L38" s="16"/>
      <c r="M38" s="16"/>
      <c r="N38" s="16"/>
      <c r="O38" s="16"/>
      <c r="P38" s="16"/>
      <c r="Q38" s="16"/>
      <c r="R38" s="16"/>
      <c r="S38" s="16"/>
      <c r="T38" s="16"/>
      <c r="U38" s="46"/>
      <c r="V38" s="27"/>
      <c r="W38" s="16"/>
      <c r="X38" s="16"/>
      <c r="Y38" s="16"/>
      <c r="Z38" s="16"/>
      <c r="AA38" s="16"/>
      <c r="AB38" s="16"/>
      <c r="AC38" s="16"/>
      <c r="AD38" s="16"/>
      <c r="AE38" s="16"/>
      <c r="AF38" s="16"/>
      <c r="AG38" s="16"/>
      <c r="AH38" s="16"/>
      <c r="AI38" s="16"/>
      <c r="AJ38" s="16"/>
      <c r="AK38" s="16"/>
      <c r="AL38" s="24"/>
      <c r="AM38" s="46"/>
      <c r="AN38" s="27"/>
      <c r="AO38" s="16"/>
      <c r="AP38" s="16"/>
      <c r="AQ38" s="16"/>
    </row>
    <row r="39" spans="1:43" ht="11.25" customHeight="1" x14ac:dyDescent="0.2">
      <c r="A39" s="217"/>
      <c r="B39" s="133">
        <v>707</v>
      </c>
      <c r="C39" s="476"/>
      <c r="D39" s="51"/>
      <c r="E39" s="722" t="str">
        <f ca="1">VLOOKUP(INDIRECT(ADDRESS(ROW(),COLUMN()-3)),Language_Translations,MATCH(Language_Selected,Language_Options,0),FALSE)</f>
        <v>Est-ce que ce mariage a été enregistré à l'état civil ?</v>
      </c>
      <c r="F39" s="722"/>
      <c r="G39" s="722"/>
      <c r="H39" s="722"/>
      <c r="I39" s="722"/>
      <c r="J39" s="722"/>
      <c r="K39" s="722"/>
      <c r="L39" s="722"/>
      <c r="M39" s="722"/>
      <c r="N39" s="722"/>
      <c r="O39" s="722"/>
      <c r="P39" s="722"/>
      <c r="Q39" s="722"/>
      <c r="R39" s="722"/>
      <c r="S39" s="722"/>
      <c r="T39" s="722"/>
      <c r="U39" s="476"/>
      <c r="V39" s="51"/>
      <c r="W39" s="217" t="s">
        <v>117</v>
      </c>
      <c r="X39" s="217"/>
      <c r="Y39" s="47" t="s">
        <v>9</v>
      </c>
      <c r="Z39" s="47"/>
      <c r="AA39" s="47"/>
      <c r="AB39" s="47"/>
      <c r="AC39" s="47"/>
      <c r="AD39" s="47"/>
      <c r="AE39" s="47"/>
      <c r="AF39" s="47"/>
      <c r="AG39" s="47"/>
      <c r="AH39" s="47"/>
      <c r="AI39" s="47"/>
      <c r="AJ39" s="47"/>
      <c r="AK39" s="47"/>
      <c r="AL39" s="75" t="s">
        <v>93</v>
      </c>
      <c r="AM39" s="476"/>
      <c r="AN39" s="51"/>
      <c r="AO39" s="217"/>
      <c r="AP39" s="217"/>
      <c r="AQ39" s="217"/>
    </row>
    <row r="40" spans="1:43" ht="11.25" customHeight="1" x14ac:dyDescent="0.2">
      <c r="A40" s="217"/>
      <c r="B40" s="477"/>
      <c r="C40" s="476"/>
      <c r="D40" s="51"/>
      <c r="E40" s="722"/>
      <c r="F40" s="722"/>
      <c r="G40" s="722"/>
      <c r="H40" s="722"/>
      <c r="I40" s="722"/>
      <c r="J40" s="722"/>
      <c r="K40" s="722"/>
      <c r="L40" s="722"/>
      <c r="M40" s="722"/>
      <c r="N40" s="722"/>
      <c r="O40" s="722"/>
      <c r="P40" s="722"/>
      <c r="Q40" s="722"/>
      <c r="R40" s="722"/>
      <c r="S40" s="722"/>
      <c r="T40" s="722"/>
      <c r="U40" s="476"/>
      <c r="V40" s="51"/>
      <c r="W40" s="217" t="s">
        <v>118</v>
      </c>
      <c r="X40" s="217"/>
      <c r="Y40" s="47" t="s">
        <v>9</v>
      </c>
      <c r="Z40" s="47"/>
      <c r="AA40" s="47"/>
      <c r="AB40" s="47"/>
      <c r="AC40" s="47"/>
      <c r="AD40" s="47"/>
      <c r="AE40" s="47"/>
      <c r="AF40" s="47"/>
      <c r="AG40" s="47"/>
      <c r="AH40" s="47"/>
      <c r="AI40" s="47"/>
      <c r="AJ40" s="47"/>
      <c r="AK40" s="47"/>
      <c r="AL40" s="75" t="s">
        <v>95</v>
      </c>
      <c r="AM40" s="476"/>
      <c r="AN40" s="51"/>
      <c r="AO40" s="217"/>
      <c r="AP40" s="318"/>
      <c r="AQ40" s="217"/>
    </row>
    <row r="41" spans="1:43" ht="11.25" customHeight="1" x14ac:dyDescent="0.2">
      <c r="A41" s="217"/>
      <c r="B41" s="477"/>
      <c r="C41" s="476"/>
      <c r="D41" s="51"/>
      <c r="E41" s="722"/>
      <c r="F41" s="722"/>
      <c r="G41" s="722"/>
      <c r="H41" s="722"/>
      <c r="I41" s="722"/>
      <c r="J41" s="722"/>
      <c r="K41" s="722"/>
      <c r="L41" s="722"/>
      <c r="M41" s="722"/>
      <c r="N41" s="722"/>
      <c r="O41" s="722"/>
      <c r="P41" s="722"/>
      <c r="Q41" s="722"/>
      <c r="R41" s="722"/>
      <c r="S41" s="722"/>
      <c r="T41" s="722"/>
      <c r="U41" s="476"/>
      <c r="V41" s="51"/>
      <c r="W41" s="217" t="s">
        <v>259</v>
      </c>
      <c r="X41" s="217"/>
      <c r="Y41" s="217"/>
      <c r="Z41" s="217"/>
      <c r="AA41" s="217"/>
      <c r="AB41" s="47" t="s">
        <v>9</v>
      </c>
      <c r="AC41" s="97"/>
      <c r="AD41" s="47"/>
      <c r="AE41" s="47"/>
      <c r="AF41" s="47"/>
      <c r="AG41" s="47"/>
      <c r="AH41" s="47"/>
      <c r="AI41" s="47"/>
      <c r="AJ41" s="47"/>
      <c r="AK41" s="47"/>
      <c r="AL41" s="75" t="s">
        <v>212</v>
      </c>
      <c r="AM41" s="476"/>
      <c r="AN41" s="51"/>
      <c r="AO41" s="217"/>
      <c r="AP41" s="217"/>
      <c r="AQ41" s="217"/>
    </row>
    <row r="42" spans="1:43" ht="6" customHeight="1" x14ac:dyDescent="0.2">
      <c r="A42" s="77"/>
      <c r="B42" s="658"/>
      <c r="C42" s="48"/>
      <c r="D42" s="26"/>
      <c r="E42" s="77"/>
      <c r="F42" s="77"/>
      <c r="G42" s="77"/>
      <c r="H42" s="77"/>
      <c r="I42" s="77"/>
      <c r="J42" s="77"/>
      <c r="K42" s="77"/>
      <c r="L42" s="77"/>
      <c r="M42" s="77"/>
      <c r="N42" s="77"/>
      <c r="O42" s="77"/>
      <c r="P42" s="77"/>
      <c r="Q42" s="77"/>
      <c r="R42" s="77"/>
      <c r="S42" s="77"/>
      <c r="T42" s="77"/>
      <c r="U42" s="48"/>
      <c r="V42" s="26"/>
      <c r="W42" s="77"/>
      <c r="X42" s="77"/>
      <c r="Y42" s="77"/>
      <c r="Z42" s="77"/>
      <c r="AA42" s="77"/>
      <c r="AB42" s="77"/>
      <c r="AC42" s="77"/>
      <c r="AD42" s="77"/>
      <c r="AE42" s="77"/>
      <c r="AF42" s="77"/>
      <c r="AG42" s="77"/>
      <c r="AH42" s="77"/>
      <c r="AI42" s="77"/>
      <c r="AJ42" s="77"/>
      <c r="AK42" s="77"/>
      <c r="AL42" s="78"/>
      <c r="AM42" s="48"/>
      <c r="AN42" s="26"/>
      <c r="AO42" s="77"/>
      <c r="AP42" s="77"/>
      <c r="AQ42" s="77"/>
    </row>
    <row r="43" spans="1:43" ht="6" customHeight="1" x14ac:dyDescent="0.2">
      <c r="A43" s="217"/>
      <c r="B43" s="477"/>
      <c r="C43" s="476"/>
      <c r="D43" s="51"/>
      <c r="E43" s="217"/>
      <c r="F43" s="217"/>
      <c r="G43" s="217"/>
      <c r="H43" s="217"/>
      <c r="I43" s="217"/>
      <c r="J43" s="217"/>
      <c r="K43" s="217"/>
      <c r="L43" s="217"/>
      <c r="M43" s="217"/>
      <c r="N43" s="217"/>
      <c r="O43" s="217"/>
      <c r="P43" s="217"/>
      <c r="Q43" s="217"/>
      <c r="R43" s="217"/>
      <c r="S43" s="217"/>
      <c r="T43" s="217"/>
      <c r="U43" s="476"/>
      <c r="V43" s="51"/>
      <c r="W43" s="217"/>
      <c r="X43" s="217"/>
      <c r="Y43" s="217"/>
      <c r="Z43" s="217"/>
      <c r="AA43" s="217"/>
      <c r="AC43" s="217"/>
      <c r="AD43" s="217"/>
      <c r="AE43" s="217"/>
      <c r="AF43" s="217"/>
      <c r="AG43" s="217"/>
      <c r="AH43" s="217"/>
      <c r="AI43" s="217"/>
      <c r="AJ43" s="217"/>
      <c r="AK43" s="217"/>
      <c r="AL43" s="74"/>
      <c r="AM43" s="476"/>
      <c r="AN43" s="217"/>
      <c r="AP43" s="217"/>
      <c r="AQ43" s="217"/>
    </row>
    <row r="44" spans="1:43" ht="11.25" customHeight="1" x14ac:dyDescent="0.2">
      <c r="A44" s="217"/>
      <c r="B44" s="133">
        <v>709</v>
      </c>
      <c r="C44" s="476"/>
      <c r="D44" s="51"/>
      <c r="E44" s="722" t="str">
        <f ca="1">VLOOKUP(INDIRECT(ADDRESS(ROW(),COLUMN()-3)),Language_Translations,MATCH(Language_Selected,Language_Options,0),FALSE)</f>
        <v>Est-ce que votre (mari/partenaire) vit actuellement avec vous ou vit-il ailleurs ?</v>
      </c>
      <c r="F44" s="722"/>
      <c r="G44" s="722"/>
      <c r="H44" s="722"/>
      <c r="I44" s="722"/>
      <c r="J44" s="722"/>
      <c r="K44" s="722"/>
      <c r="L44" s="722"/>
      <c r="M44" s="722"/>
      <c r="N44" s="722"/>
      <c r="O44" s="722"/>
      <c r="P44" s="722"/>
      <c r="Q44" s="722"/>
      <c r="R44" s="722"/>
      <c r="S44" s="722"/>
      <c r="T44" s="722"/>
      <c r="U44" s="476"/>
      <c r="V44" s="51"/>
      <c r="W44" s="217" t="s">
        <v>825</v>
      </c>
      <c r="X44" s="217"/>
      <c r="Y44" s="217"/>
      <c r="Z44" s="217"/>
      <c r="AA44" s="217"/>
      <c r="AC44" s="217"/>
      <c r="AD44" s="47" t="s">
        <v>9</v>
      </c>
      <c r="AE44" s="47"/>
      <c r="AF44" s="47"/>
      <c r="AG44" s="97"/>
      <c r="AH44" s="47"/>
      <c r="AI44" s="47"/>
      <c r="AJ44" s="47"/>
      <c r="AK44" s="47"/>
      <c r="AL44" s="75" t="s">
        <v>93</v>
      </c>
      <c r="AM44" s="476"/>
      <c r="AN44" s="217"/>
      <c r="AP44" s="217"/>
      <c r="AQ44" s="217"/>
    </row>
    <row r="45" spans="1:43" ht="11.25" customHeight="1" x14ac:dyDescent="0.2">
      <c r="A45" s="217"/>
      <c r="B45" s="477"/>
      <c r="C45" s="476"/>
      <c r="D45" s="51"/>
      <c r="E45" s="722"/>
      <c r="F45" s="722"/>
      <c r="G45" s="722"/>
      <c r="H45" s="722"/>
      <c r="I45" s="722"/>
      <c r="J45" s="722"/>
      <c r="K45" s="722"/>
      <c r="L45" s="722"/>
      <c r="M45" s="722"/>
      <c r="N45" s="722"/>
      <c r="O45" s="722"/>
      <c r="P45" s="722"/>
      <c r="Q45" s="722"/>
      <c r="R45" s="722"/>
      <c r="S45" s="722"/>
      <c r="T45" s="722"/>
      <c r="U45" s="476"/>
      <c r="V45" s="51"/>
      <c r="W45" s="217" t="s">
        <v>826</v>
      </c>
      <c r="X45" s="217"/>
      <c r="Y45" s="217"/>
      <c r="Z45" s="217"/>
      <c r="AA45" s="217"/>
      <c r="AB45" s="47" t="s">
        <v>9</v>
      </c>
      <c r="AC45" s="47"/>
      <c r="AD45" s="47"/>
      <c r="AE45" s="47"/>
      <c r="AF45" s="97"/>
      <c r="AG45" s="47"/>
      <c r="AH45" s="47"/>
      <c r="AI45" s="47"/>
      <c r="AJ45" s="47"/>
      <c r="AK45" s="47"/>
      <c r="AL45" s="75" t="s">
        <v>95</v>
      </c>
      <c r="AM45" s="476"/>
      <c r="AN45" s="51"/>
      <c r="AO45" s="217"/>
      <c r="AP45" s="217"/>
      <c r="AQ45" s="217"/>
    </row>
    <row r="46" spans="1:43" ht="6" customHeight="1" thickBot="1" x14ac:dyDescent="0.25">
      <c r="A46" s="71"/>
      <c r="B46" s="319"/>
      <c r="C46" s="72"/>
      <c r="D46" s="73"/>
      <c r="E46" s="71"/>
      <c r="F46" s="71"/>
      <c r="G46" s="71"/>
      <c r="H46" s="71"/>
      <c r="I46" s="71"/>
      <c r="J46" s="71"/>
      <c r="K46" s="71"/>
      <c r="L46" s="71"/>
      <c r="M46" s="71"/>
      <c r="N46" s="71"/>
      <c r="O46" s="71"/>
      <c r="P46" s="71"/>
      <c r="Q46" s="71"/>
      <c r="R46" s="71"/>
      <c r="S46" s="71"/>
      <c r="T46" s="71"/>
      <c r="U46" s="72"/>
      <c r="V46" s="73"/>
      <c r="W46" s="71"/>
      <c r="X46" s="71"/>
      <c r="Y46" s="71"/>
      <c r="Z46" s="71"/>
      <c r="AA46" s="71"/>
      <c r="AB46" s="71"/>
      <c r="AC46" s="71"/>
      <c r="AD46" s="71"/>
      <c r="AE46" s="71"/>
      <c r="AF46" s="71"/>
      <c r="AG46" s="71"/>
      <c r="AH46" s="71"/>
      <c r="AI46" s="71"/>
      <c r="AJ46" s="71"/>
      <c r="AK46" s="71"/>
      <c r="AL46" s="91"/>
      <c r="AM46" s="72"/>
      <c r="AN46" s="73"/>
      <c r="AO46" s="71"/>
      <c r="AP46" s="71"/>
      <c r="AQ46" s="71"/>
    </row>
    <row r="47" spans="1:43" ht="6" customHeight="1" x14ac:dyDescent="0.2">
      <c r="A47" s="82"/>
      <c r="B47" s="83"/>
      <c r="C47" s="84"/>
      <c r="D47" s="85"/>
      <c r="E47" s="1"/>
      <c r="F47" s="1"/>
      <c r="G47" s="1"/>
      <c r="H47" s="1"/>
      <c r="I47" s="1"/>
      <c r="J47" s="1"/>
      <c r="K47" s="1"/>
      <c r="L47" s="1"/>
      <c r="M47" s="1"/>
      <c r="N47" s="1"/>
      <c r="O47" s="1"/>
      <c r="P47" s="1"/>
      <c r="Q47" s="1"/>
      <c r="R47" s="1"/>
      <c r="S47" s="1"/>
      <c r="T47" s="1"/>
      <c r="U47" s="84"/>
      <c r="V47" s="85"/>
      <c r="W47" s="1"/>
      <c r="X47" s="1"/>
      <c r="Y47" s="1"/>
      <c r="Z47" s="1"/>
      <c r="AA47" s="1"/>
      <c r="AB47" s="1"/>
      <c r="AC47" s="1"/>
      <c r="AD47" s="1"/>
      <c r="AE47" s="1"/>
      <c r="AF47" s="1"/>
      <c r="AG47" s="1"/>
      <c r="AH47" s="1"/>
      <c r="AI47" s="1"/>
      <c r="AJ47" s="1"/>
      <c r="AK47" s="1"/>
      <c r="AL47" s="86"/>
      <c r="AM47" s="84"/>
      <c r="AN47" s="85"/>
      <c r="AO47" s="1"/>
      <c r="AP47" s="1"/>
      <c r="AQ47" s="87"/>
    </row>
    <row r="48" spans="1:43" ht="11.25" customHeight="1" x14ac:dyDescent="0.2">
      <c r="A48" s="88"/>
      <c r="B48" s="133">
        <v>710</v>
      </c>
      <c r="C48" s="476"/>
      <c r="D48" s="51"/>
      <c r="E48" s="723" t="s">
        <v>827</v>
      </c>
      <c r="F48" s="723"/>
      <c r="G48" s="723"/>
      <c r="H48" s="723"/>
      <c r="I48" s="723"/>
      <c r="J48" s="723"/>
      <c r="K48" s="723"/>
      <c r="L48" s="723"/>
      <c r="M48" s="723"/>
      <c r="N48" s="723"/>
      <c r="O48" s="723"/>
      <c r="P48" s="723"/>
      <c r="Q48" s="723"/>
      <c r="R48" s="723"/>
      <c r="S48" s="723"/>
      <c r="T48" s="723"/>
      <c r="U48" s="476"/>
      <c r="V48" s="51"/>
      <c r="W48" s="217" t="s">
        <v>51</v>
      </c>
      <c r="X48" s="217"/>
      <c r="Y48" s="217"/>
      <c r="Z48" s="77"/>
      <c r="AA48" s="77"/>
      <c r="AB48" s="77"/>
      <c r="AC48" s="77"/>
      <c r="AD48" s="77"/>
      <c r="AE48" s="77"/>
      <c r="AF48" s="77"/>
      <c r="AG48" s="77"/>
      <c r="AH48" s="77"/>
      <c r="AI48" s="77"/>
      <c r="AJ48" s="77"/>
      <c r="AK48" s="77"/>
      <c r="AL48" s="78"/>
      <c r="AM48" s="476"/>
      <c r="AN48" s="51"/>
      <c r="AO48" s="217"/>
      <c r="AP48" s="217"/>
      <c r="AQ48" s="89"/>
    </row>
    <row r="49" spans="1:43" ht="11.25" customHeight="1" x14ac:dyDescent="0.2">
      <c r="A49" s="88"/>
      <c r="B49" s="477"/>
      <c r="C49" s="476"/>
      <c r="D49" s="51"/>
      <c r="E49" s="723"/>
      <c r="F49" s="723"/>
      <c r="G49" s="723"/>
      <c r="H49" s="723"/>
      <c r="I49" s="723"/>
      <c r="J49" s="723"/>
      <c r="K49" s="723"/>
      <c r="L49" s="723"/>
      <c r="M49" s="723"/>
      <c r="N49" s="723"/>
      <c r="O49" s="723"/>
      <c r="P49" s="723"/>
      <c r="Q49" s="723"/>
      <c r="R49" s="723"/>
      <c r="S49" s="723"/>
      <c r="T49" s="723"/>
      <c r="U49" s="476"/>
      <c r="V49" s="51"/>
      <c r="W49" s="217"/>
      <c r="X49" s="217"/>
      <c r="Y49" s="217"/>
      <c r="Z49" s="217"/>
      <c r="AA49" s="217"/>
      <c r="AB49" s="217"/>
      <c r="AC49" s="217"/>
      <c r="AD49" s="217"/>
      <c r="AE49" s="217"/>
      <c r="AF49" s="217"/>
      <c r="AG49" s="217"/>
      <c r="AH49" s="217"/>
      <c r="AI49" s="217"/>
      <c r="AJ49" s="217"/>
      <c r="AK49" s="217"/>
      <c r="AL49" s="74"/>
      <c r="AM49" s="476"/>
      <c r="AN49" s="51"/>
      <c r="AO49" s="217"/>
      <c r="AP49" s="217"/>
      <c r="AQ49" s="89"/>
    </row>
    <row r="50" spans="1:43" ht="11.25" customHeight="1" x14ac:dyDescent="0.2">
      <c r="A50" s="88"/>
      <c r="B50" s="477"/>
      <c r="C50" s="476"/>
      <c r="D50" s="51"/>
      <c r="E50" s="723"/>
      <c r="F50" s="723"/>
      <c r="G50" s="723"/>
      <c r="H50" s="723"/>
      <c r="I50" s="723"/>
      <c r="J50" s="723"/>
      <c r="K50" s="723"/>
      <c r="L50" s="723"/>
      <c r="M50" s="723"/>
      <c r="N50" s="723"/>
      <c r="O50" s="723"/>
      <c r="P50" s="723"/>
      <c r="Q50" s="723"/>
      <c r="R50" s="723"/>
      <c r="S50" s="723"/>
      <c r="T50" s="723"/>
      <c r="U50" s="476"/>
      <c r="V50" s="51"/>
      <c r="W50" s="217"/>
      <c r="X50" s="217"/>
      <c r="Y50" s="217"/>
      <c r="Z50" s="217"/>
      <c r="AA50" s="217"/>
      <c r="AB50" s="217"/>
      <c r="AC50" s="217"/>
      <c r="AD50" s="217"/>
      <c r="AE50" s="217"/>
      <c r="AF50" s="217"/>
      <c r="AG50" s="217"/>
      <c r="AH50" s="217"/>
      <c r="AI50" s="27"/>
      <c r="AJ50" s="46"/>
      <c r="AK50" s="27"/>
      <c r="AL50" s="21"/>
      <c r="AM50" s="476"/>
      <c r="AN50" s="51"/>
      <c r="AO50" s="217"/>
      <c r="AP50" s="217"/>
      <c r="AQ50" s="89"/>
    </row>
    <row r="51" spans="1:43" ht="11.25" customHeight="1" x14ac:dyDescent="0.2">
      <c r="A51" s="88"/>
      <c r="B51" s="477"/>
      <c r="C51" s="476"/>
      <c r="D51" s="51"/>
      <c r="E51" s="723"/>
      <c r="F51" s="723"/>
      <c r="G51" s="723"/>
      <c r="H51" s="723"/>
      <c r="I51" s="723"/>
      <c r="J51" s="723"/>
      <c r="K51" s="723"/>
      <c r="L51" s="723"/>
      <c r="M51" s="723"/>
      <c r="N51" s="723"/>
      <c r="O51" s="723"/>
      <c r="P51" s="723"/>
      <c r="Q51" s="723"/>
      <c r="R51" s="723"/>
      <c r="S51" s="723"/>
      <c r="T51" s="723"/>
      <c r="U51" s="476"/>
      <c r="V51" s="51"/>
      <c r="W51" s="217" t="s">
        <v>154</v>
      </c>
      <c r="X51" s="217" t="s">
        <v>828</v>
      </c>
      <c r="Y51" s="217"/>
      <c r="Z51" s="47"/>
      <c r="AA51" s="97"/>
      <c r="AB51" s="47" t="s">
        <v>9</v>
      </c>
      <c r="AC51" s="47"/>
      <c r="AD51" s="47"/>
      <c r="AE51" s="47"/>
      <c r="AF51" s="47"/>
      <c r="AG51" s="47"/>
      <c r="AH51" s="47"/>
      <c r="AI51" s="26"/>
      <c r="AJ51" s="48"/>
      <c r="AK51" s="26"/>
      <c r="AL51" s="22"/>
      <c r="AM51" s="476"/>
      <c r="AN51" s="51"/>
      <c r="AO51" s="217"/>
      <c r="AP51" s="217"/>
      <c r="AQ51" s="89"/>
    </row>
    <row r="52" spans="1:43" ht="6" customHeight="1" thickBot="1" x14ac:dyDescent="0.25">
      <c r="A52" s="90"/>
      <c r="B52" s="319"/>
      <c r="C52" s="72"/>
      <c r="D52" s="73"/>
      <c r="E52" s="71"/>
      <c r="F52" s="71"/>
      <c r="G52" s="71"/>
      <c r="H52" s="71"/>
      <c r="I52" s="71"/>
      <c r="J52" s="71"/>
      <c r="K52" s="71"/>
      <c r="L52" s="71"/>
      <c r="M52" s="71"/>
      <c r="N52" s="71"/>
      <c r="O52" s="71"/>
      <c r="P52" s="71"/>
      <c r="Q52" s="71"/>
      <c r="R52" s="71"/>
      <c r="S52" s="71"/>
      <c r="T52" s="71"/>
      <c r="U52" s="72"/>
      <c r="V52" s="73"/>
      <c r="W52" s="71"/>
      <c r="X52" s="71"/>
      <c r="Y52" s="71"/>
      <c r="Z52" s="71"/>
      <c r="AA52" s="71"/>
      <c r="AB52" s="71"/>
      <c r="AC52" s="71"/>
      <c r="AD52" s="71"/>
      <c r="AE52" s="71"/>
      <c r="AF52" s="71"/>
      <c r="AG52" s="71"/>
      <c r="AH52" s="71"/>
      <c r="AI52" s="71"/>
      <c r="AJ52" s="71"/>
      <c r="AK52" s="71"/>
      <c r="AL52" s="91"/>
      <c r="AM52" s="72"/>
      <c r="AN52" s="73"/>
      <c r="AO52" s="71"/>
      <c r="AP52" s="71"/>
      <c r="AQ52" s="92"/>
    </row>
    <row r="53" spans="1:43" ht="6" customHeight="1" x14ac:dyDescent="0.2">
      <c r="A53" s="114"/>
      <c r="B53" s="115"/>
      <c r="C53" s="116"/>
      <c r="D53" s="85"/>
      <c r="E53" s="1"/>
      <c r="F53" s="1"/>
      <c r="G53" s="1"/>
      <c r="H53" s="1"/>
      <c r="I53" s="1"/>
      <c r="J53" s="1"/>
      <c r="K53" s="1"/>
      <c r="L53" s="1"/>
      <c r="M53" s="1"/>
      <c r="N53" s="1"/>
      <c r="O53" s="1"/>
      <c r="P53" s="1"/>
      <c r="Q53" s="1"/>
      <c r="R53" s="1"/>
      <c r="S53" s="1"/>
      <c r="T53" s="1"/>
      <c r="U53" s="84"/>
      <c r="V53" s="85"/>
      <c r="W53" s="1"/>
      <c r="X53" s="1"/>
      <c r="Y53" s="1"/>
      <c r="Z53" s="1"/>
      <c r="AA53" s="1"/>
      <c r="AB53" s="1"/>
      <c r="AC53" s="1"/>
      <c r="AD53" s="1"/>
      <c r="AE53" s="1"/>
      <c r="AF53" s="1"/>
      <c r="AG53" s="1"/>
      <c r="AH53" s="1"/>
      <c r="AI53" s="1"/>
      <c r="AJ53" s="1"/>
      <c r="AK53" s="1"/>
      <c r="AL53" s="86"/>
      <c r="AM53" s="84"/>
      <c r="AN53" s="85"/>
      <c r="AO53" s="1"/>
      <c r="AP53" s="1"/>
      <c r="AQ53" s="1"/>
    </row>
    <row r="54" spans="1:43" ht="11.25" customHeight="1" x14ac:dyDescent="0.2">
      <c r="A54" s="248"/>
      <c r="B54" s="348">
        <v>711</v>
      </c>
      <c r="C54" s="118"/>
      <c r="D54" s="51"/>
      <c r="E54" s="722" t="str">
        <f ca="1">VLOOKUP(INDIRECT(ADDRESS(ROW(),COLUMN()-3)),Language_Translations,MATCH(Language_Selected,Language_Options,0),FALSE)</f>
        <v>Est-ce que votre (mari/partenaire) a d'autres épouses ou vit-il avec d'autres femmes comme s'il était marié ?</v>
      </c>
      <c r="F54" s="722"/>
      <c r="G54" s="722"/>
      <c r="H54" s="722"/>
      <c r="I54" s="722"/>
      <c r="J54" s="722"/>
      <c r="K54" s="722"/>
      <c r="L54" s="722"/>
      <c r="M54" s="722"/>
      <c r="N54" s="722"/>
      <c r="O54" s="722"/>
      <c r="P54" s="722"/>
      <c r="Q54" s="722"/>
      <c r="R54" s="722"/>
      <c r="S54" s="722"/>
      <c r="T54" s="722"/>
      <c r="U54" s="476"/>
      <c r="V54" s="51"/>
      <c r="W54" s="217" t="s">
        <v>117</v>
      </c>
      <c r="X54" s="217"/>
      <c r="Y54" s="47" t="s">
        <v>9</v>
      </c>
      <c r="Z54" s="47"/>
      <c r="AA54" s="47"/>
      <c r="AB54" s="47"/>
      <c r="AC54" s="47"/>
      <c r="AD54" s="47"/>
      <c r="AE54" s="47"/>
      <c r="AF54" s="47"/>
      <c r="AG54" s="47"/>
      <c r="AH54" s="47"/>
      <c r="AI54" s="47"/>
      <c r="AJ54" s="47"/>
      <c r="AK54" s="47"/>
      <c r="AL54" s="75" t="s">
        <v>93</v>
      </c>
      <c r="AM54" s="476"/>
      <c r="AN54" s="51"/>
      <c r="AO54" s="217"/>
      <c r="AP54" s="217"/>
      <c r="AQ54" s="217"/>
    </row>
    <row r="55" spans="1:43" ht="11.25" customHeight="1" x14ac:dyDescent="0.2">
      <c r="A55" s="248"/>
      <c r="B55" s="117" t="s">
        <v>57</v>
      </c>
      <c r="C55" s="118"/>
      <c r="D55" s="51"/>
      <c r="E55" s="722"/>
      <c r="F55" s="722"/>
      <c r="G55" s="722"/>
      <c r="H55" s="722"/>
      <c r="I55" s="722"/>
      <c r="J55" s="722"/>
      <c r="K55" s="722"/>
      <c r="L55" s="722"/>
      <c r="M55" s="722"/>
      <c r="N55" s="722"/>
      <c r="O55" s="722"/>
      <c r="P55" s="722"/>
      <c r="Q55" s="722"/>
      <c r="R55" s="722"/>
      <c r="S55" s="722"/>
      <c r="T55" s="722"/>
      <c r="U55" s="476"/>
      <c r="V55" s="51"/>
      <c r="W55" s="217" t="s">
        <v>118</v>
      </c>
      <c r="X55" s="217"/>
      <c r="Y55" s="47" t="s">
        <v>9</v>
      </c>
      <c r="Z55" s="47"/>
      <c r="AA55" s="47"/>
      <c r="AB55" s="47"/>
      <c r="AC55" s="47"/>
      <c r="AD55" s="47"/>
      <c r="AE55" s="47"/>
      <c r="AF55" s="47"/>
      <c r="AG55" s="47"/>
      <c r="AH55" s="47"/>
      <c r="AI55" s="47"/>
      <c r="AJ55" s="47"/>
      <c r="AK55" s="47"/>
      <c r="AL55" s="75" t="s">
        <v>95</v>
      </c>
      <c r="AM55" s="476"/>
      <c r="AN55" s="51"/>
      <c r="AO55" s="217"/>
      <c r="AP55" s="729">
        <v>714</v>
      </c>
      <c r="AQ55" s="217"/>
    </row>
    <row r="56" spans="1:43" ht="11.25" customHeight="1" x14ac:dyDescent="0.2">
      <c r="A56" s="248"/>
      <c r="B56" s="117"/>
      <c r="C56" s="118"/>
      <c r="D56" s="51"/>
      <c r="E56" s="722"/>
      <c r="F56" s="722"/>
      <c r="G56" s="722"/>
      <c r="H56" s="722"/>
      <c r="I56" s="722"/>
      <c r="J56" s="722"/>
      <c r="K56" s="722"/>
      <c r="L56" s="722"/>
      <c r="M56" s="722"/>
      <c r="N56" s="722"/>
      <c r="O56" s="722"/>
      <c r="P56" s="722"/>
      <c r="Q56" s="722"/>
      <c r="R56" s="722"/>
      <c r="S56" s="722"/>
      <c r="T56" s="722"/>
      <c r="U56" s="476"/>
      <c r="V56" s="51"/>
      <c r="W56" s="217" t="s">
        <v>259</v>
      </c>
      <c r="X56" s="217"/>
      <c r="Y56" s="217"/>
      <c r="Z56" s="217"/>
      <c r="AA56" s="217"/>
      <c r="AB56" s="47" t="s">
        <v>9</v>
      </c>
      <c r="AC56" s="97"/>
      <c r="AD56" s="47"/>
      <c r="AE56" s="47"/>
      <c r="AF56" s="47"/>
      <c r="AG56" s="47"/>
      <c r="AH56" s="47"/>
      <c r="AI56" s="47"/>
      <c r="AJ56" s="47"/>
      <c r="AK56" s="47"/>
      <c r="AL56" s="75" t="s">
        <v>212</v>
      </c>
      <c r="AM56" s="476"/>
      <c r="AN56" s="51"/>
      <c r="AO56" s="217"/>
      <c r="AP56" s="729"/>
      <c r="AQ56" s="217"/>
    </row>
    <row r="57" spans="1:43" ht="6" customHeight="1" x14ac:dyDescent="0.2">
      <c r="A57" s="119"/>
      <c r="B57" s="120"/>
      <c r="C57" s="121"/>
      <c r="D57" s="26"/>
      <c r="E57" s="77"/>
      <c r="F57" s="77"/>
      <c r="G57" s="77"/>
      <c r="H57" s="77"/>
      <c r="I57" s="77"/>
      <c r="J57" s="77"/>
      <c r="K57" s="77"/>
      <c r="L57" s="77"/>
      <c r="M57" s="77"/>
      <c r="N57" s="77"/>
      <c r="O57" s="77"/>
      <c r="P57" s="77"/>
      <c r="Q57" s="77"/>
      <c r="R57" s="77"/>
      <c r="S57" s="77"/>
      <c r="T57" s="77"/>
      <c r="U57" s="48"/>
      <c r="V57" s="26"/>
      <c r="W57" s="77"/>
      <c r="X57" s="77"/>
      <c r="Y57" s="77"/>
      <c r="Z57" s="77"/>
      <c r="AA57" s="77"/>
      <c r="AB57" s="77"/>
      <c r="AC57" s="77"/>
      <c r="AD57" s="77"/>
      <c r="AE57" s="77"/>
      <c r="AF57" s="77"/>
      <c r="AG57" s="77"/>
      <c r="AH57" s="77"/>
      <c r="AI57" s="77"/>
      <c r="AJ57" s="77"/>
      <c r="AK57" s="77"/>
      <c r="AL57" s="78"/>
      <c r="AM57" s="48"/>
      <c r="AN57" s="26"/>
      <c r="AO57" s="77"/>
      <c r="AP57" s="77"/>
      <c r="AQ57" s="77"/>
    </row>
    <row r="58" spans="1:43" ht="6" customHeight="1" x14ac:dyDescent="0.2">
      <c r="A58" s="122"/>
      <c r="B58" s="321"/>
      <c r="C58" s="123"/>
      <c r="D58" s="27"/>
      <c r="E58" s="16"/>
      <c r="F58" s="16"/>
      <c r="G58" s="16"/>
      <c r="H58" s="16"/>
      <c r="I58" s="16"/>
      <c r="J58" s="16"/>
      <c r="K58" s="16"/>
      <c r="L58" s="16"/>
      <c r="M58" s="16"/>
      <c r="N58" s="16"/>
      <c r="O58" s="16"/>
      <c r="P58" s="16"/>
      <c r="Q58" s="16"/>
      <c r="R58" s="16"/>
      <c r="S58" s="16"/>
      <c r="T58" s="16"/>
      <c r="U58" s="46"/>
      <c r="V58" s="27"/>
      <c r="W58" s="16"/>
      <c r="X58" s="16"/>
      <c r="Y58" s="16"/>
      <c r="Z58" s="16"/>
      <c r="AA58" s="16"/>
      <c r="AB58" s="16"/>
      <c r="AC58" s="16"/>
      <c r="AD58" s="16"/>
      <c r="AE58" s="16"/>
      <c r="AF58" s="16"/>
      <c r="AG58" s="16"/>
      <c r="AH58" s="16"/>
      <c r="AI58" s="16"/>
      <c r="AJ58" s="16"/>
      <c r="AK58" s="16"/>
      <c r="AL58" s="24"/>
      <c r="AM58" s="46"/>
      <c r="AN58" s="27"/>
      <c r="AO58" s="16"/>
      <c r="AP58" s="16"/>
      <c r="AQ58" s="16"/>
    </row>
    <row r="59" spans="1:43" ht="11.25" customHeight="1" x14ac:dyDescent="0.2">
      <c r="A59" s="248"/>
      <c r="B59" s="348">
        <v>712</v>
      </c>
      <c r="C59" s="118"/>
      <c r="D59" s="51"/>
      <c r="E59" s="722" t="str">
        <f ca="1">VLOOKUP(INDIRECT(ADDRESS(ROW(),COLUMN()-3)),Language_Translations,MATCH(Language_Selected,Language_Options,0),FALSE)</f>
        <v>En tout, y compris vous-même, combien a-t-il d'épouses ou de partenaires avec qui il vit comme s'il était marié ?</v>
      </c>
      <c r="F59" s="722"/>
      <c r="G59" s="722"/>
      <c r="H59" s="722"/>
      <c r="I59" s="722"/>
      <c r="J59" s="722"/>
      <c r="K59" s="722"/>
      <c r="L59" s="722"/>
      <c r="M59" s="722"/>
      <c r="N59" s="722"/>
      <c r="O59" s="722"/>
      <c r="P59" s="722"/>
      <c r="Q59" s="722"/>
      <c r="R59" s="722"/>
      <c r="S59" s="722"/>
      <c r="T59" s="722"/>
      <c r="U59" s="476"/>
      <c r="V59" s="51"/>
      <c r="W59" s="217" t="s">
        <v>829</v>
      </c>
      <c r="X59" s="217"/>
      <c r="Y59" s="217"/>
      <c r="Z59" s="217"/>
      <c r="AA59" s="217"/>
      <c r="AB59" s="217"/>
      <c r="AC59" s="217"/>
      <c r="AD59" s="217"/>
      <c r="AE59" s="217"/>
      <c r="AF59" s="217"/>
      <c r="AG59" s="217"/>
      <c r="AH59" s="217"/>
      <c r="AI59" s="217"/>
      <c r="AJ59" s="217"/>
      <c r="AK59" s="217"/>
      <c r="AL59" s="217"/>
      <c r="AM59" s="476"/>
      <c r="AN59" s="51"/>
      <c r="AO59" s="217"/>
      <c r="AP59" s="217"/>
      <c r="AQ59" s="217"/>
    </row>
    <row r="60" spans="1:43" ht="11.25" customHeight="1" x14ac:dyDescent="0.2">
      <c r="A60" s="248"/>
      <c r="B60" s="348"/>
      <c r="C60" s="118"/>
      <c r="D60" s="51"/>
      <c r="E60" s="722"/>
      <c r="F60" s="722"/>
      <c r="G60" s="722"/>
      <c r="H60" s="722"/>
      <c r="I60" s="722"/>
      <c r="J60" s="722"/>
      <c r="K60" s="722"/>
      <c r="L60" s="722"/>
      <c r="M60" s="722"/>
      <c r="N60" s="722"/>
      <c r="O60" s="722"/>
      <c r="P60" s="722"/>
      <c r="Q60" s="722"/>
      <c r="R60" s="722"/>
      <c r="S60" s="722"/>
      <c r="T60" s="722"/>
      <c r="U60" s="476"/>
      <c r="V60" s="51"/>
      <c r="W60" s="217"/>
      <c r="X60" s="217" t="s">
        <v>830</v>
      </c>
      <c r="Y60" s="217"/>
      <c r="Z60" s="217"/>
      <c r="AA60" s="217"/>
      <c r="AB60" s="217"/>
      <c r="AC60" s="217"/>
      <c r="AD60" s="217"/>
      <c r="AE60" s="217"/>
      <c r="AF60" s="217"/>
      <c r="AG60" s="217"/>
      <c r="AH60" s="217"/>
      <c r="AI60" s="27"/>
      <c r="AJ60" s="46"/>
      <c r="AK60" s="27"/>
      <c r="AL60" s="21"/>
      <c r="AM60" s="476"/>
      <c r="AN60" s="51"/>
      <c r="AO60" s="217"/>
      <c r="AP60" s="217"/>
      <c r="AQ60" s="217"/>
    </row>
    <row r="61" spans="1:43" ht="11.25" customHeight="1" x14ac:dyDescent="0.2">
      <c r="A61" s="248"/>
      <c r="B61" s="117" t="s">
        <v>57</v>
      </c>
      <c r="C61" s="118"/>
      <c r="D61" s="51"/>
      <c r="E61" s="722"/>
      <c r="F61" s="722"/>
      <c r="G61" s="722"/>
      <c r="H61" s="722"/>
      <c r="I61" s="722"/>
      <c r="J61" s="722"/>
      <c r="K61" s="722"/>
      <c r="L61" s="722"/>
      <c r="M61" s="722"/>
      <c r="N61" s="722"/>
      <c r="O61" s="722"/>
      <c r="P61" s="722"/>
      <c r="Q61" s="722"/>
      <c r="R61" s="722"/>
      <c r="S61" s="722"/>
      <c r="T61" s="722"/>
      <c r="U61" s="476"/>
      <c r="V61" s="51"/>
      <c r="X61" s="217" t="s">
        <v>831</v>
      </c>
      <c r="Y61" s="217"/>
      <c r="Z61" s="217"/>
      <c r="AA61" s="217"/>
      <c r="AB61" s="217"/>
      <c r="AC61" s="47"/>
      <c r="AD61" s="47" t="s">
        <v>9</v>
      </c>
      <c r="AE61" s="47"/>
      <c r="AF61" s="47"/>
      <c r="AG61" s="47"/>
      <c r="AH61" s="47"/>
      <c r="AI61" s="26"/>
      <c r="AJ61" s="48"/>
      <c r="AK61" s="26"/>
      <c r="AL61" s="22"/>
      <c r="AM61" s="476"/>
      <c r="AN61" s="51"/>
      <c r="AO61" s="217"/>
      <c r="AP61" s="217"/>
      <c r="AQ61" s="217"/>
    </row>
    <row r="62" spans="1:43" ht="11.25" customHeight="1" x14ac:dyDescent="0.2">
      <c r="A62" s="248"/>
      <c r="B62" s="117"/>
      <c r="C62" s="118"/>
      <c r="D62" s="51"/>
      <c r="E62" s="722"/>
      <c r="F62" s="722"/>
      <c r="G62" s="722"/>
      <c r="H62" s="722"/>
      <c r="I62" s="722"/>
      <c r="J62" s="722"/>
      <c r="K62" s="722"/>
      <c r="L62" s="722"/>
      <c r="M62" s="722"/>
      <c r="N62" s="722"/>
      <c r="O62" s="722"/>
      <c r="P62" s="722"/>
      <c r="Q62" s="722"/>
      <c r="R62" s="722"/>
      <c r="S62" s="722"/>
      <c r="T62" s="722"/>
      <c r="U62" s="476"/>
      <c r="V62" s="51"/>
      <c r="W62" s="217"/>
      <c r="X62" s="217"/>
      <c r="Y62" s="217"/>
      <c r="Z62" s="217"/>
      <c r="AA62" s="217"/>
      <c r="AB62" s="217"/>
      <c r="AC62" s="217"/>
      <c r="AD62" s="217"/>
      <c r="AE62" s="217"/>
      <c r="AF62" s="217"/>
      <c r="AG62" s="217"/>
      <c r="AH62" s="217"/>
      <c r="AI62" s="217"/>
      <c r="AJ62" s="217"/>
      <c r="AK62" s="217"/>
      <c r="AL62" s="74"/>
      <c r="AM62" s="476"/>
      <c r="AN62" s="51"/>
      <c r="AO62" s="217"/>
      <c r="AP62" s="217"/>
      <c r="AQ62" s="217"/>
    </row>
    <row r="63" spans="1:43" ht="11.25" customHeight="1" x14ac:dyDescent="0.2">
      <c r="A63" s="248"/>
      <c r="B63" s="117"/>
      <c r="C63" s="118"/>
      <c r="D63" s="51"/>
      <c r="E63" s="722"/>
      <c r="F63" s="722"/>
      <c r="G63" s="722"/>
      <c r="H63" s="722"/>
      <c r="I63" s="722"/>
      <c r="J63" s="722"/>
      <c r="K63" s="722"/>
      <c r="L63" s="722"/>
      <c r="M63" s="722"/>
      <c r="N63" s="722"/>
      <c r="O63" s="722"/>
      <c r="P63" s="722"/>
      <c r="Q63" s="722"/>
      <c r="R63" s="722"/>
      <c r="S63" s="722"/>
      <c r="T63" s="722"/>
      <c r="U63" s="476"/>
      <c r="V63" s="51"/>
      <c r="W63" s="217" t="s">
        <v>259</v>
      </c>
      <c r="X63" s="217"/>
      <c r="Y63" s="217"/>
      <c r="Z63" s="217"/>
      <c r="AA63" s="217"/>
      <c r="AB63" s="47" t="s">
        <v>9</v>
      </c>
      <c r="AC63" s="97"/>
      <c r="AD63" s="47"/>
      <c r="AE63" s="47"/>
      <c r="AF63" s="47"/>
      <c r="AG63" s="47"/>
      <c r="AH63" s="47"/>
      <c r="AI63" s="47"/>
      <c r="AJ63" s="47"/>
      <c r="AK63" s="47"/>
      <c r="AL63" s="75" t="s">
        <v>88</v>
      </c>
      <c r="AM63" s="476"/>
      <c r="AN63" s="51"/>
      <c r="AO63" s="217"/>
      <c r="AP63" s="217"/>
      <c r="AQ63" s="217"/>
    </row>
    <row r="64" spans="1:43" ht="6" customHeight="1" x14ac:dyDescent="0.2">
      <c r="A64" s="119"/>
      <c r="B64" s="120"/>
      <c r="C64" s="121"/>
      <c r="D64" s="26"/>
      <c r="E64" s="77"/>
      <c r="F64" s="77"/>
      <c r="G64" s="77"/>
      <c r="H64" s="77"/>
      <c r="I64" s="77"/>
      <c r="J64" s="77"/>
      <c r="K64" s="77"/>
      <c r="L64" s="77"/>
      <c r="M64" s="77"/>
      <c r="N64" s="77"/>
      <c r="O64" s="77"/>
      <c r="P64" s="77"/>
      <c r="Q64" s="77"/>
      <c r="R64" s="77"/>
      <c r="S64" s="77"/>
      <c r="T64" s="77"/>
      <c r="U64" s="48"/>
      <c r="V64" s="26"/>
      <c r="W64" s="77"/>
      <c r="X64" s="77"/>
      <c r="Y64" s="77"/>
      <c r="Z64" s="77"/>
      <c r="AA64" s="77"/>
      <c r="AB64" s="77"/>
      <c r="AC64" s="77"/>
      <c r="AD64" s="77"/>
      <c r="AE64" s="77"/>
      <c r="AF64" s="77"/>
      <c r="AG64" s="77"/>
      <c r="AH64" s="77"/>
      <c r="AI64" s="77"/>
      <c r="AJ64" s="77"/>
      <c r="AK64" s="77"/>
      <c r="AL64" s="78"/>
      <c r="AM64" s="48"/>
      <c r="AN64" s="26"/>
      <c r="AO64" s="77"/>
      <c r="AP64" s="77"/>
      <c r="AQ64" s="77"/>
    </row>
    <row r="65" spans="1:43" ht="6" customHeight="1" x14ac:dyDescent="0.2">
      <c r="A65" s="122"/>
      <c r="B65" s="321"/>
      <c r="C65" s="123"/>
      <c r="D65" s="27"/>
      <c r="E65" s="16"/>
      <c r="F65" s="16"/>
      <c r="G65" s="16"/>
      <c r="H65" s="16"/>
      <c r="I65" s="16"/>
      <c r="J65" s="16"/>
      <c r="K65" s="16"/>
      <c r="L65" s="16"/>
      <c r="M65" s="16"/>
      <c r="N65" s="16"/>
      <c r="O65" s="16"/>
      <c r="P65" s="16"/>
      <c r="Q65" s="16"/>
      <c r="R65" s="16"/>
      <c r="S65" s="16"/>
      <c r="T65" s="16"/>
      <c r="U65" s="46"/>
      <c r="V65" s="27"/>
      <c r="W65" s="16"/>
      <c r="X65" s="16"/>
      <c r="Y65" s="16"/>
      <c r="Z65" s="16"/>
      <c r="AA65" s="16"/>
      <c r="AB65" s="16"/>
      <c r="AC65" s="16"/>
      <c r="AD65" s="16"/>
      <c r="AE65" s="16"/>
      <c r="AF65" s="16"/>
      <c r="AG65" s="16"/>
      <c r="AH65" s="16"/>
      <c r="AI65" s="16"/>
      <c r="AJ65" s="16"/>
      <c r="AK65" s="16"/>
      <c r="AL65" s="24"/>
      <c r="AM65" s="46"/>
      <c r="AN65" s="27"/>
      <c r="AO65" s="16"/>
      <c r="AP65" s="16"/>
      <c r="AQ65" s="16"/>
    </row>
    <row r="66" spans="1:43" ht="11.25" customHeight="1" x14ac:dyDescent="0.2">
      <c r="A66" s="248"/>
      <c r="B66" s="348">
        <v>713</v>
      </c>
      <c r="C66" s="118"/>
      <c r="D66" s="51"/>
      <c r="E66" s="730" t="str">
        <f ca="1">VLOOKUP(INDIRECT(ADDRESS(ROW(),COLUMN()-3)),Language_Translations,MATCH(Language_Selected,Language_Options,0),FALSE)</f>
        <v>Êtes-vous la première, deuxième, … épouse ?</v>
      </c>
      <c r="F66" s="730"/>
      <c r="G66" s="730"/>
      <c r="H66" s="730"/>
      <c r="I66" s="730"/>
      <c r="J66" s="730"/>
      <c r="K66" s="730"/>
      <c r="L66" s="730"/>
      <c r="M66" s="730"/>
      <c r="N66" s="730"/>
      <c r="O66" s="730"/>
      <c r="P66" s="730"/>
      <c r="Q66" s="730"/>
      <c r="R66" s="730"/>
      <c r="S66" s="730"/>
      <c r="T66" s="730"/>
      <c r="U66" s="476"/>
      <c r="V66" s="51"/>
      <c r="W66" s="217"/>
      <c r="X66" s="217"/>
      <c r="Y66" s="217"/>
      <c r="Z66" s="217"/>
      <c r="AA66" s="217"/>
      <c r="AB66" s="217"/>
      <c r="AC66" s="217"/>
      <c r="AD66" s="217"/>
      <c r="AE66" s="217"/>
      <c r="AF66" s="217"/>
      <c r="AG66" s="217"/>
      <c r="AH66" s="217"/>
      <c r="AI66" s="27"/>
      <c r="AJ66" s="46"/>
      <c r="AK66" s="27"/>
      <c r="AL66" s="21"/>
      <c r="AM66" s="476"/>
      <c r="AN66" s="51"/>
      <c r="AO66" s="217"/>
      <c r="AP66" s="217"/>
      <c r="AQ66" s="217"/>
    </row>
    <row r="67" spans="1:43" ht="11.25" customHeight="1" x14ac:dyDescent="0.2">
      <c r="A67" s="248"/>
      <c r="B67" s="117" t="s">
        <v>57</v>
      </c>
      <c r="C67" s="118"/>
      <c r="D67" s="51"/>
      <c r="E67" s="730"/>
      <c r="F67" s="730"/>
      <c r="G67" s="730"/>
      <c r="H67" s="730"/>
      <c r="I67" s="730"/>
      <c r="J67" s="730"/>
      <c r="K67" s="730"/>
      <c r="L67" s="730"/>
      <c r="M67" s="730"/>
      <c r="N67" s="730"/>
      <c r="O67" s="730"/>
      <c r="P67" s="730"/>
      <c r="Q67" s="730"/>
      <c r="R67" s="730"/>
      <c r="S67" s="730"/>
      <c r="T67" s="730"/>
      <c r="U67" s="476"/>
      <c r="V67" s="51"/>
      <c r="W67" s="217" t="s">
        <v>832</v>
      </c>
      <c r="X67" s="217"/>
      <c r="Y67" s="217"/>
      <c r="Z67" s="47" t="s">
        <v>9</v>
      </c>
      <c r="AA67" s="47"/>
      <c r="AB67" s="47"/>
      <c r="AC67" s="47"/>
      <c r="AD67" s="47"/>
      <c r="AE67" s="47"/>
      <c r="AF67" s="47"/>
      <c r="AG67" s="47"/>
      <c r="AH67" s="47"/>
      <c r="AI67" s="26"/>
      <c r="AJ67" s="48"/>
      <c r="AK67" s="26"/>
      <c r="AL67" s="22"/>
      <c r="AM67" s="476"/>
      <c r="AN67" s="51"/>
      <c r="AO67" s="217"/>
      <c r="AP67" s="217"/>
      <c r="AQ67" s="217"/>
    </row>
    <row r="68" spans="1:43" ht="11.25" customHeight="1" x14ac:dyDescent="0.2">
      <c r="A68" s="248"/>
      <c r="B68" s="117"/>
      <c r="C68" s="118"/>
      <c r="D68" s="51"/>
      <c r="E68" s="730"/>
      <c r="F68" s="730"/>
      <c r="G68" s="730"/>
      <c r="H68" s="730"/>
      <c r="I68" s="730"/>
      <c r="J68" s="730"/>
      <c r="K68" s="730"/>
      <c r="L68" s="730"/>
      <c r="M68" s="730"/>
      <c r="N68" s="730"/>
      <c r="O68" s="730"/>
      <c r="P68" s="730"/>
      <c r="Q68" s="730"/>
      <c r="R68" s="730"/>
      <c r="S68" s="730"/>
      <c r="T68" s="730"/>
      <c r="U68" s="476"/>
      <c r="V68" s="51"/>
      <c r="W68" s="217" t="s">
        <v>259</v>
      </c>
      <c r="X68" s="217"/>
      <c r="Y68" s="217"/>
      <c r="Z68" s="217"/>
      <c r="AA68" s="217"/>
      <c r="AB68" s="47" t="s">
        <v>9</v>
      </c>
      <c r="AC68" s="97"/>
      <c r="AD68" s="47"/>
      <c r="AE68" s="47"/>
      <c r="AF68" s="47"/>
      <c r="AG68" s="47"/>
      <c r="AH68" s="47"/>
      <c r="AI68" s="47"/>
      <c r="AJ68" s="47"/>
      <c r="AK68" s="47"/>
      <c r="AL68" s="75" t="s">
        <v>88</v>
      </c>
      <c r="AM68" s="476"/>
      <c r="AN68" s="51"/>
      <c r="AO68" s="217"/>
      <c r="AP68" s="217"/>
      <c r="AQ68" s="217"/>
    </row>
    <row r="69" spans="1:43" ht="6" customHeight="1" x14ac:dyDescent="0.2">
      <c r="A69" s="119"/>
      <c r="B69" s="120"/>
      <c r="C69" s="121"/>
      <c r="D69" s="26"/>
      <c r="E69" s="77"/>
      <c r="F69" s="77"/>
      <c r="G69" s="77"/>
      <c r="H69" s="77"/>
      <c r="I69" s="77"/>
      <c r="J69" s="77"/>
      <c r="K69" s="77"/>
      <c r="L69" s="77"/>
      <c r="M69" s="77"/>
      <c r="N69" s="77"/>
      <c r="O69" s="77"/>
      <c r="P69" s="77"/>
      <c r="Q69" s="77"/>
      <c r="R69" s="77"/>
      <c r="S69" s="77"/>
      <c r="T69" s="77"/>
      <c r="U69" s="48"/>
      <c r="V69" s="26"/>
      <c r="W69" s="77"/>
      <c r="X69" s="77"/>
      <c r="Y69" s="77"/>
      <c r="Z69" s="77"/>
      <c r="AA69" s="77"/>
      <c r="AB69" s="77"/>
      <c r="AC69" s="77"/>
      <c r="AD69" s="77"/>
      <c r="AE69" s="77"/>
      <c r="AF69" s="77"/>
      <c r="AG69" s="77"/>
      <c r="AH69" s="77"/>
      <c r="AI69" s="77"/>
      <c r="AJ69" s="77"/>
      <c r="AK69" s="77"/>
      <c r="AL69" s="78"/>
      <c r="AM69" s="48"/>
      <c r="AN69" s="26"/>
      <c r="AO69" s="77"/>
      <c r="AP69" s="77"/>
      <c r="AQ69" s="77"/>
    </row>
    <row r="70" spans="1:43" ht="6" customHeight="1" x14ac:dyDescent="0.2">
      <c r="A70" s="16"/>
      <c r="B70" s="475"/>
      <c r="C70" s="46"/>
      <c r="D70" s="27"/>
      <c r="E70" s="16"/>
      <c r="F70" s="16"/>
      <c r="G70" s="16"/>
      <c r="H70" s="16"/>
      <c r="I70" s="16"/>
      <c r="J70" s="16"/>
      <c r="K70" s="16"/>
      <c r="L70" s="16"/>
      <c r="M70" s="16"/>
      <c r="N70" s="16"/>
      <c r="O70" s="16"/>
      <c r="P70" s="16"/>
      <c r="Q70" s="16"/>
      <c r="R70" s="16"/>
      <c r="S70" s="16"/>
      <c r="T70" s="16"/>
      <c r="U70" s="46"/>
      <c r="V70" s="27"/>
      <c r="W70" s="16"/>
      <c r="X70" s="16"/>
      <c r="Y70" s="16"/>
      <c r="Z70" s="16"/>
      <c r="AA70" s="16"/>
      <c r="AB70" s="16"/>
      <c r="AC70" s="16"/>
      <c r="AD70" s="16"/>
      <c r="AE70" s="16"/>
      <c r="AF70" s="16"/>
      <c r="AG70" s="16"/>
      <c r="AH70" s="16"/>
      <c r="AI70" s="16"/>
      <c r="AJ70" s="16"/>
      <c r="AK70" s="16"/>
      <c r="AL70" s="24"/>
      <c r="AM70" s="46"/>
      <c r="AN70" s="27"/>
      <c r="AO70" s="16"/>
      <c r="AP70" s="16"/>
      <c r="AQ70" s="16"/>
    </row>
    <row r="71" spans="1:43" ht="11.25" customHeight="1" x14ac:dyDescent="0.2">
      <c r="A71" s="217"/>
      <c r="B71" s="133">
        <v>714</v>
      </c>
      <c r="C71" s="476"/>
      <c r="D71" s="51"/>
      <c r="E71" s="722" t="str">
        <f ca="1">VLOOKUP(INDIRECT(ADDRESS(ROW(),COLUMN()-3)),Language_Translations,MATCH(Language_Selected,Language_Options,0),FALSE)</f>
        <v>Avez-vous été mariée ou avez-vous vécu avec un homme une seule fois ou plus d'une fois ?</v>
      </c>
      <c r="F71" s="722"/>
      <c r="G71" s="722"/>
      <c r="H71" s="722"/>
      <c r="I71" s="722"/>
      <c r="J71" s="722"/>
      <c r="K71" s="722"/>
      <c r="L71" s="722"/>
      <c r="M71" s="722"/>
      <c r="N71" s="722"/>
      <c r="O71" s="722"/>
      <c r="P71" s="722"/>
      <c r="Q71" s="722"/>
      <c r="R71" s="722"/>
      <c r="S71" s="722"/>
      <c r="T71" s="722"/>
      <c r="U71" s="476"/>
      <c r="V71" s="51"/>
      <c r="W71" s="217" t="s">
        <v>833</v>
      </c>
      <c r="X71" s="217"/>
      <c r="Y71" s="217"/>
      <c r="Z71" s="217"/>
      <c r="AA71" s="217"/>
      <c r="AB71" s="47"/>
      <c r="AC71" s="97"/>
      <c r="AD71" s="47"/>
      <c r="AE71" s="47" t="s">
        <v>9</v>
      </c>
      <c r="AF71" s="47"/>
      <c r="AG71" s="47"/>
      <c r="AH71" s="47"/>
      <c r="AI71" s="47"/>
      <c r="AJ71" s="47"/>
      <c r="AK71" s="47"/>
      <c r="AL71" s="75" t="s">
        <v>93</v>
      </c>
      <c r="AM71" s="476"/>
      <c r="AN71" s="51"/>
      <c r="AO71" s="217"/>
      <c r="AP71" s="217"/>
      <c r="AQ71" s="217"/>
    </row>
    <row r="72" spans="1:43" ht="11.25" customHeight="1" x14ac:dyDescent="0.2">
      <c r="A72" s="217"/>
      <c r="B72" s="477"/>
      <c r="C72" s="476"/>
      <c r="D72" s="51"/>
      <c r="E72" s="722"/>
      <c r="F72" s="722"/>
      <c r="G72" s="722"/>
      <c r="H72" s="722"/>
      <c r="I72" s="722"/>
      <c r="J72" s="722"/>
      <c r="K72" s="722"/>
      <c r="L72" s="722"/>
      <c r="M72" s="722"/>
      <c r="N72" s="722"/>
      <c r="O72" s="722"/>
      <c r="P72" s="722"/>
      <c r="Q72" s="722"/>
      <c r="R72" s="722"/>
      <c r="S72" s="722"/>
      <c r="T72" s="722"/>
      <c r="U72" s="476"/>
      <c r="V72" s="51"/>
      <c r="W72" s="217" t="s">
        <v>834</v>
      </c>
      <c r="X72" s="217"/>
      <c r="Y72" s="217"/>
      <c r="Z72" s="217"/>
      <c r="AA72" s="217"/>
      <c r="AB72" s="217"/>
      <c r="AC72" s="217"/>
      <c r="AD72" s="47" t="s">
        <v>9</v>
      </c>
      <c r="AE72" s="47"/>
      <c r="AF72" s="47"/>
      <c r="AG72" s="47"/>
      <c r="AH72" s="47"/>
      <c r="AI72" s="47"/>
      <c r="AJ72" s="47"/>
      <c r="AK72" s="47"/>
      <c r="AL72" s="75" t="s">
        <v>95</v>
      </c>
      <c r="AM72" s="476"/>
      <c r="AN72" s="51"/>
      <c r="AO72" s="217"/>
      <c r="AP72" s="217"/>
      <c r="AQ72" s="217"/>
    </row>
    <row r="73" spans="1:43" ht="6" customHeight="1" x14ac:dyDescent="0.2">
      <c r="A73" s="77"/>
      <c r="B73" s="76"/>
      <c r="C73" s="48"/>
      <c r="D73" s="26"/>
      <c r="E73" s="77"/>
      <c r="F73" s="77"/>
      <c r="G73" s="77"/>
      <c r="H73" s="77"/>
      <c r="I73" s="77"/>
      <c r="J73" s="77"/>
      <c r="K73" s="77"/>
      <c r="L73" s="77"/>
      <c r="M73" s="77"/>
      <c r="N73" s="77"/>
      <c r="O73" s="77"/>
      <c r="P73" s="77"/>
      <c r="Q73" s="77"/>
      <c r="R73" s="77"/>
      <c r="S73" s="77"/>
      <c r="T73" s="77"/>
      <c r="U73" s="48"/>
      <c r="V73" s="26"/>
      <c r="W73" s="77"/>
      <c r="X73" s="77"/>
      <c r="Y73" s="77"/>
      <c r="Z73" s="77"/>
      <c r="AA73" s="77"/>
      <c r="AB73" s="77"/>
      <c r="AC73" s="77"/>
      <c r="AD73" s="77"/>
      <c r="AE73" s="77"/>
      <c r="AF73" s="77"/>
      <c r="AG73" s="77"/>
      <c r="AH73" s="77"/>
      <c r="AI73" s="77"/>
      <c r="AJ73" s="77"/>
      <c r="AK73" s="77"/>
      <c r="AL73" s="78"/>
      <c r="AM73" s="48"/>
      <c r="AN73" s="26"/>
      <c r="AO73" s="77"/>
      <c r="AP73" s="77"/>
      <c r="AQ73" s="77"/>
    </row>
    <row r="74" spans="1:43" ht="6" customHeight="1" x14ac:dyDescent="0.2">
      <c r="A74" s="16"/>
      <c r="B74" s="475"/>
      <c r="C74" s="46"/>
      <c r="D74" s="27"/>
      <c r="E74" s="16"/>
      <c r="F74" s="16"/>
      <c r="G74" s="16"/>
      <c r="H74" s="16"/>
      <c r="I74" s="16"/>
      <c r="J74" s="16"/>
      <c r="K74" s="16"/>
      <c r="L74" s="16"/>
      <c r="M74" s="16"/>
      <c r="N74" s="16"/>
      <c r="O74" s="16"/>
      <c r="P74" s="16"/>
      <c r="Q74" s="16"/>
      <c r="R74" s="16"/>
      <c r="S74" s="16"/>
      <c r="T74" s="16"/>
      <c r="U74" s="46"/>
      <c r="V74" s="27"/>
      <c r="W74" s="16"/>
      <c r="X74" s="16"/>
      <c r="Y74" s="16"/>
      <c r="Z74" s="16"/>
      <c r="AA74" s="16"/>
      <c r="AB74" s="16"/>
      <c r="AC74" s="16"/>
      <c r="AD74" s="16"/>
      <c r="AE74" s="16"/>
      <c r="AF74" s="16"/>
      <c r="AG74" s="16"/>
      <c r="AH74" s="16"/>
      <c r="AI74" s="16"/>
      <c r="AJ74" s="16"/>
      <c r="AK74" s="16"/>
      <c r="AL74" s="24"/>
      <c r="AM74" s="46"/>
      <c r="AN74" s="27"/>
      <c r="AO74" s="16"/>
      <c r="AP74" s="16"/>
      <c r="AQ74" s="16"/>
    </row>
    <row r="75" spans="1:43" ht="11.25" customHeight="1" x14ac:dyDescent="0.2">
      <c r="A75" s="217"/>
      <c r="B75" s="477">
        <v>715</v>
      </c>
      <c r="C75" s="476"/>
      <c r="D75" s="51"/>
      <c r="E75" s="723" t="s">
        <v>835</v>
      </c>
      <c r="F75" s="723"/>
      <c r="G75" s="723"/>
      <c r="H75" s="723"/>
      <c r="I75" s="723"/>
      <c r="J75" s="723"/>
      <c r="K75" s="723"/>
      <c r="L75" s="723"/>
      <c r="M75" s="723"/>
      <c r="N75" s="723"/>
      <c r="O75" s="723"/>
      <c r="P75" s="723"/>
      <c r="Q75" s="723"/>
      <c r="R75" s="723"/>
      <c r="S75" s="723"/>
      <c r="T75" s="723"/>
      <c r="U75" s="476"/>
      <c r="V75" s="51"/>
      <c r="W75" s="217"/>
      <c r="X75" s="217"/>
      <c r="Y75" s="217"/>
      <c r="Z75" s="217"/>
      <c r="AA75" s="217"/>
      <c r="AB75" s="217"/>
      <c r="AC75" s="217"/>
      <c r="AD75" s="217"/>
      <c r="AE75" s="217"/>
      <c r="AF75" s="217"/>
      <c r="AG75" s="217"/>
      <c r="AH75" s="217"/>
      <c r="AI75" s="217"/>
      <c r="AJ75" s="217"/>
      <c r="AK75" s="217"/>
      <c r="AL75" s="74"/>
      <c r="AM75" s="476"/>
      <c r="AN75" s="51"/>
      <c r="AO75" s="217"/>
      <c r="AP75" s="217"/>
      <c r="AQ75" s="217"/>
    </row>
    <row r="76" spans="1:43" ht="6" customHeight="1" x14ac:dyDescent="0.2">
      <c r="A76" s="217"/>
      <c r="B76" s="477"/>
      <c r="C76" s="476"/>
      <c r="D76" s="51"/>
      <c r="E76" s="217"/>
      <c r="F76" s="217"/>
      <c r="G76" s="217"/>
      <c r="H76" s="217"/>
      <c r="I76" s="217"/>
      <c r="J76" s="217"/>
      <c r="K76" s="217"/>
      <c r="L76" s="217"/>
      <c r="M76" s="217"/>
      <c r="N76" s="217"/>
      <c r="O76" s="217"/>
      <c r="P76" s="217"/>
      <c r="Q76" s="217"/>
      <c r="R76" s="217"/>
      <c r="S76" s="217"/>
      <c r="T76" s="217"/>
      <c r="U76" s="476"/>
      <c r="V76" s="51"/>
      <c r="W76" s="217"/>
      <c r="X76" s="217"/>
      <c r="Y76" s="217"/>
      <c r="Z76" s="217"/>
      <c r="AA76" s="217"/>
      <c r="AB76" s="217"/>
      <c r="AC76" s="217"/>
      <c r="AD76" s="217"/>
      <c r="AE76" s="217"/>
      <c r="AF76" s="217"/>
      <c r="AG76" s="217"/>
      <c r="AH76" s="217"/>
      <c r="AI76" s="217"/>
      <c r="AJ76" s="217"/>
      <c r="AK76" s="217"/>
      <c r="AL76" s="74"/>
      <c r="AM76" s="476"/>
      <c r="AN76" s="51"/>
      <c r="AO76" s="217"/>
      <c r="AP76" s="217"/>
      <c r="AQ76" s="217"/>
    </row>
    <row r="77" spans="1:43" ht="11.25" customHeight="1" x14ac:dyDescent="0.2">
      <c r="A77" s="217"/>
      <c r="B77" s="477"/>
      <c r="C77" s="476"/>
      <c r="D77" s="51"/>
      <c r="E77" s="217"/>
      <c r="F77" s="217"/>
      <c r="G77" s="217"/>
      <c r="H77" s="217"/>
      <c r="I77" s="217"/>
      <c r="J77" s="25" t="s">
        <v>836</v>
      </c>
      <c r="K77" s="217"/>
      <c r="L77" s="194"/>
      <c r="M77" s="217"/>
      <c r="N77" s="217"/>
      <c r="O77" s="217"/>
      <c r="P77" s="217"/>
      <c r="R77" s="74" t="s">
        <v>836</v>
      </c>
      <c r="S77" s="217"/>
      <c r="T77" s="217"/>
      <c r="U77" s="476"/>
      <c r="V77" s="51"/>
      <c r="AM77" s="476"/>
      <c r="AN77" s="51"/>
      <c r="AO77" s="217"/>
      <c r="AP77" s="217"/>
      <c r="AQ77" s="217"/>
    </row>
    <row r="78" spans="1:43" ht="11.25" customHeight="1" x14ac:dyDescent="0.2">
      <c r="A78" s="217"/>
      <c r="B78" s="477"/>
      <c r="C78" s="476"/>
      <c r="D78" s="51"/>
      <c r="E78" s="217"/>
      <c r="F78" s="217"/>
      <c r="G78" s="217"/>
      <c r="H78" s="217"/>
      <c r="I78" s="217"/>
      <c r="J78" s="74" t="s">
        <v>837</v>
      </c>
      <c r="K78" s="217"/>
      <c r="L78" s="194"/>
      <c r="M78" s="217"/>
      <c r="N78" s="217"/>
      <c r="O78" s="217"/>
      <c r="P78" s="217"/>
      <c r="R78" s="74" t="s">
        <v>838</v>
      </c>
      <c r="S78" s="217"/>
      <c r="T78" s="217"/>
      <c r="U78" s="476"/>
      <c r="V78" s="51"/>
      <c r="W78" s="217"/>
      <c r="X78" s="217"/>
      <c r="Y78" s="217"/>
      <c r="Z78" s="217"/>
      <c r="AA78" s="217"/>
      <c r="AB78" s="217"/>
      <c r="AC78" s="217"/>
      <c r="AD78" s="217"/>
      <c r="AE78" s="217"/>
      <c r="AF78" s="217"/>
      <c r="AG78" s="217"/>
      <c r="AH78" s="217"/>
      <c r="AI78" s="27"/>
      <c r="AJ78" s="46"/>
      <c r="AK78" s="27"/>
      <c r="AL78" s="21"/>
      <c r="AM78" s="476"/>
      <c r="AN78" s="51"/>
      <c r="AO78" s="217"/>
      <c r="AP78" s="217"/>
      <c r="AQ78" s="217"/>
    </row>
    <row r="79" spans="1:43" ht="11.25" customHeight="1" x14ac:dyDescent="0.2">
      <c r="A79" s="217"/>
      <c r="B79" s="477"/>
      <c r="C79" s="476"/>
      <c r="D79" s="51"/>
      <c r="E79" s="217"/>
      <c r="F79" s="217"/>
      <c r="G79" s="217"/>
      <c r="H79" s="217"/>
      <c r="I79" s="217"/>
      <c r="J79" s="74" t="s">
        <v>839</v>
      </c>
      <c r="K79" s="217"/>
      <c r="L79" s="194"/>
      <c r="M79" s="217"/>
      <c r="N79" s="217"/>
      <c r="O79" s="217"/>
      <c r="P79" s="217"/>
      <c r="R79" s="74" t="s">
        <v>840</v>
      </c>
      <c r="S79" s="217"/>
      <c r="T79" s="217"/>
      <c r="U79" s="476"/>
      <c r="V79" s="51"/>
      <c r="W79" s="217" t="s">
        <v>16</v>
      </c>
      <c r="X79" s="217"/>
      <c r="Y79" s="217"/>
      <c r="Z79" s="47" t="s">
        <v>9</v>
      </c>
      <c r="AA79" s="97"/>
      <c r="AB79" s="47"/>
      <c r="AC79" s="47"/>
      <c r="AD79" s="47"/>
      <c r="AE79" s="47"/>
      <c r="AF79" s="47"/>
      <c r="AG79" s="47"/>
      <c r="AH79" s="47"/>
      <c r="AI79" s="26"/>
      <c r="AJ79" s="48"/>
      <c r="AK79" s="26"/>
      <c r="AL79" s="22"/>
      <c r="AM79" s="476"/>
      <c r="AN79" s="51"/>
      <c r="AO79" s="217"/>
      <c r="AP79" s="217"/>
      <c r="AQ79" s="217"/>
    </row>
    <row r="80" spans="1:43" ht="11.25" customHeight="1" x14ac:dyDescent="0.2">
      <c r="A80" s="217"/>
      <c r="B80" s="477"/>
      <c r="C80" s="476"/>
      <c r="D80" s="51"/>
      <c r="E80" s="217"/>
      <c r="F80" s="217"/>
      <c r="G80" s="217"/>
      <c r="H80" s="217"/>
      <c r="I80" s="217"/>
      <c r="J80" s="74" t="s">
        <v>841</v>
      </c>
      <c r="K80" s="217"/>
      <c r="L80" s="194"/>
      <c r="M80" s="217"/>
      <c r="N80" s="217"/>
      <c r="O80" s="217"/>
      <c r="P80" s="217"/>
      <c r="R80" s="74" t="s">
        <v>842</v>
      </c>
      <c r="S80" s="217"/>
      <c r="T80" s="217"/>
      <c r="U80" s="476"/>
      <c r="V80" s="51"/>
      <c r="W80" s="217"/>
      <c r="X80" s="217"/>
      <c r="Y80" s="217"/>
      <c r="Z80" s="217"/>
      <c r="AA80" s="217"/>
      <c r="AB80" s="217"/>
      <c r="AC80" s="217"/>
      <c r="AD80" s="217"/>
      <c r="AE80" s="217"/>
      <c r="AF80" s="217"/>
      <c r="AG80" s="217"/>
      <c r="AH80" s="217"/>
      <c r="AI80" s="217"/>
      <c r="AJ80" s="217"/>
      <c r="AK80" s="217"/>
      <c r="AL80" s="74"/>
      <c r="AM80" s="476"/>
      <c r="AN80" s="51"/>
      <c r="AO80" s="217"/>
      <c r="AP80" s="217"/>
      <c r="AQ80" s="217"/>
    </row>
    <row r="81" spans="1:46" ht="6" customHeight="1" x14ac:dyDescent="0.2">
      <c r="A81" s="217"/>
      <c r="B81" s="477"/>
      <c r="C81" s="476"/>
      <c r="D81" s="51"/>
      <c r="E81" s="217"/>
      <c r="F81" s="217"/>
      <c r="G81" s="217"/>
      <c r="H81" s="217"/>
      <c r="I81" s="217"/>
      <c r="J81" s="217"/>
      <c r="K81" s="217"/>
      <c r="L81" s="194"/>
      <c r="M81" s="217"/>
      <c r="N81" s="217"/>
      <c r="O81" s="217"/>
      <c r="P81" s="217"/>
      <c r="Q81" s="217"/>
      <c r="R81" s="217"/>
      <c r="S81" s="217"/>
      <c r="T81" s="217"/>
      <c r="U81" s="476"/>
      <c r="V81" s="51"/>
      <c r="W81" s="217"/>
      <c r="X81" s="217"/>
      <c r="Y81" s="217"/>
      <c r="Z81" s="217"/>
      <c r="AA81" s="217"/>
      <c r="AB81" s="217"/>
      <c r="AC81" s="217"/>
      <c r="AD81" s="217"/>
      <c r="AE81" s="217"/>
      <c r="AF81" s="217"/>
      <c r="AG81" s="217"/>
      <c r="AH81" s="217"/>
      <c r="AI81" s="217"/>
      <c r="AJ81" s="217"/>
      <c r="AK81" s="217"/>
      <c r="AL81" s="74"/>
      <c r="AM81" s="476"/>
      <c r="AN81" s="51"/>
      <c r="AO81" s="217"/>
      <c r="AP81" s="217"/>
      <c r="AQ81" s="217"/>
    </row>
    <row r="82" spans="1:46" ht="11.25" customHeight="1" x14ac:dyDescent="0.2">
      <c r="A82" s="217"/>
      <c r="B82" s="477"/>
      <c r="C82" s="476"/>
      <c r="D82" s="51"/>
      <c r="E82" t="s">
        <v>155</v>
      </c>
      <c r="F82" s="722" t="str">
        <f ca="1">VLOOKUP(CONCATENATE($B$75&amp;INDIRECT(ADDRESS(ROW(),COLUMN()-1))),Language_Translations,MATCH(Language_Selected,Language_Options,0),FALSE)</f>
        <v>En quel mois et quelle année avez-vous commencé à vivre avec votre (mari/partenaire) ?</v>
      </c>
      <c r="G82" s="722"/>
      <c r="H82" s="722"/>
      <c r="I82" s="722"/>
      <c r="J82" s="722"/>
      <c r="K82" s="722"/>
      <c r="L82" s="722"/>
      <c r="M82" s="489" t="s">
        <v>157</v>
      </c>
      <c r="N82" s="730" t="str">
        <f ca="1">VLOOKUP(CONCATENATE($B$75&amp;INDIRECT(ADDRESS(ROW(),COLUMN()-1))),Language_Translations,MATCH(Language_Selected,Language_Options,0),FALSE)</f>
        <v>Je voudrais maintenant vous parler de votre premier (mari/partenaire). En quel mois et quelle année avez-vous commencé à vivre avec lui ?</v>
      </c>
      <c r="O82" s="730"/>
      <c r="P82" s="730"/>
      <c r="Q82" s="730"/>
      <c r="R82" s="730"/>
      <c r="S82" s="730"/>
      <c r="T82" s="730"/>
      <c r="U82" s="476"/>
      <c r="V82" s="51"/>
      <c r="W82" s="217" t="s">
        <v>87</v>
      </c>
      <c r="X82" s="217"/>
      <c r="Y82" s="217"/>
      <c r="Z82" s="217"/>
      <c r="AA82" s="217"/>
      <c r="AB82" s="217"/>
      <c r="AC82" s="217"/>
      <c r="AD82" s="217"/>
      <c r="AE82" s="47"/>
      <c r="AF82" s="47" t="s">
        <v>9</v>
      </c>
      <c r="AG82" s="47"/>
      <c r="AH82" s="47"/>
      <c r="AI82" s="47"/>
      <c r="AJ82" s="47"/>
      <c r="AK82" s="47"/>
      <c r="AL82" s="75" t="s">
        <v>88</v>
      </c>
      <c r="AM82" s="476"/>
      <c r="AN82" s="51"/>
      <c r="AO82" s="217"/>
      <c r="AP82" s="217"/>
      <c r="AQ82" s="217"/>
    </row>
    <row r="83" spans="1:46" ht="11.25" customHeight="1" x14ac:dyDescent="0.2">
      <c r="A83" s="217"/>
      <c r="B83" s="477"/>
      <c r="C83" s="476"/>
      <c r="D83" s="51"/>
      <c r="E83" s="217"/>
      <c r="F83" s="722"/>
      <c r="G83" s="722"/>
      <c r="H83" s="722"/>
      <c r="I83" s="722"/>
      <c r="J83" s="722"/>
      <c r="K83" s="722"/>
      <c r="L83" s="722"/>
      <c r="M83" s="490"/>
      <c r="N83" s="730"/>
      <c r="O83" s="730"/>
      <c r="P83" s="730"/>
      <c r="Q83" s="730"/>
      <c r="R83" s="730"/>
      <c r="S83" s="730"/>
      <c r="T83" s="730"/>
      <c r="U83" s="476"/>
      <c r="V83" s="51"/>
      <c r="W83" s="217"/>
      <c r="X83" s="217"/>
      <c r="Y83" s="217"/>
      <c r="Z83" s="217"/>
      <c r="AA83" s="217"/>
      <c r="AB83" s="217"/>
      <c r="AC83" s="217"/>
      <c r="AD83" s="217"/>
      <c r="AE83" s="217"/>
      <c r="AF83" s="217"/>
      <c r="AG83" s="217"/>
      <c r="AH83" s="217"/>
      <c r="AI83" s="217"/>
      <c r="AJ83" s="217"/>
      <c r="AK83" s="217"/>
      <c r="AL83" s="75"/>
      <c r="AM83" s="476"/>
      <c r="AN83" s="51"/>
      <c r="AO83" s="217"/>
      <c r="AP83" s="217"/>
      <c r="AQ83" s="217"/>
    </row>
    <row r="84" spans="1:46" ht="11.25" customHeight="1" x14ac:dyDescent="0.2">
      <c r="A84" s="217"/>
      <c r="B84" s="477"/>
      <c r="C84" s="476"/>
      <c r="D84" s="51"/>
      <c r="F84" s="722"/>
      <c r="G84" s="722"/>
      <c r="H84" s="722"/>
      <c r="I84" s="722"/>
      <c r="J84" s="722"/>
      <c r="K84" s="722"/>
      <c r="L84" s="722"/>
      <c r="M84" s="489"/>
      <c r="N84" s="730"/>
      <c r="O84" s="730"/>
      <c r="P84" s="730"/>
      <c r="Q84" s="730"/>
      <c r="R84" s="730"/>
      <c r="S84" s="730"/>
      <c r="T84" s="730"/>
      <c r="U84" s="476"/>
      <c r="V84" s="51"/>
      <c r="W84" s="217"/>
      <c r="X84" s="217"/>
      <c r="Y84" s="217"/>
      <c r="Z84" s="217"/>
      <c r="AA84" s="217"/>
      <c r="AB84" s="217"/>
      <c r="AC84" s="217"/>
      <c r="AD84" s="217"/>
      <c r="AE84" s="27"/>
      <c r="AF84" s="46"/>
      <c r="AG84" s="27"/>
      <c r="AH84" s="46"/>
      <c r="AI84" s="27"/>
      <c r="AJ84" s="46"/>
      <c r="AK84" s="27"/>
      <c r="AL84" s="21"/>
      <c r="AM84" s="476"/>
      <c r="AN84" s="51"/>
      <c r="AO84" s="217"/>
      <c r="AP84" s="729">
        <v>717</v>
      </c>
      <c r="AQ84" s="217"/>
    </row>
    <row r="85" spans="1:46" ht="11.25" customHeight="1" x14ac:dyDescent="0.2">
      <c r="A85" s="217"/>
      <c r="B85" s="477"/>
      <c r="C85" s="476"/>
      <c r="D85" s="51"/>
      <c r="E85" s="482"/>
      <c r="F85" s="722"/>
      <c r="G85" s="722"/>
      <c r="H85" s="722"/>
      <c r="I85" s="722"/>
      <c r="J85" s="722"/>
      <c r="K85" s="722"/>
      <c r="L85" s="722"/>
      <c r="M85" s="519"/>
      <c r="N85" s="730"/>
      <c r="O85" s="730"/>
      <c r="P85" s="730"/>
      <c r="Q85" s="730"/>
      <c r="R85" s="730"/>
      <c r="S85" s="730"/>
      <c r="T85" s="730"/>
      <c r="U85" s="476"/>
      <c r="V85" s="51"/>
      <c r="W85" s="217" t="s">
        <v>17</v>
      </c>
      <c r="X85" s="217"/>
      <c r="Y85" s="217"/>
      <c r="Z85" s="47" t="s">
        <v>9</v>
      </c>
      <c r="AA85" s="47"/>
      <c r="AB85" s="47"/>
      <c r="AC85" s="47"/>
      <c r="AD85" s="47"/>
      <c r="AE85" s="26"/>
      <c r="AF85" s="48"/>
      <c r="AG85" s="26"/>
      <c r="AH85" s="48"/>
      <c r="AI85" s="26"/>
      <c r="AJ85" s="48"/>
      <c r="AK85" s="26"/>
      <c r="AL85" s="22"/>
      <c r="AM85" s="476"/>
      <c r="AN85" s="51"/>
      <c r="AO85" s="217"/>
      <c r="AP85" s="729"/>
      <c r="AQ85" s="217"/>
    </row>
    <row r="86" spans="1:46" ht="11.25" customHeight="1" x14ac:dyDescent="0.2">
      <c r="A86" s="217"/>
      <c r="B86" s="477"/>
      <c r="C86" s="476"/>
      <c r="D86" s="51"/>
      <c r="E86" s="482"/>
      <c r="F86" s="722"/>
      <c r="G86" s="722"/>
      <c r="H86" s="722"/>
      <c r="I86" s="722"/>
      <c r="J86" s="722"/>
      <c r="K86" s="722"/>
      <c r="L86" s="722"/>
      <c r="M86" s="519"/>
      <c r="N86" s="730"/>
      <c r="O86" s="730"/>
      <c r="P86" s="730"/>
      <c r="Q86" s="730"/>
      <c r="R86" s="730"/>
      <c r="S86" s="730"/>
      <c r="T86" s="730"/>
      <c r="U86" s="476"/>
      <c r="V86" s="51"/>
      <c r="W86" s="217"/>
      <c r="X86" s="217"/>
      <c r="Y86" s="217"/>
      <c r="Z86" s="217"/>
      <c r="AA86" s="217"/>
      <c r="AB86" s="217"/>
      <c r="AC86" s="217"/>
      <c r="AD86" s="217"/>
      <c r="AE86" s="217"/>
      <c r="AF86" s="217"/>
      <c r="AG86" s="217"/>
      <c r="AH86" s="217"/>
      <c r="AI86" s="217"/>
      <c r="AJ86" s="217"/>
      <c r="AK86" s="217"/>
      <c r="AL86" s="74"/>
      <c r="AM86" s="476"/>
      <c r="AN86" s="51"/>
      <c r="AO86" s="217"/>
      <c r="AP86" s="217"/>
      <c r="AQ86" s="217"/>
      <c r="AT86" s="4"/>
    </row>
    <row r="87" spans="1:46" ht="11.25" customHeight="1" x14ac:dyDescent="0.2">
      <c r="A87" s="217"/>
      <c r="B87" s="477"/>
      <c r="C87" s="476"/>
      <c r="D87" s="51"/>
      <c r="E87" s="482"/>
      <c r="F87" s="722"/>
      <c r="G87" s="722"/>
      <c r="H87" s="722"/>
      <c r="I87" s="722"/>
      <c r="J87" s="722"/>
      <c r="K87" s="722"/>
      <c r="L87" s="722"/>
      <c r="M87" s="519"/>
      <c r="N87" s="730"/>
      <c r="O87" s="730"/>
      <c r="P87" s="730"/>
      <c r="Q87" s="730"/>
      <c r="R87" s="730"/>
      <c r="S87" s="730"/>
      <c r="T87" s="730"/>
      <c r="U87" s="476"/>
      <c r="V87" s="51"/>
      <c r="W87" s="217"/>
      <c r="X87" s="217"/>
      <c r="Y87" s="217"/>
      <c r="Z87" s="217"/>
      <c r="AA87" s="217"/>
      <c r="AB87" s="217"/>
      <c r="AC87" s="217"/>
      <c r="AD87" s="217"/>
      <c r="AE87" s="217"/>
      <c r="AF87" s="217"/>
      <c r="AG87" s="217"/>
      <c r="AH87" s="217"/>
      <c r="AI87" s="217"/>
      <c r="AJ87" s="217"/>
      <c r="AK87" s="217"/>
      <c r="AL87" s="74"/>
      <c r="AM87" s="476"/>
      <c r="AN87" s="51"/>
      <c r="AO87" s="217"/>
      <c r="AP87" s="217"/>
      <c r="AQ87" s="217"/>
      <c r="AT87" s="4"/>
    </row>
    <row r="88" spans="1:46" ht="11.25" customHeight="1" x14ac:dyDescent="0.2">
      <c r="A88" s="217"/>
      <c r="B88" s="477"/>
      <c r="C88" s="476"/>
      <c r="D88" s="51"/>
      <c r="E88" s="217"/>
      <c r="F88" s="722"/>
      <c r="G88" s="722"/>
      <c r="H88" s="722"/>
      <c r="I88" s="722"/>
      <c r="J88" s="722"/>
      <c r="K88" s="722"/>
      <c r="L88" s="722"/>
      <c r="M88" s="490"/>
      <c r="N88" s="730"/>
      <c r="O88" s="730"/>
      <c r="P88" s="730"/>
      <c r="Q88" s="730"/>
      <c r="R88" s="730"/>
      <c r="S88" s="730"/>
      <c r="T88" s="730"/>
      <c r="U88" s="476"/>
      <c r="V88" s="51"/>
      <c r="W88" s="217" t="s">
        <v>89</v>
      </c>
      <c r="X88" s="217"/>
      <c r="Y88" s="217"/>
      <c r="Z88" s="217"/>
      <c r="AA88" s="217"/>
      <c r="AB88" s="217"/>
      <c r="AC88" s="217"/>
      <c r="AD88" s="47"/>
      <c r="AE88" s="97"/>
      <c r="AF88" s="47" t="s">
        <v>9</v>
      </c>
      <c r="AG88" s="47"/>
      <c r="AH88" s="47"/>
      <c r="AI88" s="47"/>
      <c r="AJ88" s="47"/>
      <c r="AK88" s="217"/>
      <c r="AL88" s="75" t="s">
        <v>90</v>
      </c>
      <c r="AM88" s="476"/>
      <c r="AN88" s="51"/>
      <c r="AO88" s="217"/>
      <c r="AP88" s="217"/>
      <c r="AQ88" s="217"/>
      <c r="AT88" s="4"/>
    </row>
    <row r="89" spans="1:46" ht="11.25" customHeight="1" x14ac:dyDescent="0.2">
      <c r="A89" s="217"/>
      <c r="B89" s="477"/>
      <c r="C89" s="476"/>
      <c r="D89" s="51"/>
      <c r="E89" s="217"/>
      <c r="F89" s="722"/>
      <c r="G89" s="722"/>
      <c r="H89" s="722"/>
      <c r="I89" s="722"/>
      <c r="J89" s="722"/>
      <c r="K89" s="722"/>
      <c r="L89" s="722"/>
      <c r="M89" s="490"/>
      <c r="N89" s="730"/>
      <c r="O89" s="730"/>
      <c r="P89" s="730"/>
      <c r="Q89" s="730"/>
      <c r="R89" s="730"/>
      <c r="S89" s="730"/>
      <c r="T89" s="730"/>
      <c r="U89" s="476"/>
      <c r="V89" s="51"/>
      <c r="W89" s="217"/>
      <c r="X89" s="217"/>
      <c r="Y89" s="217"/>
      <c r="Z89" s="217"/>
      <c r="AA89" s="217"/>
      <c r="AB89" s="217"/>
      <c r="AC89" s="217"/>
      <c r="AD89" s="47"/>
      <c r="AE89" s="97"/>
      <c r="AF89" s="47"/>
      <c r="AG89" s="47"/>
      <c r="AH89" s="47"/>
      <c r="AI89" s="47"/>
      <c r="AJ89" s="47"/>
      <c r="AK89" s="217"/>
      <c r="AL89" s="75"/>
      <c r="AM89" s="476"/>
      <c r="AN89" s="51"/>
      <c r="AO89" s="217"/>
      <c r="AP89" s="217"/>
      <c r="AQ89" s="217"/>
      <c r="AT89" s="4"/>
    </row>
    <row r="90" spans="1:46" ht="6" customHeight="1" x14ac:dyDescent="0.2">
      <c r="A90" s="77"/>
      <c r="B90" s="76"/>
      <c r="C90" s="48"/>
      <c r="D90" s="26"/>
      <c r="E90" s="77"/>
      <c r="F90" s="77"/>
      <c r="G90" s="77"/>
      <c r="H90" s="77"/>
      <c r="I90" s="77"/>
      <c r="J90" s="77"/>
      <c r="K90" s="77"/>
      <c r="L90" s="77"/>
      <c r="M90" s="77"/>
      <c r="N90" s="77"/>
      <c r="O90" s="77"/>
      <c r="P90" s="77"/>
      <c r="Q90" s="77"/>
      <c r="R90" s="77"/>
      <c r="S90" s="77"/>
      <c r="T90" s="77"/>
      <c r="U90" s="48"/>
      <c r="V90" s="26"/>
      <c r="W90" s="77"/>
      <c r="X90" s="77"/>
      <c r="Y90" s="77"/>
      <c r="Z90" s="77"/>
      <c r="AA90" s="77"/>
      <c r="AB90" s="77"/>
      <c r="AC90" s="77"/>
      <c r="AD90" s="77"/>
      <c r="AE90" s="77"/>
      <c r="AF90" s="77"/>
      <c r="AG90" s="77"/>
      <c r="AH90" s="77"/>
      <c r="AI90" s="77"/>
      <c r="AJ90" s="77"/>
      <c r="AK90" s="77"/>
      <c r="AL90" s="78"/>
      <c r="AM90" s="48"/>
      <c r="AN90" s="26"/>
      <c r="AO90" s="77"/>
      <c r="AP90" s="77"/>
      <c r="AQ90" s="77"/>
    </row>
    <row r="91" spans="1:46" ht="6" customHeight="1" x14ac:dyDescent="0.2">
      <c r="A91" s="16"/>
      <c r="B91" s="475"/>
      <c r="C91" s="46"/>
      <c r="D91" s="27"/>
      <c r="E91" s="16"/>
      <c r="F91" s="16"/>
      <c r="G91" s="16"/>
      <c r="H91" s="16"/>
      <c r="I91" s="16"/>
      <c r="J91" s="16"/>
      <c r="K91" s="16"/>
      <c r="L91" s="16"/>
      <c r="M91" s="16"/>
      <c r="N91" s="16"/>
      <c r="O91" s="16"/>
      <c r="P91" s="16"/>
      <c r="Q91" s="16"/>
      <c r="R91" s="16"/>
      <c r="S91" s="16"/>
      <c r="T91" s="16"/>
      <c r="U91" s="46"/>
      <c r="V91" s="27"/>
      <c r="W91" s="16"/>
      <c r="X91" s="16"/>
      <c r="Y91" s="16"/>
      <c r="Z91" s="16"/>
      <c r="AA91" s="16"/>
      <c r="AB91" s="16"/>
      <c r="AC91" s="16"/>
      <c r="AD91" s="16"/>
      <c r="AE91" s="16"/>
      <c r="AF91" s="16"/>
      <c r="AG91" s="16"/>
      <c r="AH91" s="16"/>
      <c r="AI91" s="16"/>
      <c r="AJ91" s="16"/>
      <c r="AK91" s="16"/>
      <c r="AL91" s="24"/>
      <c r="AM91" s="46"/>
      <c r="AN91" s="27"/>
      <c r="AO91" s="16"/>
      <c r="AP91" s="16"/>
      <c r="AQ91" s="16"/>
    </row>
    <row r="92" spans="1:46" ht="11.25" customHeight="1" x14ac:dyDescent="0.2">
      <c r="A92" s="217"/>
      <c r="B92" s="133">
        <v>716</v>
      </c>
      <c r="C92" s="476"/>
      <c r="D92" s="51"/>
      <c r="E92" s="722" t="str">
        <f ca="1">VLOOKUP(INDIRECT(ADDRESS(ROW(),COLUMN()-3)),Language_Translations,MATCH(Language_Selected,Language_Options,0),FALSE)</f>
        <v>Quel âge aviez-vous quand vous avez commencé à vivre avec lui pour la première fois ?</v>
      </c>
      <c r="F92" s="722"/>
      <c r="G92" s="722"/>
      <c r="H92" s="722"/>
      <c r="I92" s="722"/>
      <c r="J92" s="722"/>
      <c r="K92" s="722"/>
      <c r="L92" s="722"/>
      <c r="M92" s="722"/>
      <c r="N92" s="722"/>
      <c r="O92" s="722"/>
      <c r="P92" s="722"/>
      <c r="Q92" s="722"/>
      <c r="R92" s="722"/>
      <c r="S92" s="722"/>
      <c r="T92" s="722"/>
      <c r="U92" s="476"/>
      <c r="V92" s="51"/>
      <c r="W92" s="217"/>
      <c r="X92" s="217"/>
      <c r="Y92" s="217"/>
      <c r="Z92" s="217"/>
      <c r="AA92" s="217"/>
      <c r="AB92" s="217"/>
      <c r="AC92" s="217"/>
      <c r="AD92" s="217"/>
      <c r="AE92" s="217"/>
      <c r="AF92" s="217"/>
      <c r="AG92" s="217"/>
      <c r="AH92" s="217"/>
      <c r="AI92" s="27"/>
      <c r="AJ92" s="46"/>
      <c r="AK92" s="27"/>
      <c r="AL92" s="21"/>
      <c r="AM92" s="476"/>
      <c r="AN92" s="51"/>
      <c r="AO92" s="217"/>
      <c r="AP92" s="217"/>
      <c r="AQ92" s="217"/>
    </row>
    <row r="93" spans="1:46" ht="11.25" customHeight="1" x14ac:dyDescent="0.2">
      <c r="A93" s="217"/>
      <c r="B93" s="477"/>
      <c r="C93" s="476"/>
      <c r="D93" s="51"/>
      <c r="E93" s="722"/>
      <c r="F93" s="722"/>
      <c r="G93" s="722"/>
      <c r="H93" s="722"/>
      <c r="I93" s="722"/>
      <c r="J93" s="722"/>
      <c r="K93" s="722"/>
      <c r="L93" s="722"/>
      <c r="M93" s="722"/>
      <c r="N93" s="722"/>
      <c r="O93" s="722"/>
      <c r="P93" s="722"/>
      <c r="Q93" s="722"/>
      <c r="R93" s="722"/>
      <c r="S93" s="722"/>
      <c r="T93" s="722"/>
      <c r="U93" s="476"/>
      <c r="V93" s="51"/>
      <c r="W93" s="217" t="s">
        <v>258</v>
      </c>
      <c r="X93" s="217"/>
      <c r="Y93" s="47" t="s">
        <v>9</v>
      </c>
      <c r="Z93" s="97"/>
      <c r="AA93" s="47"/>
      <c r="AB93" s="47"/>
      <c r="AC93" s="47"/>
      <c r="AD93" s="47"/>
      <c r="AE93" s="47"/>
      <c r="AF93" s="47"/>
      <c r="AG93" s="47"/>
      <c r="AH93" s="47"/>
      <c r="AI93" s="26"/>
      <c r="AJ93" s="48"/>
      <c r="AK93" s="26"/>
      <c r="AL93" s="22"/>
      <c r="AM93" s="476"/>
      <c r="AN93" s="51"/>
      <c r="AO93" s="217"/>
      <c r="AP93" s="217"/>
      <c r="AQ93" s="217"/>
    </row>
    <row r="94" spans="1:46" ht="6" customHeight="1" thickBot="1" x14ac:dyDescent="0.25">
      <c r="A94" s="217"/>
      <c r="B94" s="477"/>
      <c r="C94" s="476"/>
      <c r="D94" s="51"/>
      <c r="E94" s="217"/>
      <c r="F94" s="217"/>
      <c r="G94" s="217"/>
      <c r="H94" s="217"/>
      <c r="I94" s="217"/>
      <c r="J94" s="217"/>
      <c r="K94" s="217"/>
      <c r="L94" s="217"/>
      <c r="M94" s="217"/>
      <c r="N94" s="217"/>
      <c r="O94" s="217"/>
      <c r="P94" s="217"/>
      <c r="Q94" s="217"/>
      <c r="R94" s="217"/>
      <c r="S94" s="217"/>
      <c r="T94" s="217"/>
      <c r="U94" s="476"/>
      <c r="V94" s="51"/>
      <c r="W94" s="217"/>
      <c r="X94" s="217"/>
      <c r="Y94" s="217"/>
      <c r="Z94" s="217"/>
      <c r="AA94" s="217"/>
      <c r="AB94" s="217"/>
      <c r="AC94" s="217"/>
      <c r="AD94" s="217"/>
      <c r="AE94" s="217"/>
      <c r="AF94" s="217"/>
      <c r="AG94" s="217"/>
      <c r="AH94" s="217"/>
      <c r="AI94" s="217"/>
      <c r="AJ94" s="217"/>
      <c r="AK94" s="217"/>
      <c r="AL94" s="74"/>
      <c r="AM94" s="476"/>
      <c r="AN94" s="51"/>
      <c r="AO94" s="217"/>
      <c r="AP94" s="217"/>
      <c r="AQ94" s="217"/>
    </row>
    <row r="95" spans="1:46" ht="6" customHeight="1" x14ac:dyDescent="0.2">
      <c r="A95" s="82"/>
      <c r="B95" s="83"/>
      <c r="C95" s="84"/>
      <c r="D95" s="85"/>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86"/>
      <c r="AM95" s="84"/>
      <c r="AN95" s="85"/>
      <c r="AO95" s="1"/>
      <c r="AP95" s="1"/>
      <c r="AQ95" s="87"/>
    </row>
    <row r="96" spans="1:46" ht="11.25" customHeight="1" x14ac:dyDescent="0.2">
      <c r="A96" s="88"/>
      <c r="B96" s="133">
        <v>717</v>
      </c>
      <c r="C96" s="476"/>
      <c r="D96" s="51"/>
      <c r="E96" s="723" t="s">
        <v>835</v>
      </c>
      <c r="F96" s="723"/>
      <c r="G96" s="723"/>
      <c r="H96" s="723"/>
      <c r="I96" s="723"/>
      <c r="J96" s="723"/>
      <c r="K96" s="723"/>
      <c r="L96" s="723"/>
      <c r="M96" s="723"/>
      <c r="N96" s="723"/>
      <c r="O96" s="723"/>
      <c r="P96" s="723"/>
      <c r="Q96" s="723"/>
      <c r="R96" s="723"/>
      <c r="S96" s="723"/>
      <c r="T96" s="723"/>
      <c r="U96" s="217"/>
      <c r="V96" s="217"/>
      <c r="W96" s="217"/>
      <c r="X96" s="217"/>
      <c r="Y96" s="217"/>
      <c r="Z96" s="217"/>
      <c r="AA96" s="217"/>
      <c r="AB96" s="217"/>
      <c r="AC96" s="217"/>
      <c r="AD96" s="217"/>
      <c r="AE96" s="217"/>
      <c r="AF96" s="217"/>
      <c r="AG96" s="217"/>
      <c r="AH96" s="217"/>
      <c r="AI96" s="217"/>
      <c r="AJ96" s="217"/>
      <c r="AK96" s="217"/>
      <c r="AL96" s="74"/>
      <c r="AM96" s="476"/>
      <c r="AN96" s="51"/>
      <c r="AO96" s="217"/>
      <c r="AP96" s="217"/>
      <c r="AQ96" s="89"/>
    </row>
    <row r="97" spans="1:43" ht="6" customHeight="1" x14ac:dyDescent="0.2">
      <c r="A97" s="88"/>
      <c r="B97" s="477"/>
      <c r="C97" s="476"/>
      <c r="D97" s="51"/>
      <c r="E97" s="217"/>
      <c r="F97" s="217"/>
      <c r="G97" s="217"/>
      <c r="H97" s="217"/>
      <c r="I97" s="217"/>
      <c r="J97" s="217"/>
      <c r="K97" s="217"/>
      <c r="L97" s="217"/>
      <c r="M97" s="217"/>
      <c r="N97" s="217"/>
      <c r="O97" s="217"/>
      <c r="P97" s="217"/>
      <c r="Q97" s="217"/>
      <c r="R97" s="217"/>
      <c r="S97" s="217"/>
      <c r="T97" s="217"/>
      <c r="U97" s="217"/>
      <c r="V97" s="217"/>
      <c r="W97" s="217"/>
      <c r="X97" s="217"/>
      <c r="Y97" s="217"/>
      <c r="Z97" s="217"/>
      <c r="AA97" s="217"/>
      <c r="AB97" s="217"/>
      <c r="AC97" s="217"/>
      <c r="AD97" s="217"/>
      <c r="AE97" s="217"/>
      <c r="AF97" s="217"/>
      <c r="AG97" s="217"/>
      <c r="AH97" s="217"/>
      <c r="AI97" s="217"/>
      <c r="AJ97" s="217"/>
      <c r="AK97" s="217"/>
      <c r="AL97" s="74"/>
      <c r="AM97" s="476"/>
      <c r="AN97" s="51"/>
      <c r="AO97" s="217"/>
      <c r="AP97" s="217"/>
      <c r="AQ97" s="89"/>
    </row>
    <row r="98" spans="1:43" ht="10" x14ac:dyDescent="0.2">
      <c r="A98" s="88"/>
      <c r="B98" s="477"/>
      <c r="C98" s="476"/>
      <c r="D98" s="51"/>
      <c r="E98" s="217"/>
      <c r="F98" s="217"/>
      <c r="G98" s="217"/>
      <c r="H98" s="217"/>
      <c r="I98" s="217"/>
      <c r="J98" s="217"/>
      <c r="K98" s="217"/>
      <c r="L98" s="217"/>
      <c r="N98" s="74" t="s">
        <v>843</v>
      </c>
      <c r="O98" s="217"/>
      <c r="P98" s="217"/>
      <c r="Q98" s="217"/>
      <c r="R98" s="217"/>
      <c r="S98" s="217"/>
      <c r="T98" s="217"/>
      <c r="U98" s="217"/>
      <c r="V98" s="217"/>
      <c r="X98" s="217"/>
      <c r="Y98" s="217"/>
      <c r="Z98" s="74" t="s">
        <v>843</v>
      </c>
      <c r="AA98" s="217"/>
      <c r="AB98" s="217"/>
      <c r="AD98" s="217"/>
      <c r="AE98" s="217"/>
      <c r="AF98" s="217"/>
      <c r="AG98" s="217"/>
      <c r="AH98" s="217"/>
      <c r="AI98" s="217"/>
      <c r="AJ98" s="217"/>
      <c r="AK98" s="217"/>
      <c r="AL98" s="74"/>
      <c r="AM98" s="476"/>
      <c r="AN98" s="51"/>
      <c r="AO98" s="217"/>
      <c r="AP98" s="217"/>
      <c r="AQ98" s="89"/>
    </row>
    <row r="99" spans="1:43" ht="10" x14ac:dyDescent="0.2">
      <c r="A99" s="88"/>
      <c r="B99" s="477"/>
      <c r="C99" s="476"/>
      <c r="D99" s="51"/>
      <c r="E99" s="217"/>
      <c r="F99" s="217"/>
      <c r="G99" s="217"/>
      <c r="H99" s="217"/>
      <c r="I99" s="217"/>
      <c r="J99" s="217"/>
      <c r="K99" s="217"/>
      <c r="L99" s="217"/>
      <c r="N99" s="74" t="s">
        <v>844</v>
      </c>
      <c r="O99" s="217"/>
      <c r="P99" s="217"/>
      <c r="Q99" s="217"/>
      <c r="R99" s="217"/>
      <c r="S99" s="217"/>
      <c r="T99" s="217"/>
      <c r="U99" s="217"/>
      <c r="V99" s="217"/>
      <c r="X99" s="217"/>
      <c r="Y99" s="217"/>
      <c r="Z99" s="74" t="s">
        <v>845</v>
      </c>
      <c r="AA99" s="217"/>
      <c r="AB99" s="217"/>
      <c r="AD99" s="217"/>
      <c r="AE99" s="217"/>
      <c r="AF99" s="217"/>
      <c r="AG99" s="217"/>
      <c r="AH99" s="217"/>
      <c r="AI99" s="217"/>
      <c r="AJ99" s="217"/>
      <c r="AK99" s="217"/>
      <c r="AL99" s="74"/>
      <c r="AM99" s="476"/>
      <c r="AN99" s="51"/>
      <c r="AO99" s="217"/>
      <c r="AP99" s="127">
        <v>721</v>
      </c>
      <c r="AQ99" s="89"/>
    </row>
    <row r="100" spans="1:43" ht="10" x14ac:dyDescent="0.2">
      <c r="A100" s="88"/>
      <c r="B100" s="477"/>
      <c r="C100" s="476"/>
      <c r="D100" s="51"/>
      <c r="E100" s="217"/>
      <c r="F100" s="217"/>
      <c r="G100" s="217"/>
      <c r="H100" s="217"/>
      <c r="I100" s="217"/>
      <c r="J100" s="217" t="s">
        <v>842</v>
      </c>
      <c r="K100" s="217"/>
      <c r="L100" s="217"/>
      <c r="N100" s="74"/>
      <c r="O100" s="217"/>
      <c r="P100" s="217"/>
      <c r="Q100" s="217"/>
      <c r="R100" s="217"/>
      <c r="S100" s="217"/>
      <c r="T100" s="217"/>
      <c r="U100" s="217"/>
      <c r="V100" s="217"/>
      <c r="W100" s="217" t="s">
        <v>841</v>
      </c>
      <c r="X100" s="217"/>
      <c r="Y100" s="217"/>
      <c r="Z100" s="217"/>
      <c r="AA100" s="217"/>
      <c r="AB100" s="217"/>
      <c r="AC100" s="217"/>
      <c r="AD100" s="217"/>
      <c r="AE100" s="217"/>
      <c r="AF100" s="217"/>
      <c r="AG100" s="217"/>
      <c r="AH100" s="217"/>
      <c r="AI100" s="217"/>
      <c r="AJ100" s="217"/>
      <c r="AK100" s="217"/>
      <c r="AL100" s="74"/>
      <c r="AM100" s="476"/>
      <c r="AN100" s="51"/>
      <c r="AO100" s="217"/>
      <c r="AP100" s="217"/>
      <c r="AQ100" s="89"/>
    </row>
    <row r="101" spans="1:43" ht="6" customHeight="1" thickBot="1" x14ac:dyDescent="0.25">
      <c r="A101" s="90"/>
      <c r="B101" s="319"/>
      <c r="C101" s="72"/>
      <c r="D101" s="73"/>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91"/>
      <c r="AM101" s="72"/>
      <c r="AN101" s="73"/>
      <c r="AO101" s="71"/>
      <c r="AP101" s="71"/>
      <c r="AQ101" s="92"/>
    </row>
    <row r="102" spans="1:43" ht="6" customHeight="1" x14ac:dyDescent="0.2">
      <c r="A102" s="82"/>
      <c r="B102" s="83"/>
      <c r="C102" s="84"/>
      <c r="D102" s="85"/>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86"/>
      <c r="AM102" s="84"/>
      <c r="AN102" s="85"/>
      <c r="AO102" s="1"/>
      <c r="AP102" s="1"/>
      <c r="AQ102" s="87"/>
    </row>
    <row r="103" spans="1:43" ht="11.25" customHeight="1" x14ac:dyDescent="0.2">
      <c r="A103" s="88"/>
      <c r="B103" s="133">
        <v>718</v>
      </c>
      <c r="C103" s="476"/>
      <c r="D103" s="51"/>
      <c r="E103" s="723" t="s">
        <v>821</v>
      </c>
      <c r="F103" s="723"/>
      <c r="G103" s="723"/>
      <c r="H103" s="723"/>
      <c r="I103" s="723"/>
      <c r="J103" s="723"/>
      <c r="K103" s="723"/>
      <c r="L103" s="723"/>
      <c r="M103" s="723"/>
      <c r="N103" s="723"/>
      <c r="O103" s="723"/>
      <c r="P103" s="723"/>
      <c r="Q103" s="723"/>
      <c r="R103" s="723"/>
      <c r="S103" s="723"/>
      <c r="T103" s="723"/>
      <c r="U103" s="217"/>
      <c r="V103" s="217"/>
      <c r="W103" s="217"/>
      <c r="X103" s="217"/>
      <c r="Y103" s="217"/>
      <c r="Z103" s="217"/>
      <c r="AA103" s="217"/>
      <c r="AB103" s="217"/>
      <c r="AC103" s="217"/>
      <c r="AD103" s="217"/>
      <c r="AE103" s="217"/>
      <c r="AF103" s="217"/>
      <c r="AG103" s="217"/>
      <c r="AH103" s="217"/>
      <c r="AI103" s="217"/>
      <c r="AJ103" s="217"/>
      <c r="AK103" s="217"/>
      <c r="AL103" s="74"/>
      <c r="AM103" s="476"/>
      <c r="AN103" s="51"/>
      <c r="AO103" s="217"/>
      <c r="AP103" s="217"/>
      <c r="AQ103" s="89"/>
    </row>
    <row r="104" spans="1:43" ht="6" customHeight="1" x14ac:dyDescent="0.2">
      <c r="A104" s="88"/>
      <c r="B104" s="477"/>
      <c r="C104" s="476"/>
      <c r="D104" s="51"/>
      <c r="E104" s="217"/>
      <c r="F104" s="217"/>
      <c r="G104" s="217"/>
      <c r="H104" s="217"/>
      <c r="I104" s="217"/>
      <c r="J104" s="217"/>
      <c r="K104" s="217"/>
      <c r="L104" s="217"/>
      <c r="M104" s="217"/>
      <c r="N104" s="217"/>
      <c r="O104" s="217"/>
      <c r="P104" s="217"/>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74"/>
      <c r="AM104" s="476"/>
      <c r="AN104" s="51"/>
      <c r="AO104" s="217"/>
      <c r="AP104" s="217"/>
      <c r="AQ104" s="89"/>
    </row>
    <row r="105" spans="1:43" ht="10" x14ac:dyDescent="0.2">
      <c r="A105" s="88"/>
      <c r="B105" s="477"/>
      <c r="C105" s="476"/>
      <c r="D105" s="51"/>
      <c r="E105" s="217"/>
      <c r="F105" s="217"/>
      <c r="G105" s="217"/>
      <c r="H105" s="217"/>
      <c r="I105" s="217"/>
      <c r="J105" s="74" t="s">
        <v>233</v>
      </c>
      <c r="K105" s="217"/>
      <c r="L105" s="217"/>
      <c r="M105" s="217"/>
      <c r="N105" s="217"/>
      <c r="O105" s="217"/>
      <c r="P105" s="217"/>
      <c r="Q105" s="74" t="s">
        <v>233</v>
      </c>
      <c r="R105" s="217"/>
      <c r="S105" s="217"/>
      <c r="U105" s="217"/>
      <c r="V105" s="217"/>
      <c r="W105" s="217"/>
      <c r="X105" s="217"/>
      <c r="Y105" s="217"/>
      <c r="Z105" s="217"/>
      <c r="AA105" s="74" t="s">
        <v>234</v>
      </c>
      <c r="AB105" s="217"/>
      <c r="AC105" s="217"/>
      <c r="AD105" s="217"/>
      <c r="AE105" s="217"/>
      <c r="AF105" s="217"/>
      <c r="AG105" s="217"/>
      <c r="AH105" s="217"/>
      <c r="AI105" s="217"/>
      <c r="AJ105" s="217"/>
      <c r="AK105" s="217"/>
      <c r="AL105" s="74"/>
      <c r="AM105" s="476"/>
      <c r="AN105" s="51"/>
      <c r="AO105" s="217"/>
      <c r="AP105" s="729">
        <v>721</v>
      </c>
      <c r="AQ105" s="89"/>
    </row>
    <row r="106" spans="1:43" ht="10" x14ac:dyDescent="0.2">
      <c r="A106" s="88"/>
      <c r="B106" s="477"/>
      <c r="C106" s="476"/>
      <c r="D106" s="51"/>
      <c r="E106" s="217"/>
      <c r="F106" s="217"/>
      <c r="G106" s="217"/>
      <c r="H106" s="217"/>
      <c r="I106" s="217"/>
      <c r="J106" s="74" t="s">
        <v>822</v>
      </c>
      <c r="K106" s="217"/>
      <c r="L106" s="217"/>
      <c r="M106" s="217"/>
      <c r="N106" s="217"/>
      <c r="O106" s="217"/>
      <c r="P106" s="217"/>
      <c r="Q106" s="74" t="s">
        <v>846</v>
      </c>
      <c r="R106" s="217"/>
      <c r="S106" s="217"/>
      <c r="U106" s="217"/>
      <c r="V106" s="217"/>
      <c r="W106" s="217"/>
      <c r="X106" s="217"/>
      <c r="Y106" s="217"/>
      <c r="Z106" s="217"/>
      <c r="AA106" s="74" t="s">
        <v>823</v>
      </c>
      <c r="AB106" s="217"/>
      <c r="AC106" s="217"/>
      <c r="AD106" s="217"/>
      <c r="AE106" s="217"/>
      <c r="AF106" s="217"/>
      <c r="AG106" s="217"/>
      <c r="AH106" s="217"/>
      <c r="AI106" s="217"/>
      <c r="AJ106" s="217"/>
      <c r="AK106" s="217"/>
      <c r="AL106" s="74"/>
      <c r="AM106" s="476"/>
      <c r="AN106" s="51"/>
      <c r="AO106" s="217"/>
      <c r="AP106" s="729"/>
      <c r="AQ106" s="89"/>
    </row>
    <row r="107" spans="1:43" ht="10" x14ac:dyDescent="0.2">
      <c r="A107" s="88"/>
      <c r="B107" s="477"/>
      <c r="C107" s="476"/>
      <c r="D107" s="51"/>
      <c r="E107" s="217"/>
      <c r="F107" s="217"/>
      <c r="G107" s="217"/>
      <c r="H107" s="217"/>
      <c r="I107" s="217"/>
      <c r="J107" s="74" t="s">
        <v>824</v>
      </c>
      <c r="K107" s="217"/>
      <c r="L107" s="217"/>
      <c r="M107" s="217"/>
      <c r="N107" s="217"/>
      <c r="O107" s="217"/>
      <c r="P107" s="217"/>
      <c r="Q107" s="74" t="s">
        <v>847</v>
      </c>
      <c r="R107" s="217"/>
      <c r="S107" s="217"/>
      <c r="U107" s="217"/>
      <c r="V107" s="217"/>
      <c r="W107" s="217"/>
      <c r="X107" s="217"/>
      <c r="Y107" s="217"/>
      <c r="Z107" s="217"/>
      <c r="AA107" s="217"/>
      <c r="AB107" s="217"/>
      <c r="AC107" s="217"/>
      <c r="AD107" s="217"/>
      <c r="AE107" s="217"/>
      <c r="AF107" s="217"/>
      <c r="AG107" s="217"/>
      <c r="AH107" s="217"/>
      <c r="AI107" s="217"/>
      <c r="AJ107" s="217"/>
      <c r="AK107" s="217"/>
      <c r="AL107" s="74"/>
      <c r="AM107" s="476"/>
      <c r="AN107" s="51"/>
      <c r="AO107" s="217"/>
      <c r="AP107" s="217"/>
      <c r="AQ107" s="89"/>
    </row>
    <row r="108" spans="1:43" ht="6" customHeight="1" thickBot="1" x14ac:dyDescent="0.25">
      <c r="A108" s="90"/>
      <c r="B108" s="319"/>
      <c r="C108" s="72"/>
      <c r="D108" s="73"/>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91"/>
      <c r="AM108" s="72"/>
      <c r="AN108" s="73"/>
      <c r="AO108" s="71"/>
      <c r="AP108" s="71"/>
      <c r="AQ108" s="92"/>
    </row>
    <row r="109" spans="1:43" ht="6" customHeight="1" x14ac:dyDescent="0.2">
      <c r="A109" s="217"/>
      <c r="B109" s="477"/>
      <c r="C109" s="476"/>
      <c r="D109" s="51"/>
      <c r="E109" s="217"/>
      <c r="F109" s="217"/>
      <c r="G109" s="217"/>
      <c r="H109" s="217"/>
      <c r="I109" s="217"/>
      <c r="J109" s="217"/>
      <c r="K109" s="217"/>
      <c r="L109" s="217"/>
      <c r="M109" s="217"/>
      <c r="N109" s="217"/>
      <c r="O109" s="217"/>
      <c r="P109" s="217"/>
      <c r="Q109" s="217"/>
      <c r="R109" s="217"/>
      <c r="S109" s="217"/>
      <c r="T109" s="1"/>
      <c r="U109" s="84"/>
      <c r="V109" s="217"/>
      <c r="W109" s="217"/>
      <c r="X109" s="217"/>
      <c r="Y109" s="217"/>
      <c r="Z109" s="217"/>
      <c r="AA109" s="217"/>
      <c r="AB109" s="217"/>
      <c r="AC109" s="217"/>
      <c r="AD109" s="217"/>
      <c r="AE109" s="217"/>
      <c r="AF109" s="217"/>
      <c r="AG109" s="217"/>
      <c r="AH109" s="217"/>
      <c r="AI109" s="217"/>
      <c r="AJ109" s="217"/>
      <c r="AK109" s="217"/>
      <c r="AL109" s="74"/>
      <c r="AM109" s="476"/>
      <c r="AN109" s="51"/>
      <c r="AO109" s="217"/>
      <c r="AP109" s="217"/>
      <c r="AQ109" s="217"/>
    </row>
    <row r="110" spans="1:43" ht="11.25" customHeight="1" x14ac:dyDescent="0.2">
      <c r="A110" s="217"/>
      <c r="B110" s="133">
        <v>719</v>
      </c>
      <c r="C110" s="476"/>
      <c r="D110" s="51"/>
      <c r="E110" s="723" t="str">
        <f ca="1">VLOOKUP(INDIRECT(ADDRESS(ROW(),COLUMN()-3)),Language_Translations,MATCH(Language_Selected,Language_Options,0),FALSE)</f>
        <v>Je voudrais vous poser des questions sur votre (mari/partenaire) actuel. En quel mois et en quelle année avez-vous commencé à vivre avec lui ?</v>
      </c>
      <c r="F110" s="723"/>
      <c r="G110" s="723"/>
      <c r="H110" s="723"/>
      <c r="I110" s="723"/>
      <c r="J110" s="723"/>
      <c r="K110" s="723"/>
      <c r="L110" s="723"/>
      <c r="M110" s="723"/>
      <c r="N110" s="723"/>
      <c r="O110" s="723"/>
      <c r="P110" s="723"/>
      <c r="Q110" s="723"/>
      <c r="R110" s="723"/>
      <c r="S110" s="723"/>
      <c r="T110" s="217"/>
      <c r="U110" s="476"/>
      <c r="V110" s="96"/>
      <c r="W110" s="217"/>
      <c r="X110" s="217"/>
      <c r="Y110" s="217"/>
      <c r="Z110" s="217"/>
      <c r="AA110" s="217"/>
      <c r="AB110" s="217"/>
      <c r="AC110" s="217"/>
      <c r="AD110" s="217"/>
      <c r="AE110" s="217"/>
      <c r="AF110" s="217"/>
      <c r="AG110" s="217"/>
      <c r="AH110" s="217"/>
      <c r="AI110" s="27"/>
      <c r="AJ110" s="46"/>
      <c r="AK110" s="27"/>
      <c r="AL110" s="21"/>
      <c r="AM110" s="476"/>
      <c r="AN110" s="51"/>
      <c r="AO110" s="217"/>
      <c r="AP110" s="217"/>
      <c r="AQ110" s="217"/>
    </row>
    <row r="111" spans="1:43" ht="11.25" customHeight="1" x14ac:dyDescent="0.2">
      <c r="A111" s="217"/>
      <c r="B111" s="477"/>
      <c r="C111" s="476"/>
      <c r="D111" s="51"/>
      <c r="E111" s="723"/>
      <c r="F111" s="723"/>
      <c r="G111" s="723"/>
      <c r="H111" s="723"/>
      <c r="I111" s="723"/>
      <c r="J111" s="723"/>
      <c r="K111" s="723"/>
      <c r="L111" s="723"/>
      <c r="M111" s="723"/>
      <c r="N111" s="723"/>
      <c r="O111" s="723"/>
      <c r="P111" s="723"/>
      <c r="Q111" s="723"/>
      <c r="R111" s="723"/>
      <c r="S111" s="723"/>
      <c r="T111" s="217"/>
      <c r="U111" s="476"/>
      <c r="V111" s="217"/>
      <c r="W111" s="217" t="s">
        <v>16</v>
      </c>
      <c r="X111" s="217"/>
      <c r="Y111" s="217"/>
      <c r="Z111" s="47" t="s">
        <v>9</v>
      </c>
      <c r="AA111" s="97"/>
      <c r="AB111" s="47"/>
      <c r="AC111" s="47"/>
      <c r="AD111" s="47"/>
      <c r="AE111" s="47"/>
      <c r="AF111" s="47"/>
      <c r="AG111" s="47"/>
      <c r="AH111" s="47"/>
      <c r="AI111" s="26"/>
      <c r="AJ111" s="48"/>
      <c r="AK111" s="26"/>
      <c r="AL111" s="22"/>
      <c r="AM111" s="476"/>
      <c r="AN111" s="51"/>
      <c r="AO111" s="217"/>
      <c r="AP111" s="217"/>
      <c r="AQ111" s="217"/>
    </row>
    <row r="112" spans="1:43" ht="11.25" customHeight="1" x14ac:dyDescent="0.2">
      <c r="A112" s="217"/>
      <c r="B112" s="477"/>
      <c r="C112" s="476"/>
      <c r="D112" s="51"/>
      <c r="E112" s="723"/>
      <c r="F112" s="723"/>
      <c r="G112" s="723"/>
      <c r="H112" s="723"/>
      <c r="I112" s="723"/>
      <c r="J112" s="723"/>
      <c r="K112" s="723"/>
      <c r="L112" s="723"/>
      <c r="M112" s="723"/>
      <c r="N112" s="723"/>
      <c r="O112" s="723"/>
      <c r="P112" s="723"/>
      <c r="Q112" s="723"/>
      <c r="R112" s="723"/>
      <c r="S112" s="723"/>
      <c r="T112" s="217"/>
      <c r="U112" s="476"/>
      <c r="V112" s="217"/>
      <c r="W112" s="217"/>
      <c r="X112" s="217"/>
      <c r="Y112" s="217"/>
      <c r="Z112" s="217"/>
      <c r="AA112" s="217"/>
      <c r="AB112" s="217"/>
      <c r="AC112" s="217"/>
      <c r="AD112" s="217"/>
      <c r="AE112" s="217"/>
      <c r="AF112" s="217"/>
      <c r="AG112" s="217"/>
      <c r="AH112" s="217"/>
      <c r="AI112" s="217"/>
      <c r="AJ112" s="217"/>
      <c r="AK112" s="217"/>
      <c r="AL112" s="74"/>
      <c r="AM112" s="476"/>
      <c r="AN112" s="51"/>
      <c r="AO112" s="217"/>
      <c r="AP112" s="217"/>
      <c r="AQ112" s="217"/>
    </row>
    <row r="113" spans="1:43" ht="11.25" customHeight="1" x14ac:dyDescent="0.2">
      <c r="A113" s="217"/>
      <c r="B113" s="477"/>
      <c r="C113" s="476"/>
      <c r="D113" s="51"/>
      <c r="E113" s="723"/>
      <c r="F113" s="723"/>
      <c r="G113" s="723"/>
      <c r="H113" s="723"/>
      <c r="I113" s="723"/>
      <c r="J113" s="723"/>
      <c r="K113" s="723"/>
      <c r="L113" s="723"/>
      <c r="M113" s="723"/>
      <c r="N113" s="723"/>
      <c r="O113" s="723"/>
      <c r="P113" s="723"/>
      <c r="Q113" s="723"/>
      <c r="R113" s="723"/>
      <c r="S113" s="723"/>
      <c r="T113" s="217"/>
      <c r="U113" s="476"/>
      <c r="V113" s="217"/>
      <c r="W113" s="217"/>
      <c r="X113" s="217"/>
      <c r="Y113" s="217"/>
      <c r="Z113" s="217"/>
      <c r="AA113" s="217"/>
      <c r="AB113" s="217"/>
      <c r="AC113" s="217"/>
      <c r="AD113" s="217"/>
      <c r="AE113" s="217"/>
      <c r="AF113" s="217"/>
      <c r="AG113" s="217"/>
      <c r="AH113" s="217"/>
      <c r="AI113" s="217"/>
      <c r="AJ113" s="217"/>
      <c r="AK113" s="217"/>
      <c r="AL113" s="74"/>
      <c r="AM113" s="476"/>
      <c r="AN113" s="51"/>
      <c r="AO113" s="217"/>
      <c r="AP113" s="217"/>
      <c r="AQ113" s="217"/>
    </row>
    <row r="114" spans="1:43" ht="11.25" customHeight="1" x14ac:dyDescent="0.2">
      <c r="A114" s="217"/>
      <c r="B114" s="477"/>
      <c r="C114" s="476"/>
      <c r="D114" s="51"/>
      <c r="E114" s="723"/>
      <c r="F114" s="723"/>
      <c r="G114" s="723"/>
      <c r="H114" s="723"/>
      <c r="I114" s="723"/>
      <c r="J114" s="723"/>
      <c r="K114" s="723"/>
      <c r="L114" s="723"/>
      <c r="M114" s="723"/>
      <c r="N114" s="723"/>
      <c r="O114" s="723"/>
      <c r="P114" s="723"/>
      <c r="Q114" s="723"/>
      <c r="R114" s="723"/>
      <c r="S114" s="723"/>
      <c r="T114" s="217"/>
      <c r="U114" s="476"/>
      <c r="V114" s="217"/>
      <c r="W114" s="217" t="s">
        <v>87</v>
      </c>
      <c r="X114" s="217"/>
      <c r="Y114" s="217"/>
      <c r="Z114" s="217"/>
      <c r="AA114" s="217"/>
      <c r="AB114" s="217"/>
      <c r="AC114" s="217"/>
      <c r="AD114" s="217"/>
      <c r="AE114" s="47"/>
      <c r="AF114" s="47" t="s">
        <v>9</v>
      </c>
      <c r="AG114" s="47"/>
      <c r="AH114" s="47"/>
      <c r="AI114" s="47"/>
      <c r="AJ114" s="47"/>
      <c r="AK114" s="47"/>
      <c r="AL114" s="75" t="s">
        <v>88</v>
      </c>
      <c r="AM114" s="476"/>
      <c r="AN114" s="51"/>
      <c r="AO114" s="217"/>
      <c r="AP114" s="217"/>
      <c r="AQ114" s="217"/>
    </row>
    <row r="115" spans="1:43" ht="11.25" customHeight="1" x14ac:dyDescent="0.2">
      <c r="A115" s="217"/>
      <c r="B115" s="477"/>
      <c r="C115" s="476"/>
      <c r="D115" s="51"/>
      <c r="E115" s="217"/>
      <c r="F115" s="217"/>
      <c r="G115" s="217"/>
      <c r="H115" s="217"/>
      <c r="I115" s="217"/>
      <c r="J115" s="217"/>
      <c r="K115" s="217"/>
      <c r="L115" s="217"/>
      <c r="M115" s="217"/>
      <c r="N115" s="217"/>
      <c r="O115" s="217"/>
      <c r="P115" s="217"/>
      <c r="Q115" s="217"/>
      <c r="R115" s="217"/>
      <c r="S115" s="217"/>
      <c r="T115" s="217"/>
      <c r="U115" s="476"/>
      <c r="V115" s="217"/>
      <c r="W115" s="217"/>
      <c r="X115" s="217"/>
      <c r="Y115" s="217"/>
      <c r="Z115" s="217"/>
      <c r="AA115" s="217"/>
      <c r="AB115" s="217"/>
      <c r="AC115" s="217"/>
      <c r="AD115" s="217"/>
      <c r="AE115" s="217"/>
      <c r="AF115" s="217"/>
      <c r="AG115" s="217"/>
      <c r="AH115" s="217"/>
      <c r="AI115" s="217"/>
      <c r="AJ115" s="217"/>
      <c r="AK115" s="217"/>
      <c r="AL115" s="75"/>
      <c r="AM115" s="476"/>
      <c r="AN115" s="51"/>
      <c r="AO115" s="217"/>
      <c r="AP115" s="217"/>
      <c r="AQ115" s="217"/>
    </row>
    <row r="116" spans="1:43" ht="11.25" customHeight="1" x14ac:dyDescent="0.2">
      <c r="A116" s="217"/>
      <c r="B116" s="477"/>
      <c r="C116" s="476"/>
      <c r="D116" s="51"/>
      <c r="E116" s="217"/>
      <c r="F116" s="217"/>
      <c r="G116" s="217"/>
      <c r="H116" s="217"/>
      <c r="I116" s="217"/>
      <c r="J116" s="217"/>
      <c r="K116" s="217"/>
      <c r="L116" s="217"/>
      <c r="M116" s="217"/>
      <c r="N116" s="217"/>
      <c r="O116" s="217"/>
      <c r="P116" s="217"/>
      <c r="Q116" s="217"/>
      <c r="R116" s="217"/>
      <c r="S116" s="217"/>
      <c r="T116" s="217"/>
      <c r="U116" s="476"/>
      <c r="V116" s="217"/>
      <c r="W116" s="217"/>
      <c r="X116" s="217"/>
      <c r="Y116" s="217"/>
      <c r="Z116" s="217"/>
      <c r="AA116" s="217"/>
      <c r="AB116" s="217"/>
      <c r="AC116" s="217"/>
      <c r="AD116" s="217"/>
      <c r="AE116" s="27"/>
      <c r="AF116" s="46"/>
      <c r="AG116" s="27"/>
      <c r="AH116" s="46"/>
      <c r="AI116" s="27"/>
      <c r="AJ116" s="46"/>
      <c r="AK116" s="27"/>
      <c r="AL116" s="21"/>
      <c r="AM116" s="476"/>
      <c r="AN116" s="51"/>
      <c r="AO116" s="217"/>
      <c r="AP116" s="729">
        <v>721</v>
      </c>
      <c r="AQ116" s="217"/>
    </row>
    <row r="117" spans="1:43" ht="11.25" customHeight="1" x14ac:dyDescent="0.2">
      <c r="A117" s="217"/>
      <c r="B117" s="477"/>
      <c r="C117" s="476"/>
      <c r="D117" s="51"/>
      <c r="E117" s="217"/>
      <c r="F117" s="217"/>
      <c r="G117" s="217"/>
      <c r="H117" s="217"/>
      <c r="I117" s="217"/>
      <c r="J117" s="217"/>
      <c r="K117" s="217"/>
      <c r="L117" s="217"/>
      <c r="M117" s="217"/>
      <c r="N117" s="217"/>
      <c r="O117" s="217"/>
      <c r="P117" s="217"/>
      <c r="Q117" s="217"/>
      <c r="R117" s="217"/>
      <c r="S117" s="217"/>
      <c r="T117" s="217"/>
      <c r="U117" s="476"/>
      <c r="V117" s="217"/>
      <c r="W117" s="217" t="s">
        <v>17</v>
      </c>
      <c r="X117" s="217"/>
      <c r="Y117" s="217"/>
      <c r="Z117" s="47" t="s">
        <v>9</v>
      </c>
      <c r="AA117" s="47"/>
      <c r="AB117" s="47"/>
      <c r="AC117" s="47"/>
      <c r="AD117" s="47"/>
      <c r="AE117" s="26"/>
      <c r="AF117" s="48"/>
      <c r="AG117" s="26"/>
      <c r="AH117" s="48"/>
      <c r="AI117" s="26"/>
      <c r="AJ117" s="48"/>
      <c r="AK117" s="26"/>
      <c r="AL117" s="22"/>
      <c r="AM117" s="476"/>
      <c r="AN117" s="51"/>
      <c r="AO117" s="217"/>
      <c r="AP117" s="729"/>
      <c r="AQ117" s="217"/>
    </row>
    <row r="118" spans="1:43" ht="11.25" customHeight="1" x14ac:dyDescent="0.2">
      <c r="A118" s="217"/>
      <c r="B118" s="477"/>
      <c r="C118" s="476"/>
      <c r="D118" s="51"/>
      <c r="E118" s="217"/>
      <c r="F118" s="217"/>
      <c r="G118" s="217"/>
      <c r="H118" s="217"/>
      <c r="I118" s="217"/>
      <c r="J118" s="217"/>
      <c r="K118" s="217"/>
      <c r="L118" s="217"/>
      <c r="M118" s="217"/>
      <c r="N118" s="217"/>
      <c r="O118" s="217"/>
      <c r="P118" s="217"/>
      <c r="Q118" s="217"/>
      <c r="R118" s="217"/>
      <c r="S118" s="217"/>
      <c r="T118" s="217"/>
      <c r="U118" s="476"/>
      <c r="V118" s="217"/>
      <c r="W118" s="217"/>
      <c r="X118" s="217"/>
      <c r="Y118" s="217"/>
      <c r="Z118" s="217"/>
      <c r="AA118" s="217"/>
      <c r="AB118" s="217"/>
      <c r="AC118" s="217"/>
      <c r="AD118" s="217"/>
      <c r="AE118" s="217"/>
      <c r="AF118" s="217"/>
      <c r="AG118" s="217"/>
      <c r="AH118" s="217"/>
      <c r="AI118" s="217"/>
      <c r="AJ118" s="217"/>
      <c r="AK118" s="217"/>
      <c r="AL118" s="74"/>
      <c r="AM118" s="476"/>
      <c r="AN118" s="51"/>
      <c r="AO118" s="217"/>
      <c r="AP118" s="217"/>
      <c r="AQ118" s="217"/>
    </row>
    <row r="119" spans="1:43" ht="11.25" customHeight="1" x14ac:dyDescent="0.2">
      <c r="A119" s="217"/>
      <c r="B119" s="477"/>
      <c r="C119" s="476"/>
      <c r="D119" s="51"/>
      <c r="E119" s="217"/>
      <c r="F119" s="217"/>
      <c r="G119" s="217"/>
      <c r="H119" s="217"/>
      <c r="I119" s="217"/>
      <c r="J119" s="217"/>
      <c r="K119" s="217"/>
      <c r="L119" s="217"/>
      <c r="M119" s="217"/>
      <c r="N119" s="217"/>
      <c r="O119" s="217"/>
      <c r="P119" s="217"/>
      <c r="Q119" s="217"/>
      <c r="R119" s="217"/>
      <c r="S119" s="217"/>
      <c r="T119" s="217"/>
      <c r="U119" s="476"/>
      <c r="V119" s="217"/>
      <c r="W119" s="217"/>
      <c r="X119" s="217"/>
      <c r="Y119" s="217"/>
      <c r="Z119" s="217"/>
      <c r="AA119" s="217"/>
      <c r="AB119" s="217"/>
      <c r="AC119" s="217"/>
      <c r="AD119" s="217"/>
      <c r="AE119" s="217"/>
      <c r="AF119" s="217"/>
      <c r="AG119" s="217"/>
      <c r="AH119" s="217"/>
      <c r="AI119" s="217"/>
      <c r="AJ119" s="217"/>
      <c r="AK119" s="217"/>
      <c r="AL119" s="74"/>
      <c r="AM119" s="476"/>
      <c r="AN119" s="51"/>
      <c r="AO119" s="217"/>
      <c r="AP119" s="217"/>
      <c r="AQ119" s="217"/>
    </row>
    <row r="120" spans="1:43" ht="11.25" customHeight="1" x14ac:dyDescent="0.2">
      <c r="A120" s="217"/>
      <c r="B120" s="477"/>
      <c r="C120" s="476"/>
      <c r="D120" s="51"/>
      <c r="E120" s="217"/>
      <c r="F120" s="217"/>
      <c r="G120" s="217"/>
      <c r="H120" s="217"/>
      <c r="I120" s="217"/>
      <c r="J120" s="217"/>
      <c r="K120" s="217"/>
      <c r="L120" s="217"/>
      <c r="M120" s="217"/>
      <c r="N120" s="217"/>
      <c r="O120" s="217"/>
      <c r="P120" s="217"/>
      <c r="Q120" s="217"/>
      <c r="R120" s="217"/>
      <c r="S120" s="217"/>
      <c r="T120" s="217"/>
      <c r="U120" s="476"/>
      <c r="V120" s="217"/>
      <c r="W120" s="217" t="s">
        <v>89</v>
      </c>
      <c r="X120" s="217"/>
      <c r="Y120" s="217"/>
      <c r="Z120" s="217"/>
      <c r="AA120" s="217"/>
      <c r="AB120" s="217"/>
      <c r="AC120" s="217"/>
      <c r="AD120" s="47"/>
      <c r="AE120" s="97"/>
      <c r="AF120" s="47"/>
      <c r="AG120" s="47" t="s">
        <v>9</v>
      </c>
      <c r="AH120" s="47"/>
      <c r="AI120" s="47"/>
      <c r="AJ120" s="47"/>
      <c r="AK120" s="217"/>
      <c r="AL120" s="75" t="s">
        <v>90</v>
      </c>
      <c r="AM120" s="476"/>
      <c r="AN120" s="51"/>
      <c r="AO120" s="217"/>
      <c r="AP120" s="217"/>
      <c r="AQ120" s="217"/>
    </row>
    <row r="121" spans="1:43" ht="6" customHeight="1" x14ac:dyDescent="0.2">
      <c r="A121" s="77"/>
      <c r="B121" s="76"/>
      <c r="C121" s="48"/>
      <c r="D121" s="26"/>
      <c r="E121" s="77"/>
      <c r="F121" s="77"/>
      <c r="G121" s="77"/>
      <c r="H121" s="77"/>
      <c r="I121" s="77"/>
      <c r="J121" s="77"/>
      <c r="K121" s="77"/>
      <c r="L121" s="77"/>
      <c r="M121" s="77"/>
      <c r="N121" s="77"/>
      <c r="O121" s="77"/>
      <c r="P121" s="77"/>
      <c r="Q121" s="77"/>
      <c r="R121" s="77"/>
      <c r="S121" s="77"/>
      <c r="T121" s="77"/>
      <c r="U121" s="48"/>
      <c r="V121" s="77"/>
      <c r="W121" s="77"/>
      <c r="X121" s="77"/>
      <c r="Y121" s="77"/>
      <c r="Z121" s="77"/>
      <c r="AA121" s="77"/>
      <c r="AB121" s="77"/>
      <c r="AC121" s="77"/>
      <c r="AD121" s="77"/>
      <c r="AE121" s="77"/>
      <c r="AF121" s="77"/>
      <c r="AG121" s="77"/>
      <c r="AH121" s="77"/>
      <c r="AI121" s="77"/>
      <c r="AJ121" s="77"/>
      <c r="AK121" s="77"/>
      <c r="AL121" s="78"/>
      <c r="AM121" s="48"/>
      <c r="AN121" s="26"/>
      <c r="AO121" s="77"/>
      <c r="AP121" s="77"/>
      <c r="AQ121" s="77"/>
    </row>
    <row r="122" spans="1:43" ht="6" customHeight="1" x14ac:dyDescent="0.2">
      <c r="A122" s="217"/>
      <c r="B122" s="477"/>
      <c r="C122" s="476"/>
      <c r="D122" s="51"/>
      <c r="E122" s="217"/>
      <c r="F122" s="217"/>
      <c r="G122" s="217"/>
      <c r="H122" s="217"/>
      <c r="I122" s="217"/>
      <c r="J122" s="217"/>
      <c r="K122" s="217"/>
      <c r="L122" s="217"/>
      <c r="M122" s="217"/>
      <c r="N122" s="217"/>
      <c r="O122" s="217"/>
      <c r="P122" s="217"/>
      <c r="Q122" s="217"/>
      <c r="R122" s="217"/>
      <c r="S122" s="217"/>
      <c r="T122" s="217"/>
      <c r="U122" s="476"/>
      <c r="V122" s="217"/>
      <c r="W122" s="217"/>
      <c r="X122" s="217"/>
      <c r="Y122" s="217"/>
      <c r="Z122" s="217"/>
      <c r="AA122" s="217"/>
      <c r="AB122" s="217"/>
      <c r="AC122" s="217"/>
      <c r="AD122" s="217"/>
      <c r="AE122" s="217"/>
      <c r="AF122" s="217"/>
      <c r="AG122" s="217"/>
      <c r="AH122" s="217"/>
      <c r="AI122" s="217"/>
      <c r="AJ122" s="217"/>
      <c r="AK122" s="217"/>
      <c r="AL122" s="74"/>
      <c r="AM122" s="476"/>
      <c r="AN122" s="51"/>
      <c r="AO122" s="217"/>
      <c r="AP122" s="217"/>
      <c r="AQ122" s="217"/>
    </row>
    <row r="123" spans="1:43" ht="11.25" customHeight="1" x14ac:dyDescent="0.2">
      <c r="A123" s="217"/>
      <c r="B123" s="133">
        <v>720</v>
      </c>
      <c r="C123" s="476"/>
      <c r="D123" s="51"/>
      <c r="E123" s="723" t="str">
        <f ca="1">VLOOKUP(INDIRECT(ADDRESS(ROW(),COLUMN()-3)),Language_Translations,MATCH(Language_Selected,Language_Options,0),FALSE)</f>
        <v>Quel âge aviez-vous quand vous avez commencé à vivre pour la première fois avec votre (mari/partenaire) actuel ?</v>
      </c>
      <c r="F123" s="723"/>
      <c r="G123" s="723"/>
      <c r="H123" s="723"/>
      <c r="I123" s="723"/>
      <c r="J123" s="723"/>
      <c r="K123" s="723"/>
      <c r="L123" s="723"/>
      <c r="M123" s="723"/>
      <c r="N123" s="723"/>
      <c r="O123" s="723"/>
      <c r="P123" s="723"/>
      <c r="Q123" s="723"/>
      <c r="R123" s="723"/>
      <c r="S123" s="723"/>
      <c r="T123" s="723"/>
      <c r="U123" s="476"/>
      <c r="V123" s="217"/>
      <c r="W123" s="217"/>
      <c r="X123" s="217"/>
      <c r="Y123" s="217"/>
      <c r="Z123" s="217"/>
      <c r="AA123" s="217"/>
      <c r="AB123" s="217"/>
      <c r="AC123" s="217"/>
      <c r="AD123" s="217"/>
      <c r="AE123" s="217"/>
      <c r="AF123" s="217"/>
      <c r="AG123" s="217"/>
      <c r="AH123" s="217"/>
      <c r="AI123" s="27"/>
      <c r="AJ123" s="46"/>
      <c r="AK123" s="27"/>
      <c r="AL123" s="21"/>
      <c r="AM123" s="476"/>
      <c r="AN123" s="51"/>
      <c r="AO123" s="217"/>
      <c r="AP123" s="217"/>
      <c r="AQ123" s="217"/>
    </row>
    <row r="124" spans="1:43" ht="11.25" customHeight="1" x14ac:dyDescent="0.2">
      <c r="A124" s="217"/>
      <c r="B124" s="477"/>
      <c r="C124" s="476"/>
      <c r="D124" s="51"/>
      <c r="E124" s="723"/>
      <c r="F124" s="723"/>
      <c r="G124" s="723"/>
      <c r="H124" s="723"/>
      <c r="I124" s="723"/>
      <c r="J124" s="723"/>
      <c r="K124" s="723"/>
      <c r="L124" s="723"/>
      <c r="M124" s="723"/>
      <c r="N124" s="723"/>
      <c r="O124" s="723"/>
      <c r="P124" s="723"/>
      <c r="Q124" s="723"/>
      <c r="R124" s="723"/>
      <c r="S124" s="723"/>
      <c r="T124" s="723"/>
      <c r="U124" s="476"/>
      <c r="V124" s="217"/>
      <c r="W124" s="217" t="s">
        <v>258</v>
      </c>
      <c r="X124" s="217"/>
      <c r="Y124" s="47" t="s">
        <v>9</v>
      </c>
      <c r="Z124" s="97"/>
      <c r="AA124" s="47"/>
      <c r="AB124" s="47"/>
      <c r="AC124" s="47"/>
      <c r="AD124" s="47"/>
      <c r="AE124" s="47"/>
      <c r="AF124" s="47"/>
      <c r="AG124" s="47"/>
      <c r="AH124" s="47"/>
      <c r="AI124" s="26"/>
      <c r="AJ124" s="48"/>
      <c r="AK124" s="26"/>
      <c r="AL124" s="22"/>
      <c r="AM124" s="476"/>
      <c r="AN124" s="51"/>
      <c r="AO124" s="217"/>
      <c r="AP124" s="217"/>
      <c r="AQ124" s="217"/>
    </row>
    <row r="125" spans="1:43" ht="11.25" customHeight="1" x14ac:dyDescent="0.2">
      <c r="A125" s="217"/>
      <c r="B125" s="477"/>
      <c r="C125" s="476"/>
      <c r="D125" s="51"/>
      <c r="E125" s="723"/>
      <c r="F125" s="723"/>
      <c r="G125" s="723"/>
      <c r="H125" s="723"/>
      <c r="I125" s="723"/>
      <c r="J125" s="723"/>
      <c r="K125" s="723"/>
      <c r="L125" s="723"/>
      <c r="M125" s="723"/>
      <c r="N125" s="723"/>
      <c r="O125" s="723"/>
      <c r="P125" s="723"/>
      <c r="Q125" s="723"/>
      <c r="R125" s="723"/>
      <c r="S125" s="723"/>
      <c r="T125" s="723"/>
      <c r="U125" s="476"/>
      <c r="V125" s="217"/>
      <c r="W125" s="217"/>
      <c r="X125" s="217"/>
      <c r="Y125" s="47"/>
      <c r="Z125" s="97"/>
      <c r="AA125" s="47"/>
      <c r="AB125" s="47"/>
      <c r="AC125" s="47"/>
      <c r="AD125" s="47"/>
      <c r="AE125" s="47"/>
      <c r="AF125" s="47"/>
      <c r="AG125" s="47"/>
      <c r="AH125" s="47"/>
      <c r="AI125" s="217"/>
      <c r="AJ125" s="217"/>
      <c r="AK125" s="217"/>
      <c r="AL125" s="74"/>
      <c r="AM125" s="476"/>
      <c r="AN125" s="51"/>
      <c r="AO125" s="217"/>
      <c r="AP125" s="217"/>
      <c r="AQ125" s="217"/>
    </row>
    <row r="126" spans="1:43" ht="6" customHeight="1" thickBot="1" x14ac:dyDescent="0.25">
      <c r="A126" s="217"/>
      <c r="B126" s="477"/>
      <c r="C126" s="476"/>
      <c r="D126" s="51"/>
      <c r="E126" s="217"/>
      <c r="F126" s="217"/>
      <c r="G126" s="217"/>
      <c r="H126" s="217"/>
      <c r="I126" s="217"/>
      <c r="J126" s="217"/>
      <c r="K126" s="217"/>
      <c r="L126" s="217"/>
      <c r="M126" s="217"/>
      <c r="N126" s="217"/>
      <c r="O126" s="217"/>
      <c r="P126" s="217"/>
      <c r="Q126" s="217"/>
      <c r="R126" s="217"/>
      <c r="S126" s="217"/>
      <c r="T126" s="217"/>
      <c r="U126" s="476"/>
      <c r="V126" s="217"/>
      <c r="W126" s="217"/>
      <c r="X126" s="217"/>
      <c r="Y126" s="217"/>
      <c r="Z126" s="217"/>
      <c r="AA126" s="217"/>
      <c r="AB126" s="217"/>
      <c r="AC126" s="217"/>
      <c r="AD126" s="217"/>
      <c r="AE126" s="217"/>
      <c r="AF126" s="217"/>
      <c r="AG126" s="217"/>
      <c r="AH126" s="217"/>
      <c r="AI126" s="217"/>
      <c r="AJ126" s="217"/>
      <c r="AK126" s="217"/>
      <c r="AL126" s="74"/>
      <c r="AM126" s="476"/>
      <c r="AN126" s="51"/>
      <c r="AO126" s="217"/>
      <c r="AP126" s="217"/>
      <c r="AQ126" s="217"/>
    </row>
    <row r="127" spans="1:43" ht="6" customHeight="1" x14ac:dyDescent="0.2">
      <c r="A127" s="82"/>
      <c r="B127" s="83"/>
      <c r="C127" s="84"/>
      <c r="D127" s="85"/>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86"/>
      <c r="AM127" s="84"/>
      <c r="AN127" s="85"/>
      <c r="AO127" s="1"/>
      <c r="AP127" s="1"/>
      <c r="AQ127" s="87"/>
    </row>
    <row r="128" spans="1:43" ht="11.25" customHeight="1" x14ac:dyDescent="0.2">
      <c r="A128" s="88"/>
      <c r="B128" s="133">
        <v>721</v>
      </c>
      <c r="C128" s="476"/>
      <c r="D128" s="51"/>
      <c r="E128" s="805" t="s">
        <v>848</v>
      </c>
      <c r="F128" s="805"/>
      <c r="G128" s="805"/>
      <c r="H128" s="805"/>
      <c r="I128" s="805"/>
      <c r="J128" s="805"/>
      <c r="K128" s="805"/>
      <c r="L128" s="805"/>
      <c r="M128" s="805"/>
      <c r="N128" s="805"/>
      <c r="O128" s="805"/>
      <c r="P128" s="805"/>
      <c r="Q128" s="805"/>
      <c r="R128" s="805"/>
      <c r="S128" s="805"/>
      <c r="T128" s="805"/>
      <c r="U128" s="805"/>
      <c r="V128" s="805"/>
      <c r="W128" s="805"/>
      <c r="X128" s="805"/>
      <c r="Y128" s="805"/>
      <c r="Z128" s="805"/>
      <c r="AA128" s="805"/>
      <c r="AB128" s="805"/>
      <c r="AC128" s="805"/>
      <c r="AD128" s="805"/>
      <c r="AE128" s="805"/>
      <c r="AF128" s="805"/>
      <c r="AG128" s="805"/>
      <c r="AH128" s="805"/>
      <c r="AI128" s="805"/>
      <c r="AJ128" s="805"/>
      <c r="AK128" s="805"/>
      <c r="AL128" s="805"/>
      <c r="AM128" s="476"/>
      <c r="AN128" s="51"/>
      <c r="AO128" s="217"/>
      <c r="AP128" s="217"/>
      <c r="AQ128" s="89"/>
    </row>
    <row r="129" spans="1:61" ht="11.25" customHeight="1" x14ac:dyDescent="0.2">
      <c r="A129" s="88"/>
      <c r="B129" s="133"/>
      <c r="C129" s="476"/>
      <c r="D129" s="51"/>
      <c r="E129" s="805"/>
      <c r="F129" s="805"/>
      <c r="G129" s="805"/>
      <c r="H129" s="805"/>
      <c r="I129" s="805"/>
      <c r="J129" s="805"/>
      <c r="K129" s="805"/>
      <c r="L129" s="805"/>
      <c r="M129" s="805"/>
      <c r="N129" s="805"/>
      <c r="O129" s="805"/>
      <c r="P129" s="805"/>
      <c r="Q129" s="805"/>
      <c r="R129" s="805"/>
      <c r="S129" s="805"/>
      <c r="T129" s="805"/>
      <c r="U129" s="805"/>
      <c r="V129" s="805"/>
      <c r="W129" s="805"/>
      <c r="X129" s="805"/>
      <c r="Y129" s="805"/>
      <c r="Z129" s="805"/>
      <c r="AA129" s="805"/>
      <c r="AB129" s="805"/>
      <c r="AC129" s="805"/>
      <c r="AD129" s="805"/>
      <c r="AE129" s="805"/>
      <c r="AF129" s="805"/>
      <c r="AG129" s="805"/>
      <c r="AH129" s="805"/>
      <c r="AI129" s="805"/>
      <c r="AJ129" s="805"/>
      <c r="AK129" s="805"/>
      <c r="AL129" s="805"/>
      <c r="AM129" s="476"/>
      <c r="AN129" s="51"/>
      <c r="AO129" s="217"/>
      <c r="AP129" s="217"/>
      <c r="AQ129" s="89"/>
    </row>
    <row r="130" spans="1:61" ht="6" customHeight="1" thickBot="1" x14ac:dyDescent="0.25">
      <c r="A130" s="90"/>
      <c r="B130" s="319"/>
      <c r="C130" s="72"/>
      <c r="D130" s="73"/>
      <c r="E130" s="518"/>
      <c r="F130" s="518"/>
      <c r="G130" s="518"/>
      <c r="H130" s="518"/>
      <c r="I130" s="518"/>
      <c r="J130" s="518"/>
      <c r="K130" s="518"/>
      <c r="L130" s="518"/>
      <c r="M130" s="518"/>
      <c r="N130" s="518"/>
      <c r="O130" s="518"/>
      <c r="P130" s="518"/>
      <c r="Q130" s="518"/>
      <c r="R130" s="518"/>
      <c r="S130" s="518"/>
      <c r="T130" s="518"/>
      <c r="U130" s="518"/>
      <c r="V130" s="518"/>
      <c r="W130" s="518"/>
      <c r="X130" s="518"/>
      <c r="Y130" s="518"/>
      <c r="Z130" s="518"/>
      <c r="AA130" s="518"/>
      <c r="AB130" s="518"/>
      <c r="AC130" s="518"/>
      <c r="AD130" s="518"/>
      <c r="AE130" s="518"/>
      <c r="AF130" s="518"/>
      <c r="AG130" s="518"/>
      <c r="AH130" s="518"/>
      <c r="AI130" s="518"/>
      <c r="AJ130" s="518"/>
      <c r="AK130" s="518"/>
      <c r="AL130" s="518"/>
      <c r="AM130" s="72"/>
      <c r="AN130" s="73"/>
      <c r="AO130" s="71"/>
      <c r="AP130" s="71"/>
      <c r="AQ130" s="92"/>
    </row>
    <row r="131" spans="1:61" ht="6" customHeight="1" x14ac:dyDescent="0.2">
      <c r="A131" s="1"/>
      <c r="B131" s="83"/>
      <c r="C131" s="84"/>
      <c r="D131" s="85"/>
      <c r="E131" s="1"/>
      <c r="F131" s="1"/>
      <c r="G131" s="1"/>
      <c r="H131" s="1"/>
      <c r="I131" s="1"/>
      <c r="J131" s="1"/>
      <c r="K131" s="1"/>
      <c r="L131" s="1"/>
      <c r="M131" s="1"/>
      <c r="N131" s="1"/>
      <c r="O131" s="1"/>
      <c r="P131" s="1"/>
      <c r="Q131" s="1"/>
      <c r="R131" s="1"/>
      <c r="S131" s="1"/>
      <c r="T131" s="1"/>
      <c r="U131" s="84"/>
      <c r="V131" s="85"/>
      <c r="W131" s="1"/>
      <c r="X131" s="1"/>
      <c r="Y131" s="1"/>
      <c r="Z131" s="1"/>
      <c r="AA131" s="1"/>
      <c r="AB131" s="1"/>
      <c r="AC131" s="1"/>
      <c r="AD131" s="1"/>
      <c r="AE131" s="1"/>
      <c r="AF131" s="1"/>
      <c r="AG131" s="1"/>
      <c r="AH131" s="1"/>
      <c r="AI131" s="1"/>
      <c r="AJ131" s="1"/>
      <c r="AK131" s="1"/>
      <c r="AL131" s="86"/>
      <c r="AM131" s="84"/>
      <c r="AN131" s="85"/>
      <c r="AO131" s="1"/>
      <c r="AP131" s="1"/>
      <c r="AQ131" s="1"/>
    </row>
    <row r="132" spans="1:61" ht="10" x14ac:dyDescent="0.2">
      <c r="A132" s="217"/>
      <c r="B132" s="133">
        <v>722</v>
      </c>
      <c r="C132" s="476"/>
      <c r="D132" s="51"/>
      <c r="E132" s="722" t="str">
        <f ca="1">VLOOKUP(INDIRECT(ADDRESS(ROW(),COLUMN()-3)),Language_Translations,MATCH(Language_Selected,Language_Options,0),FALSE)</f>
        <v>Je voudrais maintenant vous poser des questions sur votre activité sexuelle pour mieux comprendre certains aspects importants de la vie. Je voudrais vous assurer de nouveau que vos réponses sont absolument confidentielles et qu'elles ne seront divulguées à personne. S'il arrivait que je pose une question à laquelle vous ne voulez pas répondre, dites-le moi et je passerai à la question suivante. Quel âge aviez-vous quand vous avez eu, pour la première fois, des rapports sexuels ?</v>
      </c>
      <c r="F132" s="722"/>
      <c r="G132" s="722"/>
      <c r="H132" s="722"/>
      <c r="I132" s="722"/>
      <c r="J132" s="722"/>
      <c r="K132" s="722"/>
      <c r="L132" s="722"/>
      <c r="M132" s="722"/>
      <c r="N132" s="722"/>
      <c r="O132" s="722"/>
      <c r="P132" s="722"/>
      <c r="Q132" s="722"/>
      <c r="R132" s="722"/>
      <c r="S132" s="722"/>
      <c r="T132" s="722"/>
      <c r="U132" s="476"/>
      <c r="V132" s="51"/>
      <c r="W132" s="217"/>
      <c r="X132" s="217"/>
      <c r="Y132" s="217"/>
      <c r="Z132" s="217"/>
      <c r="AA132" s="217"/>
      <c r="AB132" s="217"/>
      <c r="AC132" s="217"/>
      <c r="AD132" s="217"/>
      <c r="AE132" s="217"/>
      <c r="AF132" s="217"/>
      <c r="AG132" s="217"/>
      <c r="AH132" s="217"/>
      <c r="AI132" s="217"/>
      <c r="AJ132" s="217"/>
      <c r="AK132" s="217"/>
      <c r="AL132" s="74"/>
      <c r="AM132" s="476"/>
      <c r="AN132" s="51"/>
      <c r="AO132" s="217"/>
      <c r="AP132" s="217"/>
      <c r="AQ132" s="217"/>
    </row>
    <row r="133" spans="1:61" ht="10" x14ac:dyDescent="0.2">
      <c r="A133" s="217"/>
      <c r="B133" s="477"/>
      <c r="C133" s="476"/>
      <c r="D133" s="51"/>
      <c r="E133" s="722"/>
      <c r="F133" s="722"/>
      <c r="G133" s="722"/>
      <c r="H133" s="722"/>
      <c r="I133" s="722"/>
      <c r="J133" s="722"/>
      <c r="K133" s="722"/>
      <c r="L133" s="722"/>
      <c r="M133" s="722"/>
      <c r="N133" s="722"/>
      <c r="O133" s="722"/>
      <c r="P133" s="722"/>
      <c r="Q133" s="722"/>
      <c r="R133" s="722"/>
      <c r="S133" s="722"/>
      <c r="T133" s="722"/>
      <c r="U133" s="476"/>
      <c r="V133" s="51"/>
      <c r="W133" s="217"/>
      <c r="X133" s="217"/>
      <c r="Y133" s="217"/>
      <c r="Z133" s="217"/>
      <c r="AA133" s="217"/>
      <c r="AB133" s="217"/>
      <c r="AC133" s="217"/>
      <c r="AD133" s="217"/>
      <c r="AE133" s="217"/>
      <c r="AF133" s="217"/>
      <c r="AG133" s="217"/>
      <c r="AH133" s="217"/>
      <c r="AI133" s="217"/>
      <c r="AJ133" s="217"/>
      <c r="AK133" s="217"/>
      <c r="AL133" s="74"/>
      <c r="AM133" s="476"/>
      <c r="AN133" s="51"/>
      <c r="AO133" s="217"/>
      <c r="AP133" s="217"/>
      <c r="AQ133" s="217"/>
    </row>
    <row r="134" spans="1:61" ht="11.25" customHeight="1" x14ac:dyDescent="0.2">
      <c r="A134" s="217"/>
      <c r="C134" s="476"/>
      <c r="D134" s="51"/>
      <c r="E134" s="722"/>
      <c r="F134" s="722"/>
      <c r="G134" s="722"/>
      <c r="H134" s="722"/>
      <c r="I134" s="722"/>
      <c r="J134" s="722"/>
      <c r="K134" s="722"/>
      <c r="L134" s="722"/>
      <c r="M134" s="722"/>
      <c r="N134" s="722"/>
      <c r="O134" s="722"/>
      <c r="P134" s="722"/>
      <c r="Q134" s="722"/>
      <c r="R134" s="722"/>
      <c r="S134" s="722"/>
      <c r="T134" s="722"/>
      <c r="U134" s="476"/>
      <c r="V134" s="51"/>
      <c r="W134" s="217" t="s">
        <v>849</v>
      </c>
      <c r="X134" s="217"/>
      <c r="Y134" s="217"/>
      <c r="Z134" s="217"/>
      <c r="AA134" s="217"/>
      <c r="AB134" s="217"/>
      <c r="AC134" s="217"/>
      <c r="AD134" s="217"/>
      <c r="AE134" s="217"/>
      <c r="AF134" s="217"/>
      <c r="AG134" s="217"/>
      <c r="AH134" s="217"/>
      <c r="AI134" s="217"/>
      <c r="AJ134" s="217"/>
      <c r="AK134" s="217"/>
      <c r="AL134" s="75"/>
      <c r="AM134" s="476"/>
      <c r="AN134" s="51"/>
      <c r="AO134" s="217"/>
      <c r="AP134" s="217"/>
      <c r="AQ134" s="217"/>
      <c r="AS134" s="200"/>
      <c r="AT134" s="200"/>
      <c r="AU134" s="200"/>
      <c r="AV134" s="200"/>
      <c r="AW134" s="200"/>
      <c r="AX134" s="200"/>
      <c r="AY134" s="200"/>
      <c r="AZ134" s="200"/>
      <c r="BA134" s="200"/>
      <c r="BB134" s="200"/>
      <c r="BC134" s="200"/>
      <c r="BD134" s="200"/>
      <c r="BE134" s="200"/>
      <c r="BF134" s="200"/>
      <c r="BG134" s="200"/>
      <c r="BH134" s="200"/>
      <c r="BI134" s="200"/>
    </row>
    <row r="135" spans="1:61" ht="11.25" customHeight="1" x14ac:dyDescent="0.2">
      <c r="A135" s="217"/>
      <c r="B135" s="477"/>
      <c r="C135" s="476"/>
      <c r="D135" s="51"/>
      <c r="E135" s="722"/>
      <c r="F135" s="722"/>
      <c r="G135" s="722"/>
      <c r="H135" s="722"/>
      <c r="I135" s="722"/>
      <c r="J135" s="722"/>
      <c r="K135" s="722"/>
      <c r="L135" s="722"/>
      <c r="M135" s="722"/>
      <c r="N135" s="722"/>
      <c r="O135" s="722"/>
      <c r="P135" s="722"/>
      <c r="Q135" s="722"/>
      <c r="R135" s="722"/>
      <c r="S135" s="722"/>
      <c r="T135" s="722"/>
      <c r="U135" s="476"/>
      <c r="V135" s="51"/>
      <c r="W135" s="217"/>
      <c r="X135" s="217" t="s">
        <v>850</v>
      </c>
      <c r="Y135" s="217"/>
      <c r="Z135" s="217"/>
      <c r="AA135" s="217"/>
      <c r="AB135" s="47" t="s">
        <v>9</v>
      </c>
      <c r="AC135" s="47"/>
      <c r="AD135" s="97"/>
      <c r="AE135" s="47"/>
      <c r="AF135" s="47"/>
      <c r="AG135" s="47"/>
      <c r="AH135" s="47"/>
      <c r="AI135" s="47"/>
      <c r="AJ135" s="47"/>
      <c r="AK135" s="47"/>
      <c r="AL135" s="75" t="s">
        <v>385</v>
      </c>
      <c r="AM135" s="476"/>
      <c r="AN135" s="51"/>
      <c r="AO135" s="217"/>
      <c r="AP135" s="127">
        <v>738</v>
      </c>
      <c r="AQ135" s="217"/>
      <c r="AS135" s="200"/>
      <c r="AT135" s="200"/>
      <c r="AU135" s="200"/>
      <c r="AV135" s="200"/>
      <c r="AW135" s="200"/>
      <c r="AX135" s="200"/>
      <c r="AY135" s="200"/>
      <c r="AZ135" s="200"/>
      <c r="BA135" s="200"/>
      <c r="BB135" s="200"/>
      <c r="BC135" s="200"/>
      <c r="BD135" s="200"/>
      <c r="BE135" s="200"/>
      <c r="BF135" s="200"/>
      <c r="BG135" s="200"/>
      <c r="BH135" s="200"/>
      <c r="BI135" s="200"/>
    </row>
    <row r="136" spans="1:61" ht="11.25" customHeight="1" x14ac:dyDescent="0.2">
      <c r="A136" s="217"/>
      <c r="B136" s="477"/>
      <c r="C136" s="476"/>
      <c r="D136" s="51"/>
      <c r="E136" s="722"/>
      <c r="F136" s="722"/>
      <c r="G136" s="722"/>
      <c r="H136" s="722"/>
      <c r="I136" s="722"/>
      <c r="J136" s="722"/>
      <c r="K136" s="722"/>
      <c r="L136" s="722"/>
      <c r="M136" s="722"/>
      <c r="N136" s="722"/>
      <c r="O136" s="722"/>
      <c r="P136" s="722"/>
      <c r="Q136" s="722"/>
      <c r="R136" s="722"/>
      <c r="S136" s="722"/>
      <c r="T136" s="722"/>
      <c r="U136" s="476"/>
      <c r="V136" s="51"/>
      <c r="W136" s="217"/>
      <c r="X136" s="217"/>
      <c r="Y136" s="217"/>
      <c r="Z136" s="217"/>
      <c r="AA136" s="217"/>
      <c r="AB136" s="217"/>
      <c r="AC136" s="217"/>
      <c r="AD136" s="217"/>
      <c r="AE136" s="217"/>
      <c r="AF136" s="217"/>
      <c r="AG136" s="217"/>
      <c r="AH136" s="217"/>
      <c r="AI136" s="217"/>
      <c r="AJ136" s="217"/>
      <c r="AK136" s="217"/>
      <c r="AL136" s="75"/>
      <c r="AM136" s="476"/>
      <c r="AN136" s="51"/>
      <c r="AO136" s="217"/>
      <c r="AP136" s="217"/>
      <c r="AQ136" s="217"/>
      <c r="AS136" s="200"/>
      <c r="AT136" s="200"/>
      <c r="AU136" s="200"/>
      <c r="AV136" s="200"/>
      <c r="AW136" s="200"/>
      <c r="AX136" s="200"/>
      <c r="AY136" s="200"/>
      <c r="AZ136" s="200"/>
      <c r="BA136" s="200"/>
      <c r="BB136" s="200"/>
      <c r="BC136" s="200"/>
      <c r="BD136" s="200"/>
      <c r="BE136" s="200"/>
      <c r="BF136" s="200"/>
      <c r="BG136" s="200"/>
      <c r="BH136" s="200"/>
      <c r="BI136" s="200"/>
    </row>
    <row r="137" spans="1:61" ht="11.25" customHeight="1" x14ac:dyDescent="0.2">
      <c r="A137" s="217"/>
      <c r="B137" s="477"/>
      <c r="C137" s="476"/>
      <c r="D137" s="51"/>
      <c r="E137" s="722"/>
      <c r="F137" s="722"/>
      <c r="G137" s="722"/>
      <c r="H137" s="722"/>
      <c r="I137" s="722"/>
      <c r="J137" s="722"/>
      <c r="K137" s="722"/>
      <c r="L137" s="722"/>
      <c r="M137" s="722"/>
      <c r="N137" s="722"/>
      <c r="O137" s="722"/>
      <c r="P137" s="722"/>
      <c r="Q137" s="722"/>
      <c r="R137" s="722"/>
      <c r="S137" s="722"/>
      <c r="T137" s="722"/>
      <c r="U137" s="476"/>
      <c r="V137" s="51"/>
      <c r="W137" s="217"/>
      <c r="X137" s="217"/>
      <c r="Y137" s="217"/>
      <c r="Z137" s="217"/>
      <c r="AA137" s="217"/>
      <c r="AB137" s="217"/>
      <c r="AC137" s="217"/>
      <c r="AD137" s="217"/>
      <c r="AE137" s="217"/>
      <c r="AF137" s="217"/>
      <c r="AG137" s="217"/>
      <c r="AH137" s="217"/>
      <c r="AI137" s="27"/>
      <c r="AJ137" s="46"/>
      <c r="AK137" s="27"/>
      <c r="AL137" s="21"/>
      <c r="AM137" s="476"/>
      <c r="AN137" s="51"/>
      <c r="AO137" s="217"/>
      <c r="AP137" s="217"/>
      <c r="AQ137" s="217"/>
      <c r="AS137" s="200"/>
      <c r="AT137" s="2"/>
      <c r="AU137" s="2"/>
      <c r="AV137" s="2"/>
      <c r="AW137" s="2"/>
      <c r="AX137" s="2"/>
      <c r="AY137" s="2"/>
      <c r="AZ137" s="2"/>
      <c r="BA137" s="2"/>
      <c r="BB137" s="2"/>
      <c r="BC137" s="2"/>
      <c r="BD137" s="2"/>
      <c r="BE137" s="2"/>
      <c r="BF137" s="2"/>
      <c r="BG137" s="2"/>
      <c r="BH137" s="2"/>
      <c r="BI137" s="2"/>
    </row>
    <row r="138" spans="1:61" ht="11.25" customHeight="1" x14ac:dyDescent="0.2">
      <c r="A138" s="217"/>
      <c r="B138" s="477"/>
      <c r="C138" s="476"/>
      <c r="D138" s="51"/>
      <c r="E138" s="722"/>
      <c r="F138" s="722"/>
      <c r="G138" s="722"/>
      <c r="H138" s="722"/>
      <c r="I138" s="722"/>
      <c r="J138" s="722"/>
      <c r="K138" s="722"/>
      <c r="L138" s="722"/>
      <c r="M138" s="722"/>
      <c r="N138" s="722"/>
      <c r="O138" s="722"/>
      <c r="P138" s="722"/>
      <c r="Q138" s="722"/>
      <c r="R138" s="722"/>
      <c r="S138" s="722"/>
      <c r="T138" s="722"/>
      <c r="U138" s="476"/>
      <c r="V138" s="51"/>
      <c r="W138" s="217" t="s">
        <v>851</v>
      </c>
      <c r="X138" s="217"/>
      <c r="Y138" s="217"/>
      <c r="Z138" s="217"/>
      <c r="AA138" s="217"/>
      <c r="AB138" s="47"/>
      <c r="AC138" s="47" t="s">
        <v>9</v>
      </c>
      <c r="AD138" s="47"/>
      <c r="AE138" s="47"/>
      <c r="AF138" s="47"/>
      <c r="AG138" s="47"/>
      <c r="AH138" s="47"/>
      <c r="AI138" s="51"/>
      <c r="AJ138" s="476"/>
      <c r="AK138" s="51"/>
      <c r="AL138" s="216"/>
      <c r="AM138" s="476"/>
      <c r="AN138" s="51"/>
      <c r="AO138" s="217"/>
      <c r="AP138" s="217"/>
      <c r="AQ138" s="217"/>
      <c r="AS138" s="200"/>
      <c r="AT138" s="2"/>
      <c r="AU138" s="2"/>
      <c r="AV138" s="2"/>
      <c r="AW138" s="2"/>
      <c r="AX138" s="2"/>
      <c r="AY138" s="2"/>
      <c r="AZ138" s="2"/>
      <c r="BA138" s="2"/>
      <c r="BB138" s="2"/>
      <c r="BC138" s="2"/>
      <c r="BD138" s="2"/>
      <c r="BE138" s="2"/>
      <c r="BF138" s="2"/>
      <c r="BG138" s="2"/>
      <c r="BH138" s="2"/>
      <c r="BI138" s="2"/>
    </row>
    <row r="139" spans="1:61" ht="11.25" customHeight="1" x14ac:dyDescent="0.2">
      <c r="A139" s="217"/>
      <c r="B139" s="477"/>
      <c r="C139" s="476"/>
      <c r="D139" s="51"/>
      <c r="E139" s="722"/>
      <c r="F139" s="722"/>
      <c r="G139" s="722"/>
      <c r="H139" s="722"/>
      <c r="I139" s="722"/>
      <c r="J139" s="722"/>
      <c r="K139" s="722"/>
      <c r="L139" s="722"/>
      <c r="M139" s="722"/>
      <c r="N139" s="722"/>
      <c r="O139" s="722"/>
      <c r="P139" s="722"/>
      <c r="Q139" s="722"/>
      <c r="R139" s="722"/>
      <c r="S139" s="722"/>
      <c r="T139" s="722"/>
      <c r="U139" s="476"/>
      <c r="V139" s="51"/>
      <c r="W139" s="217"/>
      <c r="X139" s="217"/>
      <c r="Y139" s="217"/>
      <c r="Z139" s="217"/>
      <c r="AA139" s="217"/>
      <c r="AB139" s="217"/>
      <c r="AC139" s="217"/>
      <c r="AD139" s="217"/>
      <c r="AE139" s="217"/>
      <c r="AF139" s="217"/>
      <c r="AG139" s="217"/>
      <c r="AH139" s="217"/>
      <c r="AI139" s="16"/>
      <c r="AJ139" s="16"/>
      <c r="AK139" s="16"/>
      <c r="AL139" s="24"/>
      <c r="AM139" s="476"/>
      <c r="AN139" s="51"/>
      <c r="AO139" s="217"/>
      <c r="AP139" s="217"/>
      <c r="AQ139" s="217"/>
      <c r="AS139" s="200"/>
      <c r="AT139" s="2"/>
      <c r="AU139" s="2"/>
      <c r="AV139" s="2"/>
      <c r="AW139" s="2"/>
      <c r="AX139" s="2"/>
      <c r="AY139" s="2"/>
      <c r="AZ139" s="2"/>
      <c r="BA139" s="2"/>
      <c r="BB139" s="2"/>
      <c r="BC139" s="2"/>
      <c r="BD139" s="2"/>
      <c r="BE139" s="2"/>
      <c r="BF139" s="2"/>
      <c r="BG139" s="2"/>
      <c r="BH139" s="2"/>
      <c r="BI139" s="2"/>
    </row>
    <row r="140" spans="1:61" ht="11.25" customHeight="1" x14ac:dyDescent="0.2">
      <c r="A140" s="594"/>
      <c r="B140" s="637"/>
      <c r="C140" s="595"/>
      <c r="D140" s="51"/>
      <c r="E140" s="722"/>
      <c r="F140" s="722"/>
      <c r="G140" s="722"/>
      <c r="H140" s="722"/>
      <c r="I140" s="722"/>
      <c r="J140" s="722"/>
      <c r="K140" s="722"/>
      <c r="L140" s="722"/>
      <c r="M140" s="722"/>
      <c r="N140" s="722"/>
      <c r="O140" s="722"/>
      <c r="P140" s="722"/>
      <c r="Q140" s="722"/>
      <c r="R140" s="722"/>
      <c r="S140" s="722"/>
      <c r="T140" s="722"/>
      <c r="U140" s="595"/>
      <c r="V140" s="51"/>
      <c r="W140" s="594"/>
      <c r="X140" s="594"/>
      <c r="Y140" s="594"/>
      <c r="Z140" s="594"/>
      <c r="AA140" s="594"/>
      <c r="AB140" s="594"/>
      <c r="AC140" s="594"/>
      <c r="AD140" s="594"/>
      <c r="AE140" s="594"/>
      <c r="AF140" s="594"/>
      <c r="AG140" s="594"/>
      <c r="AH140" s="594"/>
      <c r="AI140" s="603"/>
      <c r="AJ140" s="603"/>
      <c r="AK140" s="603"/>
      <c r="AL140" s="644"/>
      <c r="AM140" s="595"/>
      <c r="AN140" s="51"/>
      <c r="AO140" s="594"/>
      <c r="AP140" s="594"/>
      <c r="AQ140" s="594"/>
      <c r="AS140" s="200"/>
      <c r="AT140" s="640"/>
      <c r="AU140" s="640"/>
      <c r="AV140" s="640"/>
      <c r="AW140" s="640"/>
      <c r="AX140" s="640"/>
      <c r="AY140" s="640"/>
      <c r="AZ140" s="640"/>
      <c r="BA140" s="640"/>
      <c r="BB140" s="640"/>
      <c r="BC140" s="640"/>
      <c r="BD140" s="640"/>
      <c r="BE140" s="640"/>
      <c r="BF140" s="640"/>
      <c r="BG140" s="640"/>
      <c r="BH140" s="640"/>
      <c r="BI140" s="640"/>
    </row>
    <row r="141" spans="1:61" ht="10" x14ac:dyDescent="0.2">
      <c r="A141" s="217"/>
      <c r="B141" s="477"/>
      <c r="C141" s="476"/>
      <c r="D141" s="51"/>
      <c r="E141" s="722"/>
      <c r="F141" s="722"/>
      <c r="G141" s="722"/>
      <c r="H141" s="722"/>
      <c r="I141" s="722"/>
      <c r="J141" s="722"/>
      <c r="K141" s="722"/>
      <c r="L141" s="722"/>
      <c r="M141" s="722"/>
      <c r="N141" s="722"/>
      <c r="O141" s="722"/>
      <c r="P141" s="722"/>
      <c r="Q141" s="722"/>
      <c r="R141" s="722"/>
      <c r="S141" s="722"/>
      <c r="T141" s="722"/>
      <c r="U141" s="476"/>
      <c r="V141" s="51"/>
      <c r="AI141" s="217"/>
      <c r="AJ141" s="217"/>
      <c r="AK141" s="217"/>
      <c r="AL141" s="74"/>
      <c r="AM141" s="476"/>
      <c r="AN141" s="51"/>
      <c r="AO141" s="217"/>
      <c r="AP141" s="217"/>
      <c r="AQ141" s="217"/>
      <c r="AS141" s="200"/>
      <c r="AT141" s="2"/>
      <c r="AU141" s="2"/>
      <c r="AV141" s="2"/>
      <c r="AW141" s="2"/>
      <c r="AX141" s="2"/>
      <c r="AY141" s="2"/>
      <c r="AZ141" s="2"/>
      <c r="BA141" s="2"/>
      <c r="BB141" s="2"/>
      <c r="BC141" s="2"/>
      <c r="BD141" s="2"/>
      <c r="BE141" s="2"/>
      <c r="BF141" s="2"/>
      <c r="BG141" s="2"/>
      <c r="BH141" s="2"/>
      <c r="BI141" s="2"/>
    </row>
    <row r="142" spans="1:61" ht="6" customHeight="1" x14ac:dyDescent="0.2">
      <c r="A142" s="77"/>
      <c r="B142" s="76"/>
      <c r="C142" s="48"/>
      <c r="D142" s="26"/>
      <c r="E142" s="77"/>
      <c r="F142" s="77"/>
      <c r="G142" s="77"/>
      <c r="H142" s="77"/>
      <c r="I142" s="77"/>
      <c r="J142" s="77"/>
      <c r="K142" s="77"/>
      <c r="L142" s="77"/>
      <c r="M142" s="77"/>
      <c r="N142" s="77"/>
      <c r="O142" s="77"/>
      <c r="P142" s="77"/>
      <c r="Q142" s="77"/>
      <c r="R142" s="77"/>
      <c r="S142" s="77"/>
      <c r="T142" s="77"/>
      <c r="U142" s="48"/>
      <c r="V142" s="26"/>
      <c r="W142" s="77"/>
      <c r="X142" s="77"/>
      <c r="Y142" s="77"/>
      <c r="Z142" s="77"/>
      <c r="AA142" s="77"/>
      <c r="AB142" s="77"/>
      <c r="AC142" s="77"/>
      <c r="AD142" s="77"/>
      <c r="AE142" s="77"/>
      <c r="AF142" s="77"/>
      <c r="AG142" s="77"/>
      <c r="AH142" s="77"/>
      <c r="AI142" s="77"/>
      <c r="AJ142" s="77"/>
      <c r="AK142" s="77"/>
      <c r="AL142" s="78"/>
      <c r="AM142" s="48"/>
      <c r="AN142" s="26"/>
      <c r="AO142" s="77"/>
      <c r="AP142" s="77"/>
      <c r="AQ142" s="77"/>
      <c r="AS142" s="200"/>
      <c r="AT142" s="200"/>
      <c r="AU142" s="200"/>
      <c r="AV142" s="200"/>
      <c r="AW142" s="200"/>
      <c r="AX142" s="200"/>
      <c r="AY142" s="200"/>
      <c r="AZ142" s="200"/>
      <c r="BA142" s="200"/>
      <c r="BB142" s="200"/>
      <c r="BC142" s="200"/>
      <c r="BD142" s="200"/>
      <c r="BE142" s="200"/>
      <c r="BF142" s="200"/>
      <c r="BG142" s="200"/>
      <c r="BH142" s="200"/>
      <c r="BI142" s="200"/>
    </row>
    <row r="143" spans="1:61" ht="6" customHeight="1" x14ac:dyDescent="0.2">
      <c r="A143" s="16"/>
      <c r="B143" s="475"/>
      <c r="C143" s="46"/>
      <c r="D143" s="27"/>
      <c r="E143" s="16"/>
      <c r="F143" s="16"/>
      <c r="G143" s="16"/>
      <c r="H143" s="16"/>
      <c r="I143" s="16"/>
      <c r="J143" s="16"/>
      <c r="K143" s="16"/>
      <c r="L143" s="16"/>
      <c r="M143" s="16"/>
      <c r="N143" s="16"/>
      <c r="O143" s="16"/>
      <c r="P143" s="16"/>
      <c r="Q143" s="16"/>
      <c r="R143" s="16"/>
      <c r="S143" s="16"/>
      <c r="T143" s="16"/>
      <c r="U143" s="46"/>
      <c r="V143" s="27"/>
      <c r="W143" s="16"/>
      <c r="X143" s="16"/>
      <c r="Y143" s="16"/>
      <c r="Z143" s="16"/>
      <c r="AA143" s="16"/>
      <c r="AB143" s="16"/>
      <c r="AC143" s="16"/>
      <c r="AD143" s="16"/>
      <c r="AE143" s="16"/>
      <c r="AF143" s="16"/>
      <c r="AG143" s="24"/>
      <c r="AH143" s="16"/>
      <c r="AI143" s="16"/>
      <c r="AJ143" s="16"/>
      <c r="AK143" s="16"/>
      <c r="AL143" s="24"/>
      <c r="AM143" s="46"/>
      <c r="AN143" s="27"/>
      <c r="AO143" s="16"/>
      <c r="AP143" s="16"/>
      <c r="AQ143" s="16"/>
    </row>
    <row r="144" spans="1:61" ht="11.25" customHeight="1" x14ac:dyDescent="0.2">
      <c r="A144" s="217"/>
      <c r="B144" s="133">
        <v>723</v>
      </c>
      <c r="C144" s="476"/>
      <c r="D144" s="51"/>
      <c r="E144" s="722" t="str">
        <f ca="1">VLOOKUP(INDIRECT(ADDRESS(ROW(),COLUMN()-3)),Language_Translations,MATCH(Language_Selected,Language_Options,0),FALSE)</f>
        <v>Je voudrais maintenant vous poser des questions sur votre activité sexuelle récente. Quand avez-vous eu des rapports sexuels pour la dernière fois ?</v>
      </c>
      <c r="F144" s="722"/>
      <c r="G144" s="722"/>
      <c r="H144" s="722"/>
      <c r="I144" s="722"/>
      <c r="J144" s="722"/>
      <c r="K144" s="722"/>
      <c r="L144" s="722"/>
      <c r="M144" s="722"/>
      <c r="N144" s="722"/>
      <c r="O144" s="722"/>
      <c r="P144" s="722"/>
      <c r="Q144" s="722"/>
      <c r="R144" s="722"/>
      <c r="S144" s="722"/>
      <c r="T144" s="722"/>
      <c r="U144" s="476"/>
      <c r="V144" s="51"/>
      <c r="W144" s="217"/>
      <c r="X144" s="217"/>
      <c r="Y144" s="217"/>
      <c r="Z144" s="217"/>
      <c r="AA144" s="217"/>
      <c r="AB144" s="217"/>
      <c r="AC144" s="217"/>
      <c r="AD144" s="217"/>
      <c r="AE144" s="217"/>
      <c r="AF144" s="217"/>
      <c r="AG144" s="74"/>
      <c r="AH144" s="217"/>
      <c r="AI144" s="27"/>
      <c r="AJ144" s="46"/>
      <c r="AK144" s="27"/>
      <c r="AL144" s="21"/>
      <c r="AM144" s="476"/>
      <c r="AN144" s="51"/>
      <c r="AO144" s="217"/>
      <c r="AP144" s="217"/>
      <c r="AQ144" s="217"/>
    </row>
    <row r="145" spans="1:43" ht="11.25" customHeight="1" x14ac:dyDescent="0.2">
      <c r="A145" s="217"/>
      <c r="B145" s="477"/>
      <c r="C145" s="476"/>
      <c r="D145" s="51"/>
      <c r="E145" s="722"/>
      <c r="F145" s="722"/>
      <c r="G145" s="722"/>
      <c r="H145" s="722"/>
      <c r="I145" s="722"/>
      <c r="J145" s="722"/>
      <c r="K145" s="722"/>
      <c r="L145" s="722"/>
      <c r="M145" s="722"/>
      <c r="N145" s="722"/>
      <c r="O145" s="722"/>
      <c r="P145" s="722"/>
      <c r="Q145" s="722"/>
      <c r="R145" s="722"/>
      <c r="S145" s="722"/>
      <c r="T145" s="722"/>
      <c r="U145" s="476"/>
      <c r="V145" s="51"/>
      <c r="W145" s="217" t="s">
        <v>852</v>
      </c>
      <c r="X145" s="217"/>
      <c r="Y145" s="217"/>
      <c r="Z145" s="217"/>
      <c r="AA145" s="217"/>
      <c r="AB145" s="47"/>
      <c r="AC145" s="47" t="s">
        <v>9</v>
      </c>
      <c r="AD145" s="47"/>
      <c r="AE145" s="47"/>
      <c r="AF145" s="47"/>
      <c r="AG145" s="75" t="s">
        <v>93</v>
      </c>
      <c r="AH145" s="217"/>
      <c r="AI145" s="26"/>
      <c r="AJ145" s="48"/>
      <c r="AK145" s="26"/>
      <c r="AL145" s="22"/>
      <c r="AM145" s="476"/>
      <c r="AN145" s="51"/>
      <c r="AO145" s="217"/>
      <c r="AP145" s="217"/>
      <c r="AQ145" s="217"/>
    </row>
    <row r="146" spans="1:43" ht="11.25" customHeight="1" x14ac:dyDescent="0.2">
      <c r="A146" s="217"/>
      <c r="B146" s="477"/>
      <c r="C146" s="476"/>
      <c r="D146" s="51"/>
      <c r="E146" s="722"/>
      <c r="F146" s="722"/>
      <c r="G146" s="722"/>
      <c r="H146" s="722"/>
      <c r="I146" s="722"/>
      <c r="J146" s="722"/>
      <c r="K146" s="722"/>
      <c r="L146" s="722"/>
      <c r="M146" s="722"/>
      <c r="N146" s="722"/>
      <c r="O146" s="722"/>
      <c r="P146" s="722"/>
      <c r="Q146" s="722"/>
      <c r="R146" s="722"/>
      <c r="S146" s="722"/>
      <c r="T146" s="722"/>
      <c r="U146" s="476"/>
      <c r="V146" s="51"/>
      <c r="W146" s="217"/>
      <c r="X146" s="217"/>
      <c r="Y146" s="217"/>
      <c r="Z146" s="217"/>
      <c r="AA146" s="217"/>
      <c r="AB146" s="217"/>
      <c r="AC146" s="217"/>
      <c r="AD146" s="217"/>
      <c r="AE146" s="217"/>
      <c r="AF146" s="217"/>
      <c r="AG146" s="74"/>
      <c r="AH146" s="217"/>
      <c r="AI146" s="27"/>
      <c r="AJ146" s="46"/>
      <c r="AK146" s="27"/>
      <c r="AL146" s="21"/>
      <c r="AM146" s="476"/>
      <c r="AN146" s="51"/>
      <c r="AO146" s="217"/>
      <c r="AP146" s="217"/>
      <c r="AQ146" s="217"/>
    </row>
    <row r="147" spans="1:43" ht="11.25" customHeight="1" x14ac:dyDescent="0.2">
      <c r="A147" s="217"/>
      <c r="B147" s="477"/>
      <c r="C147" s="476"/>
      <c r="D147" s="51"/>
      <c r="E147" s="723" t="s">
        <v>853</v>
      </c>
      <c r="F147" s="723"/>
      <c r="G147" s="723"/>
      <c r="H147" s="723"/>
      <c r="I147" s="723"/>
      <c r="J147" s="723"/>
      <c r="K147" s="723"/>
      <c r="L147" s="723"/>
      <c r="M147" s="723"/>
      <c r="N147" s="723"/>
      <c r="O147" s="723"/>
      <c r="P147" s="723"/>
      <c r="Q147" s="723"/>
      <c r="R147" s="723"/>
      <c r="S147" s="723"/>
      <c r="T147" s="723"/>
      <c r="U147" s="476"/>
      <c r="V147" s="51"/>
      <c r="W147" s="217" t="s">
        <v>854</v>
      </c>
      <c r="X147" s="217"/>
      <c r="Y147" s="217"/>
      <c r="Z147" s="217"/>
      <c r="AA147" s="217"/>
      <c r="AB147" s="47"/>
      <c r="AC147" s="47"/>
      <c r="AD147" s="47" t="s">
        <v>9</v>
      </c>
      <c r="AE147" s="47"/>
      <c r="AF147" s="47"/>
      <c r="AG147" s="75" t="s">
        <v>95</v>
      </c>
      <c r="AH147" s="217"/>
      <c r="AI147" s="26"/>
      <c r="AJ147" s="48"/>
      <c r="AK147" s="26"/>
      <c r="AL147" s="22"/>
      <c r="AM147" s="476"/>
      <c r="AN147" s="51"/>
      <c r="AO147" s="217"/>
      <c r="AP147" s="217"/>
      <c r="AQ147" s="217"/>
    </row>
    <row r="148" spans="1:43" ht="11.25" customHeight="1" x14ac:dyDescent="0.2">
      <c r="A148" s="217"/>
      <c r="B148" s="477"/>
      <c r="C148" s="476"/>
      <c r="D148" s="51"/>
      <c r="E148" s="723"/>
      <c r="F148" s="723"/>
      <c r="G148" s="723"/>
      <c r="H148" s="723"/>
      <c r="I148" s="723"/>
      <c r="J148" s="723"/>
      <c r="K148" s="723"/>
      <c r="L148" s="723"/>
      <c r="M148" s="723"/>
      <c r="N148" s="723"/>
      <c r="O148" s="723"/>
      <c r="P148" s="723"/>
      <c r="Q148" s="723"/>
      <c r="R148" s="723"/>
      <c r="S148" s="723"/>
      <c r="T148" s="723"/>
      <c r="U148" s="476"/>
      <c r="V148" s="51"/>
      <c r="W148" s="217"/>
      <c r="X148" s="217"/>
      <c r="Y148" s="217"/>
      <c r="Z148" s="217"/>
      <c r="AA148" s="217"/>
      <c r="AB148" s="217"/>
      <c r="AC148" s="217"/>
      <c r="AD148" s="217"/>
      <c r="AE148" s="217"/>
      <c r="AF148" s="217"/>
      <c r="AG148" s="74"/>
      <c r="AH148" s="217"/>
      <c r="AI148" s="27"/>
      <c r="AJ148" s="46"/>
      <c r="AK148" s="27"/>
      <c r="AL148" s="21"/>
      <c r="AM148" s="476"/>
      <c r="AN148" s="51"/>
      <c r="AO148" s="217"/>
      <c r="AP148" s="217"/>
      <c r="AQ148" s="217"/>
    </row>
    <row r="149" spans="1:43" ht="11.25" customHeight="1" x14ac:dyDescent="0.2">
      <c r="A149" s="217"/>
      <c r="B149" s="477"/>
      <c r="C149" s="476"/>
      <c r="D149" s="51"/>
      <c r="E149" s="723"/>
      <c r="F149" s="723"/>
      <c r="G149" s="723"/>
      <c r="H149" s="723"/>
      <c r="I149" s="723"/>
      <c r="J149" s="723"/>
      <c r="K149" s="723"/>
      <c r="L149" s="723"/>
      <c r="M149" s="723"/>
      <c r="N149" s="723"/>
      <c r="O149" s="723"/>
      <c r="P149" s="723"/>
      <c r="Q149" s="723"/>
      <c r="R149" s="723"/>
      <c r="S149" s="723"/>
      <c r="T149" s="723"/>
      <c r="U149" s="476"/>
      <c r="V149" s="51"/>
      <c r="W149" s="217" t="s">
        <v>855</v>
      </c>
      <c r="X149" s="217"/>
      <c r="Y149" s="217"/>
      <c r="Z149" s="217"/>
      <c r="AA149" s="217"/>
      <c r="AB149" s="47"/>
      <c r="AC149" s="47" t="s">
        <v>9</v>
      </c>
      <c r="AD149" s="47"/>
      <c r="AE149" s="47"/>
      <c r="AF149" s="47"/>
      <c r="AG149" s="75" t="s">
        <v>97</v>
      </c>
      <c r="AH149" s="217"/>
      <c r="AI149" s="26"/>
      <c r="AJ149" s="48"/>
      <c r="AK149" s="26"/>
      <c r="AL149" s="22"/>
      <c r="AM149" s="476"/>
      <c r="AN149" s="51"/>
      <c r="AO149" s="217"/>
      <c r="AP149" s="217"/>
      <c r="AQ149" s="217"/>
    </row>
    <row r="150" spans="1:43" ht="11.25" customHeight="1" x14ac:dyDescent="0.2">
      <c r="A150" s="217"/>
      <c r="B150" s="477"/>
      <c r="C150" s="476"/>
      <c r="D150" s="51"/>
      <c r="E150" s="723"/>
      <c r="F150" s="723"/>
      <c r="G150" s="723"/>
      <c r="H150" s="723"/>
      <c r="I150" s="723"/>
      <c r="J150" s="723"/>
      <c r="K150" s="723"/>
      <c r="L150" s="723"/>
      <c r="M150" s="723"/>
      <c r="N150" s="723"/>
      <c r="O150" s="723"/>
      <c r="P150" s="723"/>
      <c r="Q150" s="723"/>
      <c r="R150" s="723"/>
      <c r="S150" s="723"/>
      <c r="T150" s="723"/>
      <c r="U150" s="476"/>
      <c r="V150" s="217"/>
      <c r="W150" s="217"/>
      <c r="X150" s="217"/>
      <c r="Y150" s="217"/>
      <c r="Z150" s="217"/>
      <c r="AA150" s="217"/>
      <c r="AB150" s="217"/>
      <c r="AC150" s="217"/>
      <c r="AD150" s="217"/>
      <c r="AE150" s="217"/>
      <c r="AF150" s="217"/>
      <c r="AG150" s="74"/>
      <c r="AH150" s="217"/>
      <c r="AI150" s="27"/>
      <c r="AJ150" s="46"/>
      <c r="AK150" s="27"/>
      <c r="AL150" s="21"/>
      <c r="AM150" s="476"/>
      <c r="AN150" s="51"/>
      <c r="AO150" s="217"/>
      <c r="AP150" s="729">
        <v>737</v>
      </c>
      <c r="AQ150" s="217"/>
    </row>
    <row r="151" spans="1:43" ht="11.25" customHeight="1" x14ac:dyDescent="0.2">
      <c r="A151" s="217"/>
      <c r="B151" s="477"/>
      <c r="C151" s="476"/>
      <c r="D151" s="51"/>
      <c r="E151" s="723"/>
      <c r="F151" s="723"/>
      <c r="G151" s="723"/>
      <c r="H151" s="723"/>
      <c r="I151" s="723"/>
      <c r="J151" s="723"/>
      <c r="K151" s="723"/>
      <c r="L151" s="723"/>
      <c r="M151" s="723"/>
      <c r="N151" s="723"/>
      <c r="O151" s="723"/>
      <c r="P151" s="723"/>
      <c r="Q151" s="723"/>
      <c r="R151" s="723"/>
      <c r="S151" s="723"/>
      <c r="T151" s="723"/>
      <c r="U151" s="476"/>
      <c r="V151" s="217"/>
      <c r="W151" s="217" t="s">
        <v>856</v>
      </c>
      <c r="X151" s="217"/>
      <c r="Y151" s="217"/>
      <c r="Z151" s="217"/>
      <c r="AA151" s="217"/>
      <c r="AB151" s="47"/>
      <c r="AC151" s="47"/>
      <c r="AD151" s="47" t="s">
        <v>9</v>
      </c>
      <c r="AE151" s="47"/>
      <c r="AF151" s="47"/>
      <c r="AG151" s="75" t="s">
        <v>114</v>
      </c>
      <c r="AH151" s="217"/>
      <c r="AI151" s="26"/>
      <c r="AJ151" s="48"/>
      <c r="AK151" s="26"/>
      <c r="AL151" s="22"/>
      <c r="AM151" s="476"/>
      <c r="AN151" s="51"/>
      <c r="AO151" s="217"/>
      <c r="AP151" s="729"/>
      <c r="AQ151" s="217"/>
    </row>
    <row r="152" spans="1:43" ht="6" customHeight="1" thickBot="1" x14ac:dyDescent="0.25">
      <c r="A152" s="77"/>
      <c r="B152" s="76"/>
      <c r="C152" s="48"/>
      <c r="D152" s="77"/>
      <c r="E152" s="77"/>
      <c r="F152" s="77"/>
      <c r="G152" s="77"/>
      <c r="H152" s="77"/>
      <c r="I152" s="77"/>
      <c r="J152" s="77"/>
      <c r="K152" s="77"/>
      <c r="L152" s="77"/>
      <c r="M152" s="77"/>
      <c r="N152" s="77"/>
      <c r="O152" s="77"/>
      <c r="P152" s="77"/>
      <c r="Q152" s="77"/>
      <c r="R152" s="77"/>
      <c r="S152" s="77"/>
      <c r="T152" s="77"/>
      <c r="U152" s="48"/>
      <c r="V152" s="77"/>
      <c r="W152" s="77"/>
      <c r="X152" s="77"/>
      <c r="Y152" s="77"/>
      <c r="Z152" s="77"/>
      <c r="AA152" s="77"/>
      <c r="AB152" s="77"/>
      <c r="AC152" s="77"/>
      <c r="AD152" s="77"/>
      <c r="AE152" s="77"/>
      <c r="AF152" s="77"/>
      <c r="AG152" s="78"/>
      <c r="AH152" s="77"/>
      <c r="AI152" s="77"/>
      <c r="AJ152" s="77"/>
      <c r="AK152" s="77"/>
      <c r="AL152" s="78"/>
      <c r="AM152" s="48"/>
      <c r="AN152" s="77"/>
      <c r="AO152" s="77"/>
      <c r="AP152" s="77"/>
      <c r="AQ152" s="77"/>
    </row>
    <row r="153" spans="1:43" ht="6" customHeight="1" x14ac:dyDescent="0.2">
      <c r="A153" s="82"/>
      <c r="B153" s="83"/>
      <c r="C153" s="84"/>
      <c r="D153" s="85"/>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86"/>
      <c r="AM153" s="84"/>
      <c r="AN153" s="85"/>
      <c r="AO153" s="1"/>
      <c r="AP153" s="1"/>
      <c r="AQ153" s="87"/>
    </row>
    <row r="154" spans="1:43" ht="10" x14ac:dyDescent="0.2">
      <c r="A154" s="88"/>
      <c r="B154" s="133">
        <v>724</v>
      </c>
      <c r="C154" s="476"/>
      <c r="D154" s="51"/>
      <c r="E154" s="723" t="s">
        <v>280</v>
      </c>
      <c r="F154" s="723"/>
      <c r="G154" s="723"/>
      <c r="H154" s="723"/>
      <c r="I154" s="723"/>
      <c r="J154" s="723"/>
      <c r="K154" s="723"/>
      <c r="L154" s="723"/>
      <c r="M154" s="723"/>
      <c r="N154" s="723"/>
      <c r="O154" s="723"/>
      <c r="P154" s="723"/>
      <c r="Q154" s="723"/>
      <c r="R154" s="723"/>
      <c r="S154" s="723"/>
      <c r="T154" s="723"/>
      <c r="U154" s="217"/>
      <c r="V154" s="217"/>
      <c r="W154" s="217"/>
      <c r="X154" s="217"/>
      <c r="Y154" s="217"/>
      <c r="Z154" s="217"/>
      <c r="AA154" s="217"/>
      <c r="AB154" s="217"/>
      <c r="AC154" s="217"/>
      <c r="AD154" s="217"/>
      <c r="AE154" s="217"/>
      <c r="AF154" s="217"/>
      <c r="AG154" s="217"/>
      <c r="AH154" s="217"/>
      <c r="AI154" s="217"/>
      <c r="AJ154" s="217"/>
      <c r="AK154" s="217"/>
      <c r="AL154" s="74"/>
      <c r="AM154" s="476"/>
      <c r="AN154" s="51"/>
      <c r="AO154" s="217"/>
      <c r="AP154" s="217"/>
      <c r="AQ154" s="89"/>
    </row>
    <row r="155" spans="1:43" ht="10" x14ac:dyDescent="0.2">
      <c r="A155" s="88"/>
      <c r="B155" s="477"/>
      <c r="C155" s="476"/>
      <c r="D155" s="51"/>
      <c r="E155" s="217"/>
      <c r="F155" s="217"/>
      <c r="G155" s="217"/>
      <c r="H155" s="217"/>
      <c r="I155" s="217"/>
      <c r="J155" s="217"/>
      <c r="K155" s="217"/>
      <c r="L155" s="217"/>
      <c r="M155" s="217"/>
      <c r="N155" s="217"/>
      <c r="O155" s="217"/>
      <c r="P155" s="74" t="s">
        <v>281</v>
      </c>
      <c r="Q155" s="217"/>
      <c r="R155" s="217"/>
      <c r="S155" s="217"/>
      <c r="T155" s="217"/>
      <c r="U155" s="217"/>
      <c r="V155" s="217"/>
      <c r="W155" s="217"/>
      <c r="X155" s="217"/>
      <c r="Z155" s="217"/>
      <c r="AA155" s="217"/>
      <c r="AC155" s="74" t="s">
        <v>282</v>
      </c>
      <c r="AD155" s="217"/>
      <c r="AE155" s="217"/>
      <c r="AF155" s="217"/>
      <c r="AG155" s="217"/>
      <c r="AH155" s="217"/>
      <c r="AI155" s="217"/>
      <c r="AJ155" s="217"/>
      <c r="AK155" s="217"/>
      <c r="AL155" s="74"/>
      <c r="AM155" s="476"/>
      <c r="AN155" s="51"/>
      <c r="AO155" s="217"/>
      <c r="AP155" s="729">
        <v>727</v>
      </c>
      <c r="AQ155" s="89"/>
    </row>
    <row r="156" spans="1:43" ht="10" x14ac:dyDescent="0.2">
      <c r="A156" s="88"/>
      <c r="B156" s="477"/>
      <c r="C156" s="476"/>
      <c r="D156" s="51"/>
      <c r="E156" s="217"/>
      <c r="F156" s="217"/>
      <c r="G156" s="217"/>
      <c r="H156" s="217"/>
      <c r="I156" s="217"/>
      <c r="J156" s="217"/>
      <c r="K156" s="217"/>
      <c r="L156" s="217"/>
      <c r="M156" s="217"/>
      <c r="N156" s="217"/>
      <c r="O156" s="217"/>
      <c r="P156" s="74" t="s">
        <v>283</v>
      </c>
      <c r="Q156" s="217"/>
      <c r="R156" s="217"/>
      <c r="S156" s="217"/>
      <c r="T156" s="217"/>
      <c r="U156" s="217"/>
      <c r="V156" s="217"/>
      <c r="W156" s="217"/>
      <c r="X156" s="217"/>
      <c r="Y156" s="217"/>
      <c r="Z156" s="217"/>
      <c r="AA156" s="217"/>
      <c r="AB156" s="217"/>
      <c r="AC156" s="217"/>
      <c r="AD156" s="217"/>
      <c r="AE156" s="217"/>
      <c r="AF156" s="217"/>
      <c r="AG156" s="217"/>
      <c r="AH156" s="217"/>
      <c r="AI156" s="217"/>
      <c r="AJ156" s="217"/>
      <c r="AK156" s="217"/>
      <c r="AL156" s="74"/>
      <c r="AM156" s="476"/>
      <c r="AN156" s="51"/>
      <c r="AO156" s="217"/>
      <c r="AP156" s="729"/>
      <c r="AQ156" s="89"/>
    </row>
    <row r="157" spans="1:43" ht="6" customHeight="1" thickBot="1" x14ac:dyDescent="0.25">
      <c r="A157" s="90"/>
      <c r="B157" s="319"/>
      <c r="C157" s="72"/>
      <c r="D157" s="73"/>
      <c r="E157" s="71"/>
      <c r="F157" s="71"/>
      <c r="G157" s="71"/>
      <c r="H157" s="71"/>
      <c r="I157" s="71"/>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1"/>
      <c r="AL157" s="91"/>
      <c r="AM157" s="72"/>
      <c r="AN157" s="73"/>
      <c r="AO157" s="71"/>
      <c r="AP157" s="71"/>
      <c r="AQ157" s="92"/>
    </row>
    <row r="158" spans="1:43" ht="6" customHeight="1" x14ac:dyDescent="0.2">
      <c r="A158" s="16"/>
      <c r="B158" s="475"/>
      <c r="C158" s="46"/>
      <c r="D158" s="16"/>
      <c r="E158" s="16"/>
      <c r="F158" s="16"/>
      <c r="G158" s="16"/>
      <c r="H158" s="16"/>
      <c r="I158" s="16"/>
      <c r="J158" s="16"/>
      <c r="K158" s="16"/>
      <c r="L158" s="16"/>
      <c r="M158" s="16"/>
      <c r="N158" s="16"/>
      <c r="O158" s="16"/>
      <c r="P158" s="16"/>
      <c r="Q158" s="16"/>
      <c r="R158" s="16"/>
      <c r="S158" s="16"/>
      <c r="T158" s="16"/>
      <c r="U158" s="46"/>
      <c r="V158" s="16"/>
      <c r="W158" s="16"/>
      <c r="X158" s="16"/>
      <c r="Y158" s="16"/>
      <c r="Z158" s="16"/>
      <c r="AA158" s="16"/>
      <c r="AB158" s="16"/>
      <c r="AC158" s="16"/>
      <c r="AD158" s="16"/>
      <c r="AE158" s="16"/>
      <c r="AF158" s="16"/>
      <c r="AG158" s="16"/>
      <c r="AH158" s="16"/>
      <c r="AI158" s="16"/>
      <c r="AJ158" s="16"/>
      <c r="AK158" s="16"/>
      <c r="AL158" s="24"/>
      <c r="AM158" s="46"/>
      <c r="AN158" s="16"/>
      <c r="AO158" s="16"/>
      <c r="AP158" s="16"/>
      <c r="AQ158" s="16"/>
    </row>
    <row r="159" spans="1:43" ht="11.25" customHeight="1" x14ac:dyDescent="0.2">
      <c r="B159" s="133">
        <v>725</v>
      </c>
      <c r="C159" s="109"/>
      <c r="E159" s="717" t="str">
        <f ca="1">VLOOKUP(INDIRECT(ADDRESS(ROW(),COLUMN()-3)),Language_Translations,MATCH(Language_Selected,Language_Options,0),FALSE)</f>
        <v xml:space="preserve">La dernière fois que vous avez eu des rapports sexuels, est-ce que vous ou votre partenaire avait fait quelque chose ou utilisé une méthode pour retarder une grossesse ou éviter de tomber enceinte ? </v>
      </c>
      <c r="F159" s="717"/>
      <c r="G159" s="717"/>
      <c r="H159" s="717"/>
      <c r="I159" s="717"/>
      <c r="J159" s="717"/>
      <c r="K159" s="717"/>
      <c r="L159" s="717"/>
      <c r="M159" s="717"/>
      <c r="N159" s="717"/>
      <c r="O159" s="717"/>
      <c r="P159" s="717"/>
      <c r="Q159" s="717"/>
      <c r="R159" s="717"/>
      <c r="S159" s="717"/>
      <c r="T159" s="717"/>
      <c r="U159" s="109"/>
      <c r="W159" s="217" t="s">
        <v>117</v>
      </c>
      <c r="X159" s="217"/>
      <c r="Y159" s="47" t="s">
        <v>9</v>
      </c>
      <c r="Z159" s="47"/>
      <c r="AA159" s="47"/>
      <c r="AB159" s="47"/>
      <c r="AC159" s="47"/>
      <c r="AD159" s="47"/>
      <c r="AE159" s="47"/>
      <c r="AF159" s="47"/>
      <c r="AG159" s="47"/>
      <c r="AH159" s="47"/>
      <c r="AI159" s="47"/>
      <c r="AJ159" s="47"/>
      <c r="AK159" s="47"/>
      <c r="AL159" s="75" t="s">
        <v>93</v>
      </c>
      <c r="AM159" s="109"/>
    </row>
    <row r="160" spans="1:43" ht="11.25" customHeight="1" x14ac:dyDescent="0.2">
      <c r="C160" s="109"/>
      <c r="E160" s="717"/>
      <c r="F160" s="717"/>
      <c r="G160" s="717"/>
      <c r="H160" s="717"/>
      <c r="I160" s="717"/>
      <c r="J160" s="717"/>
      <c r="K160" s="717"/>
      <c r="L160" s="717"/>
      <c r="M160" s="717"/>
      <c r="N160" s="717"/>
      <c r="O160" s="717"/>
      <c r="P160" s="717"/>
      <c r="Q160" s="717"/>
      <c r="R160" s="717"/>
      <c r="S160" s="717"/>
      <c r="T160" s="717"/>
      <c r="U160" s="109"/>
      <c r="W160" s="217" t="s">
        <v>118</v>
      </c>
      <c r="X160" s="217"/>
      <c r="Y160" s="47" t="s">
        <v>9</v>
      </c>
      <c r="Z160" s="47"/>
      <c r="AA160" s="47"/>
      <c r="AB160" s="47"/>
      <c r="AC160" s="47"/>
      <c r="AD160" s="47"/>
      <c r="AE160" s="47"/>
      <c r="AF160" s="47"/>
      <c r="AG160" s="47"/>
      <c r="AH160" s="47"/>
      <c r="AI160" s="47"/>
      <c r="AJ160" s="47"/>
      <c r="AK160" s="47"/>
      <c r="AL160" s="75" t="s">
        <v>95</v>
      </c>
      <c r="AM160" s="109"/>
      <c r="AP160" s="127">
        <v>727</v>
      </c>
    </row>
    <row r="161" spans="1:43" ht="11.25" customHeight="1" x14ac:dyDescent="0.2">
      <c r="C161" s="109"/>
      <c r="E161" s="717"/>
      <c r="F161" s="717"/>
      <c r="G161" s="717"/>
      <c r="H161" s="717"/>
      <c r="I161" s="717"/>
      <c r="J161" s="717"/>
      <c r="K161" s="717"/>
      <c r="L161" s="717"/>
      <c r="M161" s="717"/>
      <c r="N161" s="717"/>
      <c r="O161" s="717"/>
      <c r="P161" s="717"/>
      <c r="Q161" s="717"/>
      <c r="R161" s="717"/>
      <c r="S161" s="717"/>
      <c r="T161" s="717"/>
      <c r="U161" s="109"/>
      <c r="W161" s="217"/>
      <c r="X161" s="217"/>
      <c r="Y161" s="47"/>
      <c r="Z161" s="47"/>
      <c r="AA161" s="47"/>
      <c r="AB161" s="47"/>
      <c r="AC161" s="47"/>
      <c r="AD161" s="47"/>
      <c r="AE161" s="47"/>
      <c r="AF161" s="47"/>
      <c r="AG161" s="47"/>
      <c r="AH161" s="47"/>
      <c r="AI161" s="47"/>
      <c r="AJ161" s="47"/>
      <c r="AK161" s="47"/>
      <c r="AL161" s="75"/>
      <c r="AM161" s="109"/>
      <c r="AP161" s="127"/>
    </row>
    <row r="162" spans="1:43" ht="11.25" customHeight="1" x14ac:dyDescent="0.2">
      <c r="C162" s="109"/>
      <c r="E162" s="717"/>
      <c r="F162" s="717"/>
      <c r="G162" s="717"/>
      <c r="H162" s="717"/>
      <c r="I162" s="717"/>
      <c r="J162" s="717"/>
      <c r="K162" s="717"/>
      <c r="L162" s="717"/>
      <c r="M162" s="717"/>
      <c r="N162" s="717"/>
      <c r="O162" s="717"/>
      <c r="P162" s="717"/>
      <c r="Q162" s="717"/>
      <c r="R162" s="717"/>
      <c r="S162" s="717"/>
      <c r="T162" s="717"/>
      <c r="U162" s="109"/>
      <c r="W162" s="217"/>
      <c r="X162" s="217"/>
      <c r="Y162" s="47"/>
      <c r="Z162" s="47"/>
      <c r="AA162" s="47"/>
      <c r="AB162" s="47"/>
      <c r="AC162" s="47"/>
      <c r="AD162" s="47"/>
      <c r="AE162" s="47"/>
      <c r="AF162" s="47"/>
      <c r="AG162" s="47"/>
      <c r="AH162" s="47"/>
      <c r="AI162" s="47"/>
      <c r="AJ162" s="47"/>
      <c r="AK162" s="47"/>
      <c r="AL162" s="75"/>
      <c r="AM162" s="109"/>
      <c r="AP162" s="127"/>
    </row>
    <row r="163" spans="1:43" ht="10" x14ac:dyDescent="0.2">
      <c r="C163" s="109"/>
      <c r="E163" s="717"/>
      <c r="F163" s="717"/>
      <c r="G163" s="717"/>
      <c r="H163" s="717"/>
      <c r="I163" s="717"/>
      <c r="J163" s="717"/>
      <c r="K163" s="717"/>
      <c r="L163" s="717"/>
      <c r="M163" s="717"/>
      <c r="N163" s="717"/>
      <c r="O163" s="717"/>
      <c r="P163" s="717"/>
      <c r="Q163" s="717"/>
      <c r="R163" s="717"/>
      <c r="S163" s="717"/>
      <c r="T163" s="717"/>
      <c r="U163" s="109"/>
      <c r="AL163"/>
      <c r="AM163" s="109"/>
    </row>
    <row r="164" spans="1:43" ht="6" customHeight="1" x14ac:dyDescent="0.2">
      <c r="A164" s="79"/>
      <c r="B164" s="241"/>
      <c r="C164" s="111"/>
      <c r="D164" s="79"/>
      <c r="E164" s="79"/>
      <c r="F164" s="79"/>
      <c r="G164" s="79"/>
      <c r="H164" s="79"/>
      <c r="I164" s="79"/>
      <c r="J164" s="79"/>
      <c r="K164" s="79"/>
      <c r="L164" s="79"/>
      <c r="M164" s="79"/>
      <c r="N164" s="79"/>
      <c r="O164" s="79"/>
      <c r="P164" s="79"/>
      <c r="Q164" s="79"/>
      <c r="R164" s="79"/>
      <c r="S164" s="79"/>
      <c r="T164" s="79"/>
      <c r="U164" s="111"/>
      <c r="V164" s="79"/>
      <c r="W164" s="79"/>
      <c r="X164" s="79"/>
      <c r="Y164" s="79"/>
      <c r="Z164" s="79"/>
      <c r="AA164" s="79"/>
      <c r="AB164" s="79"/>
      <c r="AC164" s="79"/>
      <c r="AD164" s="79"/>
      <c r="AE164" s="79"/>
      <c r="AF164" s="79"/>
      <c r="AG164" s="79"/>
      <c r="AH164" s="79"/>
      <c r="AI164" s="79"/>
      <c r="AJ164" s="79"/>
      <c r="AK164" s="79"/>
      <c r="AL164" s="448"/>
      <c r="AM164" s="111"/>
      <c r="AN164" s="79"/>
      <c r="AO164" s="79"/>
      <c r="AP164" s="79"/>
      <c r="AQ164" s="79"/>
    </row>
    <row r="165" spans="1:43" ht="6" customHeight="1" x14ac:dyDescent="0.2">
      <c r="C165" s="109"/>
      <c r="U165" s="109"/>
      <c r="AM165" s="109"/>
    </row>
    <row r="166" spans="1:43" ht="11.25" customHeight="1" x14ac:dyDescent="0.2">
      <c r="B166" s="133">
        <v>726</v>
      </c>
      <c r="C166" s="109"/>
      <c r="E166" s="717" t="str">
        <f ca="1">VLOOKUP(INDIRECT(ADDRESS(ROW(),COLUMN()-3)),Language_Translations,MATCH(Language_Selected,Language_Options,0),FALSE)</f>
        <v>Quelle méthode avez-vous utilisé ?</v>
      </c>
      <c r="F166" s="717"/>
      <c r="G166" s="717"/>
      <c r="H166" s="717"/>
      <c r="I166" s="717"/>
      <c r="J166" s="717"/>
      <c r="K166" s="717"/>
      <c r="L166" s="717"/>
      <c r="M166" s="717"/>
      <c r="N166" s="717"/>
      <c r="O166" s="717"/>
      <c r="P166" s="717"/>
      <c r="Q166" s="717"/>
      <c r="R166" s="717"/>
      <c r="S166" s="717"/>
      <c r="T166" s="717"/>
      <c r="U166" s="109"/>
      <c r="W166" s="217" t="s">
        <v>298</v>
      </c>
      <c r="X166" s="217"/>
      <c r="Y166" s="217"/>
      <c r="Z166" s="217"/>
      <c r="AA166" s="217"/>
      <c r="AB166" s="217"/>
      <c r="AC166" s="217"/>
      <c r="AD166" s="217"/>
      <c r="AE166" s="47"/>
      <c r="AF166" s="47" t="s">
        <v>9</v>
      </c>
      <c r="AG166" s="97"/>
      <c r="AH166" s="97"/>
      <c r="AI166" s="47"/>
      <c r="AJ166" s="47"/>
      <c r="AK166" s="47"/>
      <c r="AL166" s="477" t="s">
        <v>239</v>
      </c>
      <c r="AM166" s="109"/>
    </row>
    <row r="167" spans="1:43" ht="11.25" customHeight="1" x14ac:dyDescent="0.2">
      <c r="C167" s="109"/>
      <c r="U167" s="109"/>
      <c r="W167" s="217" t="s">
        <v>300</v>
      </c>
      <c r="X167" s="217"/>
      <c r="Y167" s="217"/>
      <c r="Z167" s="217"/>
      <c r="AA167" s="217"/>
      <c r="AB167" s="217"/>
      <c r="AC167" s="217"/>
      <c r="AD167" s="47"/>
      <c r="AE167" s="47"/>
      <c r="AF167" s="47"/>
      <c r="AG167" s="47" t="s">
        <v>9</v>
      </c>
      <c r="AH167" s="97"/>
      <c r="AI167" s="47"/>
      <c r="AJ167" s="47"/>
      <c r="AK167" s="47"/>
      <c r="AL167" s="477" t="s">
        <v>241</v>
      </c>
      <c r="AM167" s="109"/>
    </row>
    <row r="168" spans="1:43" ht="11.25" customHeight="1" x14ac:dyDescent="0.2">
      <c r="C168" s="109"/>
      <c r="E168" s="717" t="s">
        <v>857</v>
      </c>
      <c r="F168" s="717"/>
      <c r="G168" s="717"/>
      <c r="H168" s="717"/>
      <c r="I168" s="717"/>
      <c r="J168" s="717"/>
      <c r="K168" s="717"/>
      <c r="L168" s="717"/>
      <c r="M168" s="717"/>
      <c r="N168" s="717"/>
      <c r="O168" s="717"/>
      <c r="P168" s="717"/>
      <c r="Q168" s="717"/>
      <c r="R168" s="717"/>
      <c r="S168" s="717"/>
      <c r="T168" s="717"/>
      <c r="U168" s="109"/>
      <c r="W168" s="217" t="s">
        <v>301</v>
      </c>
      <c r="X168" s="217"/>
      <c r="Y168" s="47" t="s">
        <v>9</v>
      </c>
      <c r="Z168" s="47"/>
      <c r="AA168" s="47"/>
      <c r="AB168" s="47"/>
      <c r="AC168" s="47"/>
      <c r="AD168" s="47"/>
      <c r="AE168" s="47"/>
      <c r="AF168" s="47"/>
      <c r="AG168" s="47"/>
      <c r="AH168" s="47"/>
      <c r="AI168" s="47"/>
      <c r="AJ168" s="47"/>
      <c r="AK168" s="47"/>
      <c r="AL168" s="477" t="s">
        <v>209</v>
      </c>
      <c r="AM168" s="109"/>
    </row>
    <row r="169" spans="1:43" ht="11.25" customHeight="1" x14ac:dyDescent="0.2">
      <c r="C169" s="109"/>
      <c r="E169" s="717"/>
      <c r="F169" s="717"/>
      <c r="G169" s="717"/>
      <c r="H169" s="717"/>
      <c r="I169" s="717"/>
      <c r="J169" s="717"/>
      <c r="K169" s="717"/>
      <c r="L169" s="717"/>
      <c r="M169" s="717"/>
      <c r="N169" s="717"/>
      <c r="O169" s="717"/>
      <c r="P169" s="717"/>
      <c r="Q169" s="717"/>
      <c r="R169" s="717"/>
      <c r="S169" s="717"/>
      <c r="T169" s="717"/>
      <c r="U169" s="109"/>
      <c r="W169" s="217" t="s">
        <v>303</v>
      </c>
      <c r="X169" s="217"/>
      <c r="Y169" s="217"/>
      <c r="Z169" s="217"/>
      <c r="AA169" s="217"/>
      <c r="AB169" s="47" t="s">
        <v>9</v>
      </c>
      <c r="AC169" s="47"/>
      <c r="AD169" s="97"/>
      <c r="AE169" s="47"/>
      <c r="AF169" s="47"/>
      <c r="AG169" s="47"/>
      <c r="AH169" s="47"/>
      <c r="AI169" s="47"/>
      <c r="AJ169" s="47"/>
      <c r="AK169" s="47"/>
      <c r="AL169" s="477" t="s">
        <v>244</v>
      </c>
      <c r="AM169" s="109"/>
    </row>
    <row r="170" spans="1:43" ht="11.25" customHeight="1" x14ac:dyDescent="0.2">
      <c r="C170" s="109"/>
      <c r="E170" s="717"/>
      <c r="F170" s="717"/>
      <c r="G170" s="717"/>
      <c r="H170" s="717"/>
      <c r="I170" s="717"/>
      <c r="J170" s="717"/>
      <c r="K170" s="717"/>
      <c r="L170" s="717"/>
      <c r="M170" s="717"/>
      <c r="N170" s="717"/>
      <c r="O170" s="717"/>
      <c r="P170" s="717"/>
      <c r="Q170" s="717"/>
      <c r="R170" s="717"/>
      <c r="S170" s="717"/>
      <c r="T170" s="717"/>
      <c r="U170" s="109"/>
      <c r="W170" s="217" t="s">
        <v>304</v>
      </c>
      <c r="X170" s="217"/>
      <c r="Y170" s="217"/>
      <c r="Z170" s="217"/>
      <c r="AA170" s="47" t="s">
        <v>9</v>
      </c>
      <c r="AB170" s="97"/>
      <c r="AC170" s="47"/>
      <c r="AD170" s="47"/>
      <c r="AE170" s="47"/>
      <c r="AF170" s="47"/>
      <c r="AG170" s="47"/>
      <c r="AH170" s="47"/>
      <c r="AI170" s="47"/>
      <c r="AJ170" s="47"/>
      <c r="AK170" s="47"/>
      <c r="AL170" s="477" t="s">
        <v>246</v>
      </c>
      <c r="AM170" s="109"/>
    </row>
    <row r="171" spans="1:43" ht="11.25" customHeight="1" x14ac:dyDescent="0.2">
      <c r="C171" s="109"/>
      <c r="E171" s="717"/>
      <c r="F171" s="717"/>
      <c r="G171" s="717"/>
      <c r="H171" s="717"/>
      <c r="I171" s="717"/>
      <c r="J171" s="717"/>
      <c r="K171" s="717"/>
      <c r="L171" s="717"/>
      <c r="M171" s="717"/>
      <c r="N171" s="717"/>
      <c r="O171" s="717"/>
      <c r="P171" s="717"/>
      <c r="Q171" s="717"/>
      <c r="R171" s="717"/>
      <c r="S171" s="717"/>
      <c r="T171" s="717"/>
      <c r="U171" s="109"/>
      <c r="W171" s="217" t="s">
        <v>305</v>
      </c>
      <c r="X171" s="217"/>
      <c r="Y171" s="47"/>
      <c r="Z171" s="47" t="s">
        <v>9</v>
      </c>
      <c r="AA171" s="47"/>
      <c r="AB171" s="47"/>
      <c r="AC171" s="47"/>
      <c r="AD171" s="47"/>
      <c r="AE171" s="47"/>
      <c r="AF171" s="47"/>
      <c r="AG171" s="47"/>
      <c r="AH171" s="47"/>
      <c r="AI171" s="47"/>
      <c r="AJ171" s="47"/>
      <c r="AK171" s="47"/>
      <c r="AL171" s="477" t="s">
        <v>248</v>
      </c>
      <c r="AM171" s="109"/>
    </row>
    <row r="172" spans="1:43" ht="11.25" customHeight="1" x14ac:dyDescent="0.2">
      <c r="C172" s="109"/>
      <c r="E172" s="717"/>
      <c r="F172" s="717"/>
      <c r="G172" s="717"/>
      <c r="H172" s="717"/>
      <c r="I172" s="717"/>
      <c r="J172" s="717"/>
      <c r="K172" s="717"/>
      <c r="L172" s="717"/>
      <c r="M172" s="717"/>
      <c r="N172" s="717"/>
      <c r="O172" s="717"/>
      <c r="P172" s="717"/>
      <c r="Q172" s="717"/>
      <c r="R172" s="717"/>
      <c r="S172" s="717"/>
      <c r="T172" s="717"/>
      <c r="U172" s="109"/>
      <c r="W172" s="217" t="s">
        <v>306</v>
      </c>
      <c r="X172" s="217"/>
      <c r="Y172" s="217"/>
      <c r="Z172" s="217"/>
      <c r="AA172" s="47" t="s">
        <v>9</v>
      </c>
      <c r="AB172" s="97"/>
      <c r="AC172" s="47"/>
      <c r="AD172" s="47"/>
      <c r="AE172" s="47"/>
      <c r="AF172" s="47"/>
      <c r="AG172" s="47"/>
      <c r="AH172" s="47"/>
      <c r="AI172" s="47"/>
      <c r="AJ172" s="47"/>
      <c r="AK172" s="47"/>
      <c r="AL172" s="477" t="s">
        <v>250</v>
      </c>
      <c r="AM172" s="109"/>
      <c r="AP172" s="804">
        <v>728</v>
      </c>
    </row>
    <row r="173" spans="1:43" ht="11.25" customHeight="1" x14ac:dyDescent="0.2">
      <c r="C173" s="109"/>
      <c r="E173" s="717"/>
      <c r="F173" s="717"/>
      <c r="G173" s="717"/>
      <c r="H173" s="717"/>
      <c r="I173" s="717"/>
      <c r="J173" s="717"/>
      <c r="K173" s="717"/>
      <c r="L173" s="717"/>
      <c r="M173" s="717"/>
      <c r="N173" s="717"/>
      <c r="O173" s="717"/>
      <c r="P173" s="717"/>
      <c r="Q173" s="717"/>
      <c r="R173" s="717"/>
      <c r="S173" s="717"/>
      <c r="T173" s="717"/>
      <c r="U173" s="109"/>
      <c r="W173" s="217" t="s">
        <v>307</v>
      </c>
      <c r="X173" s="217"/>
      <c r="Y173" s="217"/>
      <c r="Z173" s="217"/>
      <c r="AA173" s="217"/>
      <c r="AB173" s="217"/>
      <c r="AC173" s="47"/>
      <c r="AD173" s="47" t="s">
        <v>9</v>
      </c>
      <c r="AE173" s="47"/>
      <c r="AF173" s="97"/>
      <c r="AG173" s="47"/>
      <c r="AH173" s="47"/>
      <c r="AI173" s="47"/>
      <c r="AJ173" s="47"/>
      <c r="AK173" s="47"/>
      <c r="AL173" s="477" t="s">
        <v>252</v>
      </c>
      <c r="AM173" s="109"/>
      <c r="AP173" s="804"/>
    </row>
    <row r="174" spans="1:43" ht="11.25" customHeight="1" x14ac:dyDescent="0.2">
      <c r="C174" s="109"/>
      <c r="E174" s="717"/>
      <c r="F174" s="717"/>
      <c r="G174" s="717"/>
      <c r="H174" s="717"/>
      <c r="I174" s="717"/>
      <c r="J174" s="717"/>
      <c r="K174" s="717"/>
      <c r="L174" s="717"/>
      <c r="M174" s="717"/>
      <c r="N174" s="717"/>
      <c r="O174" s="717"/>
      <c r="P174" s="717"/>
      <c r="Q174" s="717"/>
      <c r="R174" s="717"/>
      <c r="S174" s="717"/>
      <c r="T174" s="717"/>
      <c r="U174" s="109"/>
      <c r="W174" s="217" t="s">
        <v>308</v>
      </c>
      <c r="X174" s="217"/>
      <c r="Y174" s="217"/>
      <c r="Z174" s="217"/>
      <c r="AB174" s="47"/>
      <c r="AC174" s="97"/>
      <c r="AD174" s="47"/>
      <c r="AF174" s="97"/>
      <c r="AH174" s="47" t="s">
        <v>9</v>
      </c>
      <c r="AI174" s="47"/>
      <c r="AJ174" s="47"/>
      <c r="AK174" s="47"/>
      <c r="AL174" s="477" t="s">
        <v>309</v>
      </c>
      <c r="AM174" s="109"/>
    </row>
    <row r="175" spans="1:43" ht="11.25" customHeight="1" x14ac:dyDescent="0.2">
      <c r="C175" s="109"/>
      <c r="E175" s="717"/>
      <c r="F175" s="717"/>
      <c r="G175" s="717"/>
      <c r="H175" s="717"/>
      <c r="I175" s="717"/>
      <c r="J175" s="717"/>
      <c r="K175" s="717"/>
      <c r="L175" s="717"/>
      <c r="M175" s="717"/>
      <c r="N175" s="717"/>
      <c r="O175" s="717"/>
      <c r="P175" s="717"/>
      <c r="Q175" s="717"/>
      <c r="R175" s="717"/>
      <c r="S175" s="717"/>
      <c r="T175" s="717"/>
      <c r="U175" s="109"/>
      <c r="W175" s="217" t="s">
        <v>310</v>
      </c>
      <c r="X175" s="217"/>
      <c r="Y175" s="217"/>
      <c r="Z175" s="217"/>
      <c r="AC175" s="97"/>
      <c r="AE175" s="47"/>
      <c r="AF175" s="47"/>
      <c r="AG175" s="47" t="s">
        <v>9</v>
      </c>
      <c r="AH175" s="47"/>
      <c r="AI175" s="47"/>
      <c r="AJ175" s="47"/>
      <c r="AK175" s="47"/>
      <c r="AL175" s="477" t="s">
        <v>311</v>
      </c>
      <c r="AM175" s="109"/>
    </row>
    <row r="176" spans="1:43" ht="11.25" customHeight="1" x14ac:dyDescent="0.2">
      <c r="C176" s="109"/>
      <c r="E176" s="717"/>
      <c r="F176" s="717"/>
      <c r="G176" s="717"/>
      <c r="H176" s="717"/>
      <c r="I176" s="717"/>
      <c r="J176" s="717"/>
      <c r="K176" s="717"/>
      <c r="L176" s="717"/>
      <c r="M176" s="717"/>
      <c r="N176" s="717"/>
      <c r="O176" s="717"/>
      <c r="P176" s="717"/>
      <c r="Q176" s="717"/>
      <c r="R176" s="717"/>
      <c r="S176" s="717"/>
      <c r="T176" s="717"/>
      <c r="U176" s="109"/>
      <c r="W176" s="217" t="s">
        <v>312</v>
      </c>
      <c r="X176" s="217"/>
      <c r="Y176" s="217"/>
      <c r="Z176" s="47" t="s">
        <v>9</v>
      </c>
      <c r="AA176" s="47"/>
      <c r="AB176" s="47"/>
      <c r="AC176" s="47"/>
      <c r="AD176" s="47"/>
      <c r="AE176" s="47"/>
      <c r="AF176" s="47"/>
      <c r="AG176" s="97"/>
      <c r="AH176" s="47"/>
      <c r="AI176" s="97"/>
      <c r="AJ176" s="47"/>
      <c r="AK176" s="47"/>
      <c r="AL176" s="477" t="s">
        <v>313</v>
      </c>
      <c r="AM176" s="109"/>
    </row>
    <row r="177" spans="1:64" ht="11.25" customHeight="1" x14ac:dyDescent="0.2">
      <c r="C177" s="109"/>
      <c r="E177" s="717"/>
      <c r="F177" s="717"/>
      <c r="G177" s="717"/>
      <c r="H177" s="717"/>
      <c r="I177" s="717"/>
      <c r="J177" s="717"/>
      <c r="K177" s="717"/>
      <c r="L177" s="717"/>
      <c r="M177" s="717"/>
      <c r="N177" s="717"/>
      <c r="O177" s="717"/>
      <c r="P177" s="717"/>
      <c r="Q177" s="717"/>
      <c r="R177" s="717"/>
      <c r="S177" s="717"/>
      <c r="T177" s="717"/>
      <c r="U177" s="109"/>
      <c r="W177" s="217" t="s">
        <v>314</v>
      </c>
      <c r="X177" s="217"/>
      <c r="Y177" s="217"/>
      <c r="Z177" s="217"/>
      <c r="AA177" s="217"/>
      <c r="AB177" s="217"/>
      <c r="AC177" s="47"/>
      <c r="AD177" s="47"/>
      <c r="AE177" s="47" t="s">
        <v>9</v>
      </c>
      <c r="AF177" s="47"/>
      <c r="AG177" s="47"/>
      <c r="AH177" s="47"/>
      <c r="AI177" s="47"/>
      <c r="AJ177" s="47"/>
      <c r="AK177" s="47"/>
      <c r="AL177" s="477" t="s">
        <v>315</v>
      </c>
      <c r="AM177" s="109"/>
    </row>
    <row r="178" spans="1:64" ht="11.25" customHeight="1" x14ac:dyDescent="0.2">
      <c r="C178" s="109"/>
      <c r="E178" s="717"/>
      <c r="F178" s="717"/>
      <c r="G178" s="717"/>
      <c r="H178" s="717"/>
      <c r="I178" s="717"/>
      <c r="J178" s="717"/>
      <c r="K178" s="717"/>
      <c r="L178" s="717"/>
      <c r="M178" s="717"/>
      <c r="N178" s="717"/>
      <c r="O178" s="717"/>
      <c r="P178" s="717"/>
      <c r="Q178" s="717"/>
      <c r="R178" s="717"/>
      <c r="S178" s="717"/>
      <c r="T178" s="717"/>
      <c r="U178" s="109"/>
      <c r="W178" s="217" t="s">
        <v>316</v>
      </c>
      <c r="X178" s="217"/>
      <c r="Y178" s="217"/>
      <c r="Z178" s="47" t="s">
        <v>9</v>
      </c>
      <c r="AA178" s="47"/>
      <c r="AB178" s="47"/>
      <c r="AC178" s="47"/>
      <c r="AD178" s="97"/>
      <c r="AE178" s="47"/>
      <c r="AF178" s="47"/>
      <c r="AG178" s="47"/>
      <c r="AH178" s="47"/>
      <c r="AI178" s="47"/>
      <c r="AJ178" s="47"/>
      <c r="AK178" s="47"/>
      <c r="AL178" s="477" t="s">
        <v>317</v>
      </c>
      <c r="AM178" s="109"/>
    </row>
    <row r="179" spans="1:64" ht="11.25" customHeight="1" x14ac:dyDescent="0.2">
      <c r="C179" s="109"/>
      <c r="E179" s="717"/>
      <c r="F179" s="717"/>
      <c r="G179" s="717"/>
      <c r="H179" s="717"/>
      <c r="I179" s="717"/>
      <c r="J179" s="717"/>
      <c r="K179" s="717"/>
      <c r="L179" s="717"/>
      <c r="M179" s="717"/>
      <c r="N179" s="717"/>
      <c r="O179" s="717"/>
      <c r="P179" s="717"/>
      <c r="Q179" s="717"/>
      <c r="R179" s="717"/>
      <c r="S179" s="717"/>
      <c r="T179" s="717"/>
      <c r="U179" s="109"/>
      <c r="W179" s="217" t="s">
        <v>318</v>
      </c>
      <c r="X179" s="217"/>
      <c r="Y179" s="217"/>
      <c r="Z179" s="217"/>
      <c r="AA179" s="217"/>
      <c r="AB179" s="217"/>
      <c r="AC179" s="217"/>
      <c r="AD179" s="217"/>
      <c r="AF179" s="47"/>
      <c r="AG179" s="47" t="s">
        <v>9</v>
      </c>
      <c r="AH179" s="47"/>
      <c r="AI179" s="47"/>
      <c r="AJ179" s="47"/>
      <c r="AK179" s="47"/>
      <c r="AL179" s="477" t="s">
        <v>253</v>
      </c>
      <c r="AM179" s="109"/>
    </row>
    <row r="180" spans="1:64" ht="11.25" customHeight="1" x14ac:dyDescent="0.2">
      <c r="C180" s="109"/>
      <c r="E180" s="717"/>
      <c r="F180" s="717"/>
      <c r="G180" s="717"/>
      <c r="H180" s="717"/>
      <c r="I180" s="717"/>
      <c r="J180" s="717"/>
      <c r="K180" s="717"/>
      <c r="L180" s="717"/>
      <c r="M180" s="717"/>
      <c r="N180" s="717"/>
      <c r="O180" s="717"/>
      <c r="P180" s="717"/>
      <c r="Q180" s="717"/>
      <c r="R180" s="717"/>
      <c r="S180" s="717"/>
      <c r="T180" s="717"/>
      <c r="U180" s="109"/>
      <c r="W180" s="217" t="s">
        <v>319</v>
      </c>
      <c r="X180" s="217"/>
      <c r="Y180" s="217"/>
      <c r="Z180" s="217"/>
      <c r="AA180" s="217"/>
      <c r="AB180" s="217"/>
      <c r="AC180" s="217"/>
      <c r="AD180" s="217"/>
      <c r="AE180" s="217"/>
      <c r="AF180" s="217"/>
      <c r="AG180" s="47"/>
      <c r="AH180" s="47"/>
      <c r="AI180" s="47" t="s">
        <v>9</v>
      </c>
      <c r="AJ180" s="97"/>
      <c r="AK180" s="47"/>
      <c r="AL180" s="477" t="s">
        <v>255</v>
      </c>
      <c r="AM180" s="109"/>
    </row>
    <row r="181" spans="1:64" ht="6" customHeight="1" x14ac:dyDescent="0.2">
      <c r="A181" s="79"/>
      <c r="B181" s="241"/>
      <c r="C181" s="111"/>
      <c r="D181" s="79"/>
      <c r="E181" s="79"/>
      <c r="F181" s="79"/>
      <c r="G181" s="79"/>
      <c r="H181" s="79"/>
      <c r="I181" s="79"/>
      <c r="J181" s="79"/>
      <c r="K181" s="79"/>
      <c r="L181" s="79"/>
      <c r="M181" s="79"/>
      <c r="N181" s="79"/>
      <c r="O181" s="79"/>
      <c r="P181" s="79"/>
      <c r="Q181" s="79"/>
      <c r="R181" s="79"/>
      <c r="S181" s="79"/>
      <c r="T181" s="79"/>
      <c r="U181" s="111"/>
      <c r="V181" s="79"/>
      <c r="W181" s="79"/>
      <c r="X181" s="79"/>
      <c r="Y181" s="79"/>
      <c r="Z181" s="79"/>
      <c r="AA181" s="79"/>
      <c r="AB181" s="79"/>
      <c r="AC181" s="79"/>
      <c r="AD181" s="79"/>
      <c r="AE181" s="79"/>
      <c r="AF181" s="79"/>
      <c r="AG181" s="79"/>
      <c r="AH181" s="79"/>
      <c r="AI181" s="79"/>
      <c r="AJ181" s="79"/>
      <c r="AK181" s="79"/>
      <c r="AL181" s="448"/>
      <c r="AM181" s="111"/>
      <c r="AN181" s="79"/>
      <c r="AO181" s="79"/>
      <c r="AP181" s="79"/>
      <c r="AQ181" s="79"/>
    </row>
    <row r="182" spans="1:64" ht="6" customHeight="1" x14ac:dyDescent="0.2">
      <c r="A182" s="16"/>
      <c r="B182" s="475"/>
      <c r="C182" s="46"/>
      <c r="D182" s="27"/>
      <c r="E182" s="16"/>
      <c r="F182" s="16"/>
      <c r="G182" s="16"/>
      <c r="H182" s="16"/>
      <c r="I182" s="16"/>
      <c r="J182" s="16"/>
      <c r="K182" s="16"/>
      <c r="L182" s="16"/>
      <c r="M182" s="16"/>
      <c r="N182" s="16"/>
      <c r="O182" s="16"/>
      <c r="P182" s="16"/>
      <c r="Q182" s="16"/>
      <c r="R182" s="16"/>
      <c r="S182" s="16"/>
      <c r="T182" s="16"/>
      <c r="U182" s="16"/>
      <c r="V182" s="27"/>
      <c r="W182" s="16"/>
      <c r="X182" s="16"/>
      <c r="Y182" s="16"/>
      <c r="Z182" s="16"/>
      <c r="AA182" s="16"/>
      <c r="AB182" s="16"/>
      <c r="AC182" s="16"/>
      <c r="AD182" s="16"/>
      <c r="AE182" s="16"/>
      <c r="AF182" s="16"/>
      <c r="AG182" s="16"/>
      <c r="AH182" s="16"/>
      <c r="AI182" s="16"/>
      <c r="AJ182" s="16"/>
      <c r="AK182" s="16"/>
      <c r="AL182" s="475"/>
      <c r="AM182" s="46"/>
      <c r="AN182" s="16"/>
      <c r="AO182" s="16"/>
      <c r="AP182" s="16"/>
      <c r="AQ182" s="16"/>
      <c r="AR182" s="217"/>
      <c r="AS182" s="217"/>
      <c r="AT182" s="217"/>
      <c r="AU182" s="217"/>
      <c r="AV182" s="217"/>
      <c r="AW182" s="217"/>
      <c r="AX182" s="217"/>
      <c r="AY182" s="217"/>
      <c r="AZ182" s="477"/>
      <c r="BA182" s="217"/>
      <c r="BB182" s="217"/>
      <c r="BC182" s="217"/>
      <c r="BD182" s="217"/>
      <c r="BE182" s="217"/>
      <c r="BF182" s="217"/>
      <c r="BG182" s="217"/>
      <c r="BH182" s="217"/>
      <c r="BI182" s="217"/>
      <c r="BJ182" s="217"/>
      <c r="BK182" s="477"/>
      <c r="BL182" s="217"/>
    </row>
    <row r="183" spans="1:64" ht="11.25" customHeight="1" x14ac:dyDescent="0.2">
      <c r="A183" s="217"/>
      <c r="B183" s="133">
        <v>727</v>
      </c>
      <c r="C183" s="476"/>
      <c r="D183" s="51"/>
      <c r="E183" s="730" t="str">
        <f ca="1">VLOOKUP(INDIRECT(ADDRESS(ROW(),COLUMN()-3)),Language_Translations,MATCH(Language_Selected,Language_Options,0),FALSE)</f>
        <v>La dernière fois que vous avez eu des rapports sexuels, est-ce qu'un condom a été utilisé ?</v>
      </c>
      <c r="F183" s="730"/>
      <c r="G183" s="730"/>
      <c r="H183" s="730"/>
      <c r="I183" s="730"/>
      <c r="J183" s="730"/>
      <c r="K183" s="730"/>
      <c r="L183" s="730"/>
      <c r="M183" s="730"/>
      <c r="N183" s="730"/>
      <c r="O183" s="730"/>
      <c r="P183" s="730"/>
      <c r="Q183" s="730"/>
      <c r="R183" s="730"/>
      <c r="S183" s="730"/>
      <c r="T183" s="730"/>
      <c r="U183" s="533"/>
      <c r="V183" s="51"/>
      <c r="W183" s="217" t="s">
        <v>117</v>
      </c>
      <c r="X183" s="217"/>
      <c r="Y183" s="47" t="s">
        <v>9</v>
      </c>
      <c r="Z183" s="47"/>
      <c r="AA183" s="47"/>
      <c r="AB183" s="47"/>
      <c r="AC183" s="47"/>
      <c r="AD183" s="47"/>
      <c r="AE183" s="47"/>
      <c r="AF183" s="47"/>
      <c r="AG183" s="47"/>
      <c r="AH183" s="47"/>
      <c r="AI183" s="47"/>
      <c r="AJ183" s="47"/>
      <c r="AK183" s="47"/>
      <c r="AL183" s="81" t="s">
        <v>93</v>
      </c>
      <c r="AM183" s="476"/>
      <c r="AN183" s="217"/>
      <c r="AO183" s="217"/>
      <c r="AP183" s="217"/>
      <c r="AQ183" s="217"/>
      <c r="AR183" s="217"/>
      <c r="AS183" s="217"/>
      <c r="AT183" s="47"/>
      <c r="AU183" s="47"/>
      <c r="AV183" s="47"/>
      <c r="AW183" s="47"/>
      <c r="AX183" s="47"/>
      <c r="AY183" s="47"/>
      <c r="AZ183" s="81"/>
      <c r="BA183" s="217"/>
      <c r="BB183" s="217"/>
      <c r="BC183" s="217"/>
      <c r="BD183" s="217"/>
      <c r="BE183" s="47"/>
      <c r="BF183" s="47"/>
      <c r="BG183" s="47"/>
      <c r="BH183" s="47"/>
      <c r="BI183" s="47"/>
      <c r="BJ183" s="47"/>
      <c r="BK183" s="81"/>
      <c r="BL183" s="217"/>
    </row>
    <row r="184" spans="1:64" ht="10" x14ac:dyDescent="0.2">
      <c r="A184" s="217"/>
      <c r="B184" s="81" t="s">
        <v>99</v>
      </c>
      <c r="C184" s="476"/>
      <c r="D184" s="51"/>
      <c r="E184" s="730"/>
      <c r="F184" s="730"/>
      <c r="G184" s="730"/>
      <c r="H184" s="730"/>
      <c r="I184" s="730"/>
      <c r="J184" s="730"/>
      <c r="K184" s="730"/>
      <c r="L184" s="730"/>
      <c r="M184" s="730"/>
      <c r="N184" s="730"/>
      <c r="O184" s="730"/>
      <c r="P184" s="730"/>
      <c r="Q184" s="730"/>
      <c r="R184" s="730"/>
      <c r="S184" s="730"/>
      <c r="T184" s="730"/>
      <c r="U184" s="533"/>
      <c r="V184" s="51"/>
      <c r="W184" s="217" t="s">
        <v>118</v>
      </c>
      <c r="X184" s="217"/>
      <c r="Y184" s="47" t="s">
        <v>9</v>
      </c>
      <c r="Z184" s="47"/>
      <c r="AA184" s="47"/>
      <c r="AB184" s="47"/>
      <c r="AC184" s="47"/>
      <c r="AD184" s="47"/>
      <c r="AE184" s="47"/>
      <c r="AF184" s="47"/>
      <c r="AG184" s="47"/>
      <c r="AH184" s="47"/>
      <c r="AI184" s="47"/>
      <c r="AJ184" s="47"/>
      <c r="AK184" s="47"/>
      <c r="AL184" s="81" t="s">
        <v>95</v>
      </c>
      <c r="AM184" s="476"/>
      <c r="AP184" s="127">
        <v>730</v>
      </c>
      <c r="AQ184" s="217"/>
      <c r="AR184" s="217"/>
      <c r="AS184" s="217"/>
      <c r="AT184" s="47"/>
      <c r="AU184" s="47"/>
      <c r="AV184" s="47"/>
      <c r="AW184" s="47"/>
      <c r="AX184" s="47"/>
      <c r="AY184" s="47"/>
      <c r="AZ184" s="81"/>
      <c r="BA184" s="217"/>
      <c r="BB184" s="217"/>
      <c r="BC184" s="217"/>
      <c r="BD184" s="217"/>
      <c r="BE184" s="47"/>
      <c r="BF184" s="47"/>
      <c r="BG184" s="47"/>
      <c r="BH184" s="47"/>
      <c r="BI184" s="47"/>
      <c r="BJ184" s="47"/>
      <c r="BK184" s="81"/>
      <c r="BL184" s="217"/>
    </row>
    <row r="185" spans="1:64" ht="6" customHeight="1" x14ac:dyDescent="0.2">
      <c r="A185" s="77"/>
      <c r="B185" s="76"/>
      <c r="C185" s="48"/>
      <c r="D185" s="26"/>
      <c r="E185" s="77"/>
      <c r="F185" s="77"/>
      <c r="G185" s="77"/>
      <c r="H185" s="77"/>
      <c r="I185" s="77"/>
      <c r="J185" s="77"/>
      <c r="K185" s="77"/>
      <c r="L185" s="77"/>
      <c r="M185" s="77"/>
      <c r="N185" s="77"/>
      <c r="O185" s="77"/>
      <c r="P185" s="77"/>
      <c r="Q185" s="77"/>
      <c r="R185" s="77"/>
      <c r="S185" s="77"/>
      <c r="T185" s="77"/>
      <c r="U185" s="77"/>
      <c r="V185" s="26"/>
      <c r="W185" s="77"/>
      <c r="X185" s="77"/>
      <c r="Y185" s="77"/>
      <c r="Z185" s="77"/>
      <c r="AA185" s="77"/>
      <c r="AB185" s="77"/>
      <c r="AC185" s="77"/>
      <c r="AD185" s="77"/>
      <c r="AE185" s="77"/>
      <c r="AF185" s="77"/>
      <c r="AG185" s="77"/>
      <c r="AH185" s="77"/>
      <c r="AI185" s="77"/>
      <c r="AJ185" s="77"/>
      <c r="AK185" s="77"/>
      <c r="AL185" s="76"/>
      <c r="AM185" s="48"/>
      <c r="AN185" s="77"/>
      <c r="AO185" s="77"/>
      <c r="AP185" s="77"/>
      <c r="AQ185" s="77"/>
      <c r="AR185" s="217"/>
      <c r="AS185" s="217"/>
      <c r="AT185" s="217"/>
      <c r="AU185" s="217"/>
      <c r="AV185" s="217"/>
      <c r="AW185" s="217"/>
      <c r="AX185" s="217"/>
      <c r="AY185" s="217"/>
      <c r="AZ185" s="477"/>
      <c r="BA185" s="217"/>
      <c r="BB185" s="217"/>
      <c r="BC185" s="217"/>
      <c r="BD185" s="217"/>
      <c r="BE185" s="217"/>
      <c r="BF185" s="217"/>
      <c r="BG185" s="217"/>
      <c r="BH185" s="217"/>
      <c r="BI185" s="217"/>
      <c r="BJ185" s="217"/>
      <c r="BK185" s="477"/>
      <c r="BL185" s="217"/>
    </row>
    <row r="186" spans="1:64" ht="6" customHeight="1" x14ac:dyDescent="0.2">
      <c r="A186" s="217"/>
      <c r="B186" s="477"/>
      <c r="C186" s="476"/>
      <c r="D186" s="51"/>
      <c r="E186" s="217"/>
      <c r="F186" s="217"/>
      <c r="G186" s="217"/>
      <c r="H186" s="217"/>
      <c r="I186" s="217"/>
      <c r="J186" s="217"/>
      <c r="K186" s="217"/>
      <c r="L186" s="217"/>
      <c r="M186" s="217"/>
      <c r="N186" s="217"/>
      <c r="O186" s="217"/>
      <c r="P186" s="217"/>
      <c r="Q186" s="217"/>
      <c r="R186" s="217"/>
      <c r="S186" s="217"/>
      <c r="T186" s="217"/>
      <c r="U186" s="476"/>
      <c r="V186" s="51"/>
      <c r="W186" s="217"/>
      <c r="X186" s="217"/>
      <c r="Y186" s="217"/>
      <c r="Z186" s="217"/>
      <c r="AA186" s="217"/>
      <c r="AB186" s="217"/>
      <c r="AC186" s="217"/>
      <c r="AD186" s="217"/>
      <c r="AE186" s="217"/>
      <c r="AF186" s="217"/>
      <c r="AG186" s="217"/>
      <c r="AH186" s="217"/>
      <c r="AI186" s="217"/>
      <c r="AJ186" s="217"/>
      <c r="AK186" s="217"/>
      <c r="AL186" s="74"/>
      <c r="AM186" s="476"/>
      <c r="AN186" s="51"/>
      <c r="AO186" s="217"/>
      <c r="AP186" s="217"/>
      <c r="AQ186" s="217"/>
    </row>
    <row r="187" spans="1:64" ht="11.25" customHeight="1" x14ac:dyDescent="0.2">
      <c r="A187" s="217"/>
      <c r="B187" s="133">
        <v>728</v>
      </c>
      <c r="C187" s="476"/>
      <c r="D187" s="51"/>
      <c r="E187" s="722" t="str">
        <f ca="1">VLOOKUP(INDIRECT(ADDRESS(ROW(),COLUMN()-3)),Language_Translations,MATCH(Language_Selected,Language_Options,0),FALSE)</f>
        <v>Quel est le nom de la marque du condom utilisé ?</v>
      </c>
      <c r="F187" s="722"/>
      <c r="G187" s="722"/>
      <c r="H187" s="722"/>
      <c r="I187" s="722"/>
      <c r="J187" s="722"/>
      <c r="K187" s="722"/>
      <c r="L187" s="722"/>
      <c r="M187" s="722"/>
      <c r="N187" s="722"/>
      <c r="O187" s="722"/>
      <c r="P187" s="722"/>
      <c r="Q187" s="722"/>
      <c r="R187" s="722"/>
      <c r="S187" s="722"/>
      <c r="T187" s="722"/>
      <c r="U187" s="476"/>
      <c r="V187" s="51"/>
      <c r="W187" s="217" t="s">
        <v>327</v>
      </c>
      <c r="X187" s="217"/>
      <c r="Y187" s="217"/>
      <c r="Z187" s="217"/>
      <c r="AA187" s="47" t="s">
        <v>9</v>
      </c>
      <c r="AB187" s="97"/>
      <c r="AC187" s="47"/>
      <c r="AD187" s="47"/>
      <c r="AE187" s="47"/>
      <c r="AF187" s="47"/>
      <c r="AG187" s="47"/>
      <c r="AH187" s="47"/>
      <c r="AI187" s="47"/>
      <c r="AJ187" s="47"/>
      <c r="AK187" s="47"/>
      <c r="AL187" s="74" t="s">
        <v>72</v>
      </c>
      <c r="AM187" s="476"/>
      <c r="AN187" s="51"/>
      <c r="AO187" s="217"/>
      <c r="AP187" s="217"/>
      <c r="AQ187" s="217"/>
    </row>
    <row r="188" spans="1:64" ht="10" x14ac:dyDescent="0.2">
      <c r="A188" s="217"/>
      <c r="B188" s="81" t="s">
        <v>99</v>
      </c>
      <c r="C188" s="476"/>
      <c r="D188" s="51"/>
      <c r="E188" s="722"/>
      <c r="F188" s="722"/>
      <c r="G188" s="722"/>
      <c r="H188" s="722"/>
      <c r="I188" s="722"/>
      <c r="J188" s="722"/>
      <c r="K188" s="722"/>
      <c r="L188" s="722"/>
      <c r="M188" s="722"/>
      <c r="N188" s="722"/>
      <c r="O188" s="722"/>
      <c r="P188" s="722"/>
      <c r="Q188" s="722"/>
      <c r="R188" s="722"/>
      <c r="S188" s="722"/>
      <c r="T188" s="722"/>
      <c r="U188" s="476"/>
      <c r="V188" s="51"/>
      <c r="W188" s="217" t="s">
        <v>328</v>
      </c>
      <c r="X188" s="217"/>
      <c r="Y188" s="217"/>
      <c r="Z188" s="217"/>
      <c r="AA188" s="47" t="s">
        <v>9</v>
      </c>
      <c r="AB188" s="97"/>
      <c r="AC188" s="47"/>
      <c r="AD188" s="47"/>
      <c r="AE188" s="47"/>
      <c r="AF188" s="47"/>
      <c r="AG188" s="47"/>
      <c r="AH188" s="47"/>
      <c r="AI188" s="47"/>
      <c r="AJ188" s="47"/>
      <c r="AK188" s="47"/>
      <c r="AL188" s="74" t="s">
        <v>73</v>
      </c>
      <c r="AM188" s="476"/>
      <c r="AN188" s="51"/>
      <c r="AO188" s="217"/>
      <c r="AP188" s="217"/>
      <c r="AQ188" s="217"/>
    </row>
    <row r="189" spans="1:64" ht="10" x14ac:dyDescent="0.2">
      <c r="A189" s="217"/>
      <c r="B189" s="81"/>
      <c r="C189" s="476"/>
      <c r="D189" s="51"/>
      <c r="E189" s="533"/>
      <c r="F189" s="533"/>
      <c r="G189" s="533"/>
      <c r="H189" s="533"/>
      <c r="I189" s="533"/>
      <c r="J189" s="533"/>
      <c r="K189" s="533"/>
      <c r="L189" s="533"/>
      <c r="M189" s="533"/>
      <c r="N189" s="533"/>
      <c r="O189" s="533"/>
      <c r="P189" s="533"/>
      <c r="Q189" s="533"/>
      <c r="R189" s="533"/>
      <c r="S189" s="533"/>
      <c r="T189" s="533"/>
      <c r="U189" s="476"/>
      <c r="V189" s="51"/>
      <c r="W189" s="217" t="s">
        <v>329</v>
      </c>
      <c r="X189" s="217"/>
      <c r="Y189" s="217"/>
      <c r="Z189" s="217"/>
      <c r="AA189" s="47" t="s">
        <v>9</v>
      </c>
      <c r="AB189" s="97"/>
      <c r="AC189" s="47"/>
      <c r="AD189" s="47"/>
      <c r="AE189" s="47"/>
      <c r="AF189" s="47"/>
      <c r="AG189" s="47"/>
      <c r="AH189" s="47"/>
      <c r="AI189" s="47"/>
      <c r="AJ189" s="47"/>
      <c r="AK189" s="47"/>
      <c r="AL189" s="74" t="s">
        <v>74</v>
      </c>
      <c r="AM189" s="476"/>
      <c r="AN189" s="51"/>
      <c r="AO189" s="217"/>
      <c r="AP189" s="217"/>
      <c r="AQ189" s="217"/>
    </row>
    <row r="190" spans="1:64" ht="10" x14ac:dyDescent="0.2">
      <c r="A190" s="217"/>
      <c r="B190" s="81"/>
      <c r="C190" s="476"/>
      <c r="D190" s="51"/>
      <c r="E190" s="723" t="s">
        <v>330</v>
      </c>
      <c r="F190" s="723"/>
      <c r="G190" s="723"/>
      <c r="H190" s="723"/>
      <c r="I190" s="723"/>
      <c r="J190" s="723"/>
      <c r="K190" s="723"/>
      <c r="L190" s="723"/>
      <c r="M190" s="723"/>
      <c r="N190" s="723"/>
      <c r="O190" s="723"/>
      <c r="P190" s="723"/>
      <c r="Q190" s="723"/>
      <c r="R190" s="723"/>
      <c r="S190" s="723"/>
      <c r="T190" s="723"/>
      <c r="U190" s="476"/>
      <c r="V190" s="51"/>
      <c r="W190" s="217"/>
      <c r="X190" s="217"/>
      <c r="Y190" s="217"/>
      <c r="Z190" s="217"/>
      <c r="AA190" s="47"/>
      <c r="AB190" s="97"/>
      <c r="AC190" s="47"/>
      <c r="AD190" s="47"/>
      <c r="AE190" s="47"/>
      <c r="AF190" s="47"/>
      <c r="AG190" s="47"/>
      <c r="AH190" s="47"/>
      <c r="AI190" s="47"/>
      <c r="AJ190" s="47"/>
      <c r="AK190" s="47"/>
      <c r="AL190" s="74"/>
      <c r="AM190" s="476"/>
      <c r="AN190" s="51"/>
      <c r="AO190" s="217"/>
      <c r="AP190" s="217"/>
      <c r="AQ190" s="217"/>
    </row>
    <row r="191" spans="1:64" ht="10" x14ac:dyDescent="0.2">
      <c r="A191" s="217"/>
      <c r="B191" s="81"/>
      <c r="C191" s="476"/>
      <c r="D191" s="51"/>
      <c r="E191" s="723"/>
      <c r="F191" s="723"/>
      <c r="G191" s="723"/>
      <c r="H191" s="723"/>
      <c r="I191" s="723"/>
      <c r="J191" s="723"/>
      <c r="K191" s="723"/>
      <c r="L191" s="723"/>
      <c r="M191" s="723"/>
      <c r="N191" s="723"/>
      <c r="O191" s="723"/>
      <c r="P191" s="723"/>
      <c r="Q191" s="723"/>
      <c r="R191" s="723"/>
      <c r="S191" s="723"/>
      <c r="T191" s="723"/>
      <c r="U191" s="476"/>
      <c r="V191" s="51"/>
      <c r="W191" s="217" t="s">
        <v>106</v>
      </c>
      <c r="X191" s="217"/>
      <c r="Y191" s="217"/>
      <c r="Z191" s="217"/>
      <c r="AA191" s="217"/>
      <c r="AB191" s="217"/>
      <c r="AC191" s="217"/>
      <c r="AD191" s="217"/>
      <c r="AE191" s="217"/>
      <c r="AF191" s="217"/>
      <c r="AG191" s="217"/>
      <c r="AH191" s="217"/>
      <c r="AI191" s="217"/>
      <c r="AJ191" s="217"/>
      <c r="AK191" s="217"/>
      <c r="AL191" s="74" t="s">
        <v>76</v>
      </c>
      <c r="AM191" s="476"/>
      <c r="AN191" s="51"/>
      <c r="AO191" s="217"/>
      <c r="AP191" s="217"/>
      <c r="AQ191" s="217"/>
    </row>
    <row r="192" spans="1:64" ht="10" customHeight="1" x14ac:dyDescent="0.2">
      <c r="A192" s="217"/>
      <c r="B192" s="477"/>
      <c r="C192" s="476"/>
      <c r="D192" s="51"/>
      <c r="E192" s="723"/>
      <c r="F192" s="723"/>
      <c r="G192" s="723"/>
      <c r="H192" s="723"/>
      <c r="I192" s="723"/>
      <c r="J192" s="723"/>
      <c r="K192" s="723"/>
      <c r="L192" s="723"/>
      <c r="M192" s="723"/>
      <c r="N192" s="723"/>
      <c r="O192" s="723"/>
      <c r="P192" s="723"/>
      <c r="Q192" s="723"/>
      <c r="R192" s="723"/>
      <c r="S192" s="723"/>
      <c r="T192" s="723"/>
      <c r="U192" s="476"/>
      <c r="V192" s="51"/>
      <c r="W192" s="217"/>
      <c r="X192" s="217"/>
      <c r="Y192" s="217"/>
      <c r="Z192" s="697" t="s">
        <v>107</v>
      </c>
      <c r="AA192" s="697"/>
      <c r="AB192" s="697"/>
      <c r="AC192" s="697"/>
      <c r="AD192" s="697"/>
      <c r="AE192" s="697"/>
      <c r="AF192" s="697"/>
      <c r="AG192" s="697"/>
      <c r="AH192" s="697"/>
      <c r="AI192" s="697"/>
      <c r="AJ192" s="697"/>
      <c r="AK192" s="697"/>
      <c r="AL192" s="74"/>
      <c r="AM192" s="476"/>
      <c r="AN192" s="51"/>
      <c r="AO192" s="217"/>
      <c r="AP192" s="217"/>
      <c r="AQ192" s="217"/>
    </row>
    <row r="193" spans="1:43" ht="10" x14ac:dyDescent="0.2">
      <c r="A193" s="217"/>
      <c r="B193" s="477"/>
      <c r="C193" s="476"/>
      <c r="D193" s="51"/>
      <c r="E193" s="723"/>
      <c r="F193" s="723"/>
      <c r="G193" s="723"/>
      <c r="H193" s="723"/>
      <c r="I193" s="723"/>
      <c r="J193" s="723"/>
      <c r="K193" s="723"/>
      <c r="L193" s="723"/>
      <c r="M193" s="723"/>
      <c r="N193" s="723"/>
      <c r="O193" s="723"/>
      <c r="P193" s="723"/>
      <c r="Q193" s="723"/>
      <c r="R193" s="723"/>
      <c r="S193" s="723"/>
      <c r="T193" s="723"/>
      <c r="U193" s="476"/>
      <c r="V193" s="51"/>
      <c r="W193" s="217" t="s">
        <v>259</v>
      </c>
      <c r="X193" s="217"/>
      <c r="Y193" s="217"/>
      <c r="Z193" s="217"/>
      <c r="AA193" s="217"/>
      <c r="AB193" s="47" t="s">
        <v>9</v>
      </c>
      <c r="AC193" s="97"/>
      <c r="AD193" s="47"/>
      <c r="AE193" s="47"/>
      <c r="AF193" s="47"/>
      <c r="AG193" s="47"/>
      <c r="AH193" s="47"/>
      <c r="AI193" s="47"/>
      <c r="AJ193" s="47"/>
      <c r="AK193" s="47"/>
      <c r="AL193" s="74" t="s">
        <v>88</v>
      </c>
      <c r="AM193" s="476"/>
      <c r="AN193" s="51"/>
      <c r="AO193" s="217"/>
      <c r="AP193" s="217"/>
      <c r="AQ193" s="217"/>
    </row>
    <row r="194" spans="1:43" ht="6" customHeight="1" x14ac:dyDescent="0.2">
      <c r="A194" s="77"/>
      <c r="B194" s="76"/>
      <c r="C194" s="48"/>
      <c r="D194" s="26"/>
      <c r="E194" s="77"/>
      <c r="F194" s="77"/>
      <c r="G194" s="77"/>
      <c r="H194" s="77"/>
      <c r="I194" s="77"/>
      <c r="J194" s="77"/>
      <c r="K194" s="77"/>
      <c r="L194" s="77"/>
      <c r="M194" s="77"/>
      <c r="N194" s="77"/>
      <c r="O194" s="77"/>
      <c r="P194" s="77"/>
      <c r="Q194" s="77"/>
      <c r="R194" s="77"/>
      <c r="S194" s="77"/>
      <c r="T194" s="77"/>
      <c r="U194" s="48"/>
      <c r="V194" s="26"/>
      <c r="W194" s="77"/>
      <c r="X194" s="77"/>
      <c r="Y194" s="77"/>
      <c r="Z194" s="77"/>
      <c r="AA194" s="77"/>
      <c r="AB194" s="77"/>
      <c r="AC194" s="77"/>
      <c r="AD194" s="77"/>
      <c r="AE194" s="77"/>
      <c r="AF194" s="77"/>
      <c r="AG194" s="77"/>
      <c r="AH194" s="77"/>
      <c r="AI194" s="77"/>
      <c r="AJ194" s="77"/>
      <c r="AK194" s="77"/>
      <c r="AL194" s="78"/>
      <c r="AM194" s="48"/>
      <c r="AN194" s="26"/>
      <c r="AO194" s="77"/>
      <c r="AP194" s="77"/>
      <c r="AQ194" s="77"/>
    </row>
    <row r="195" spans="1:43" ht="6" customHeight="1" x14ac:dyDescent="0.2">
      <c r="A195" s="16"/>
      <c r="B195" s="475"/>
      <c r="C195" s="46"/>
      <c r="D195" s="27"/>
      <c r="E195" s="16"/>
      <c r="F195" s="16"/>
      <c r="G195" s="16"/>
      <c r="H195" s="16"/>
      <c r="I195" s="16"/>
      <c r="J195" s="16"/>
      <c r="K195" s="16"/>
      <c r="L195" s="16"/>
      <c r="M195" s="16"/>
      <c r="N195" s="16"/>
      <c r="O195" s="16"/>
      <c r="P195" s="16"/>
      <c r="Q195" s="16"/>
      <c r="R195" s="16"/>
      <c r="S195" s="16"/>
      <c r="T195" s="16"/>
      <c r="U195" s="46"/>
      <c r="V195" s="27"/>
      <c r="W195" s="16"/>
      <c r="X195" s="16"/>
      <c r="Y195" s="16"/>
      <c r="Z195" s="16"/>
      <c r="AA195" s="16"/>
      <c r="AB195" s="16"/>
      <c r="AC195" s="16"/>
      <c r="AD195" s="16"/>
      <c r="AE195" s="16"/>
      <c r="AF195" s="16"/>
      <c r="AG195" s="16"/>
      <c r="AH195" s="16"/>
      <c r="AI195" s="16"/>
      <c r="AJ195" s="16"/>
      <c r="AK195" s="16"/>
      <c r="AL195" s="24"/>
      <c r="AM195" s="46"/>
      <c r="AN195" s="27"/>
      <c r="AO195" s="16"/>
      <c r="AP195" s="16"/>
      <c r="AQ195" s="16"/>
    </row>
    <row r="196" spans="1:43" ht="11.25" customHeight="1" x14ac:dyDescent="0.2">
      <c r="A196" s="217"/>
      <c r="B196" s="133">
        <v>729</v>
      </c>
      <c r="C196" s="476"/>
      <c r="D196" s="51"/>
      <c r="E196" s="722" t="str">
        <f ca="1">VLOOKUP(INDIRECT(ADDRESS(ROW(),COLUMN()-3)),Language_Translations,MATCH(Language_Selected,Language_Options,0),FALSE)</f>
        <v>Où vous étiez-vous procuré le condom la dernière fois ?</v>
      </c>
      <c r="F196" s="722"/>
      <c r="G196" s="722"/>
      <c r="H196" s="722"/>
      <c r="I196" s="722"/>
      <c r="J196" s="722"/>
      <c r="K196" s="722"/>
      <c r="L196" s="722"/>
      <c r="M196" s="722"/>
      <c r="N196" s="722"/>
      <c r="O196" s="722"/>
      <c r="P196" s="722"/>
      <c r="Q196" s="722"/>
      <c r="R196" s="722"/>
      <c r="S196" s="722"/>
      <c r="T196" s="722"/>
      <c r="U196" s="476"/>
      <c r="V196" s="51"/>
      <c r="W196" s="96" t="s">
        <v>331</v>
      </c>
      <c r="X196" s="217"/>
      <c r="Y196" s="217"/>
      <c r="Z196" s="217"/>
      <c r="AA196" s="217"/>
      <c r="AB196" s="217"/>
      <c r="AC196" s="217"/>
      <c r="AD196" s="217"/>
      <c r="AE196" s="217"/>
      <c r="AF196" s="217"/>
      <c r="AG196" s="217"/>
      <c r="AH196" s="217"/>
      <c r="AI196" s="217"/>
      <c r="AJ196" s="217"/>
      <c r="AK196" s="217"/>
      <c r="AL196" s="74"/>
      <c r="AM196" s="476"/>
      <c r="AN196" s="51"/>
      <c r="AO196" s="217"/>
      <c r="AP196" s="217"/>
      <c r="AQ196" s="217"/>
    </row>
    <row r="197" spans="1:43" ht="11.25" customHeight="1" x14ac:dyDescent="0.2">
      <c r="A197" s="217"/>
      <c r="B197" s="81" t="s">
        <v>99</v>
      </c>
      <c r="C197" s="476"/>
      <c r="D197" s="51"/>
      <c r="E197" s="722"/>
      <c r="F197" s="722"/>
      <c r="G197" s="722"/>
      <c r="H197" s="722"/>
      <c r="I197" s="722"/>
      <c r="J197" s="722"/>
      <c r="K197" s="722"/>
      <c r="L197" s="722"/>
      <c r="M197" s="722"/>
      <c r="N197" s="722"/>
      <c r="O197" s="722"/>
      <c r="P197" s="722"/>
      <c r="Q197" s="722"/>
      <c r="R197" s="722"/>
      <c r="S197" s="722"/>
      <c r="T197" s="722"/>
      <c r="U197" s="476"/>
      <c r="V197" s="51"/>
      <c r="W197" s="217"/>
      <c r="X197" s="217" t="s">
        <v>333</v>
      </c>
      <c r="Y197" s="217"/>
      <c r="Z197" s="217"/>
      <c r="AA197" s="217"/>
      <c r="AB197" s="217"/>
      <c r="AC197" s="217"/>
      <c r="AD197" s="217"/>
      <c r="AE197" s="217"/>
      <c r="AG197" s="47"/>
      <c r="AH197" s="47"/>
      <c r="AI197" s="47" t="s">
        <v>9</v>
      </c>
      <c r="AJ197" s="47"/>
      <c r="AK197" s="47"/>
      <c r="AL197" s="75" t="s">
        <v>274</v>
      </c>
      <c r="AM197" s="476"/>
      <c r="AN197" s="51"/>
      <c r="AO197" s="217"/>
      <c r="AP197" s="217"/>
      <c r="AQ197" s="217"/>
    </row>
    <row r="198" spans="1:43" ht="11.25" customHeight="1" x14ac:dyDescent="0.2">
      <c r="A198" s="217"/>
      <c r="B198" s="81" t="s">
        <v>120</v>
      </c>
      <c r="C198" s="476"/>
      <c r="D198" s="51"/>
      <c r="E198" s="722"/>
      <c r="F198" s="722"/>
      <c r="G198" s="722"/>
      <c r="H198" s="722"/>
      <c r="I198" s="722"/>
      <c r="J198" s="722"/>
      <c r="K198" s="722"/>
      <c r="L198" s="722"/>
      <c r="M198" s="722"/>
      <c r="N198" s="722"/>
      <c r="O198" s="722"/>
      <c r="P198" s="722"/>
      <c r="Q198" s="722"/>
      <c r="R198" s="722"/>
      <c r="S198" s="722"/>
      <c r="T198" s="722"/>
      <c r="U198" s="476"/>
      <c r="V198" s="51"/>
      <c r="W198" s="217"/>
      <c r="X198" s="217" t="s">
        <v>334</v>
      </c>
      <c r="Y198" s="217"/>
      <c r="Z198" s="217"/>
      <c r="AA198" s="217"/>
      <c r="AB198" s="217"/>
      <c r="AC198" s="217"/>
      <c r="AD198" s="217"/>
      <c r="AE198" s="217"/>
      <c r="AF198" s="217"/>
      <c r="AG198" s="477"/>
      <c r="AI198" s="47"/>
      <c r="AJ198" s="47"/>
      <c r="AK198" s="47"/>
      <c r="AL198" s="75" t="s">
        <v>275</v>
      </c>
      <c r="AM198" s="476"/>
      <c r="AN198" s="51"/>
      <c r="AO198" s="217"/>
      <c r="AP198" s="217"/>
      <c r="AQ198" s="217"/>
    </row>
    <row r="199" spans="1:43" ht="11.25" customHeight="1" x14ac:dyDescent="0.2">
      <c r="A199" s="217"/>
      <c r="B199" s="477"/>
      <c r="C199" s="476"/>
      <c r="D199" s="51"/>
      <c r="U199" s="476"/>
      <c r="V199" s="51"/>
      <c r="W199" s="217"/>
      <c r="X199" s="217" t="s">
        <v>336</v>
      </c>
      <c r="Y199" s="217"/>
      <c r="Z199" s="217"/>
      <c r="AA199" s="217"/>
      <c r="AB199" s="217"/>
      <c r="AC199" s="217"/>
      <c r="AD199" s="217"/>
      <c r="AE199" s="217"/>
      <c r="AF199" s="298"/>
      <c r="AG199" s="47"/>
      <c r="AH199" s="47"/>
      <c r="AI199" s="47"/>
      <c r="AJ199" s="47"/>
      <c r="AK199" s="47" t="s">
        <v>9</v>
      </c>
      <c r="AL199" s="75" t="s">
        <v>276</v>
      </c>
      <c r="AM199" s="476"/>
      <c r="AN199" s="51"/>
      <c r="AO199" s="217"/>
      <c r="AP199" s="217"/>
      <c r="AQ199" s="217"/>
    </row>
    <row r="200" spans="1:43" ht="11.25" customHeight="1" x14ac:dyDescent="0.2">
      <c r="A200" s="217"/>
      <c r="B200" s="477"/>
      <c r="C200" s="476"/>
      <c r="D200" s="51"/>
      <c r="E200" s="704" t="s">
        <v>405</v>
      </c>
      <c r="F200" s="704"/>
      <c r="G200" s="704"/>
      <c r="H200" s="704"/>
      <c r="I200" s="704"/>
      <c r="J200" s="704"/>
      <c r="K200" s="704"/>
      <c r="L200" s="704"/>
      <c r="M200" s="704"/>
      <c r="N200" s="704"/>
      <c r="O200" s="704"/>
      <c r="P200" s="704"/>
      <c r="Q200" s="704"/>
      <c r="R200" s="704"/>
      <c r="S200" s="704"/>
      <c r="T200" s="704"/>
      <c r="U200" s="476"/>
      <c r="V200" s="51"/>
      <c r="W200" s="217"/>
      <c r="X200" s="217" t="s">
        <v>337</v>
      </c>
      <c r="Y200" s="217"/>
      <c r="Z200" s="217"/>
      <c r="AA200" s="217"/>
      <c r="AB200" s="47"/>
      <c r="AC200" s="47"/>
      <c r="AD200" s="47" t="s">
        <v>9</v>
      </c>
      <c r="AE200" s="47"/>
      <c r="AF200" s="47"/>
      <c r="AG200" s="47"/>
      <c r="AH200" s="47"/>
      <c r="AI200" s="47"/>
      <c r="AJ200" s="47"/>
      <c r="AK200" s="47"/>
      <c r="AL200" s="75" t="s">
        <v>277</v>
      </c>
      <c r="AM200" s="476"/>
      <c r="AN200" s="51"/>
      <c r="AO200" s="217"/>
      <c r="AP200" s="217"/>
      <c r="AQ200" s="217"/>
    </row>
    <row r="201" spans="1:43" ht="11.25" customHeight="1" x14ac:dyDescent="0.2">
      <c r="A201" s="217"/>
      <c r="B201" s="477"/>
      <c r="C201" s="476"/>
      <c r="D201" s="51"/>
      <c r="E201" s="704"/>
      <c r="F201" s="704"/>
      <c r="G201" s="704"/>
      <c r="H201" s="704"/>
      <c r="I201" s="704"/>
      <c r="J201" s="704"/>
      <c r="K201" s="704"/>
      <c r="L201" s="704"/>
      <c r="M201" s="704"/>
      <c r="N201" s="704"/>
      <c r="O201" s="704"/>
      <c r="P201" s="704"/>
      <c r="Q201" s="704"/>
      <c r="R201" s="704"/>
      <c r="S201" s="704"/>
      <c r="T201" s="704"/>
      <c r="U201" s="476"/>
      <c r="V201" s="51"/>
      <c r="W201" s="217"/>
      <c r="X201" s="217" t="s">
        <v>402</v>
      </c>
      <c r="Y201" s="217"/>
      <c r="Z201" s="217"/>
      <c r="AA201" s="217"/>
      <c r="AB201" s="47"/>
      <c r="AC201" s="297"/>
      <c r="AD201" s="47"/>
      <c r="AE201" s="47"/>
      <c r="AF201" s="47"/>
      <c r="AL201"/>
      <c r="AM201" s="476"/>
      <c r="AN201" s="51"/>
      <c r="AO201" s="217"/>
      <c r="AP201" s="217"/>
      <c r="AQ201" s="217"/>
    </row>
    <row r="202" spans="1:43" ht="11.25" customHeight="1" x14ac:dyDescent="0.2">
      <c r="A202" s="217"/>
      <c r="B202" s="477"/>
      <c r="C202" s="476"/>
      <c r="D202" s="51"/>
      <c r="E202" s="704"/>
      <c r="F202" s="704"/>
      <c r="G202" s="704"/>
      <c r="H202" s="704"/>
      <c r="I202" s="704"/>
      <c r="J202" s="704"/>
      <c r="K202" s="704"/>
      <c r="L202" s="704"/>
      <c r="M202" s="704"/>
      <c r="N202" s="704"/>
      <c r="O202" s="704"/>
      <c r="P202" s="704"/>
      <c r="Q202" s="704"/>
      <c r="R202" s="704"/>
      <c r="S202" s="704"/>
      <c r="T202" s="704"/>
      <c r="U202" s="476"/>
      <c r="V202" s="51"/>
      <c r="W202" s="217"/>
      <c r="X202" s="217"/>
      <c r="Y202" s="217" t="s">
        <v>403</v>
      </c>
      <c r="Z202" s="217"/>
      <c r="AA202" s="217"/>
      <c r="AB202" s="47"/>
      <c r="AC202" s="297"/>
      <c r="AD202" s="47"/>
      <c r="AE202" s="47"/>
      <c r="AF202" s="47" t="s">
        <v>9</v>
      </c>
      <c r="AG202" s="47"/>
      <c r="AH202" s="47"/>
      <c r="AI202" s="47"/>
      <c r="AJ202" s="47"/>
      <c r="AK202" s="47"/>
      <c r="AL202" s="75" t="s">
        <v>404</v>
      </c>
      <c r="AM202" s="476"/>
      <c r="AN202" s="51"/>
      <c r="AO202" s="217"/>
      <c r="AP202" s="217"/>
      <c r="AQ202" s="217"/>
    </row>
    <row r="203" spans="1:43" ht="11.25" customHeight="1" x14ac:dyDescent="0.2">
      <c r="A203" s="217"/>
      <c r="B203" s="477"/>
      <c r="C203" s="476"/>
      <c r="D203" s="51"/>
      <c r="E203" s="704"/>
      <c r="F203" s="704"/>
      <c r="G203" s="704"/>
      <c r="H203" s="704"/>
      <c r="I203" s="704"/>
      <c r="J203" s="704"/>
      <c r="K203" s="704"/>
      <c r="L203" s="704"/>
      <c r="M203" s="704"/>
      <c r="N203" s="704"/>
      <c r="O203" s="704"/>
      <c r="P203" s="704"/>
      <c r="Q203" s="704"/>
      <c r="R203" s="704"/>
      <c r="S203" s="704"/>
      <c r="T203" s="704"/>
      <c r="U203" s="476"/>
      <c r="V203" s="51"/>
      <c r="W203" s="217"/>
      <c r="X203" s="217" t="s">
        <v>338</v>
      </c>
      <c r="Y203" s="217"/>
      <c r="Z203" s="217"/>
      <c r="AA203" s="217"/>
      <c r="AB203" s="47"/>
      <c r="AC203" s="297"/>
      <c r="AD203" s="47"/>
      <c r="AE203" s="47"/>
      <c r="AF203" s="47"/>
      <c r="AG203" s="47"/>
      <c r="AH203" s="47"/>
      <c r="AI203" s="47"/>
      <c r="AJ203" s="47"/>
      <c r="AK203" s="47"/>
      <c r="AL203" s="74"/>
      <c r="AM203" s="476"/>
      <c r="AN203" s="51"/>
      <c r="AO203" s="217"/>
      <c r="AP203" s="217"/>
      <c r="AQ203" s="217"/>
    </row>
    <row r="204" spans="1:43" ht="11.25" customHeight="1" x14ac:dyDescent="0.2">
      <c r="A204" s="217"/>
      <c r="B204" s="477"/>
      <c r="C204" s="476"/>
      <c r="D204" s="51"/>
      <c r="E204" s="704"/>
      <c r="F204" s="704"/>
      <c r="G204" s="704"/>
      <c r="H204" s="704"/>
      <c r="I204" s="704"/>
      <c r="J204" s="704"/>
      <c r="K204" s="704"/>
      <c r="L204" s="704"/>
      <c r="M204" s="704"/>
      <c r="N204" s="704"/>
      <c r="O204" s="704"/>
      <c r="P204" s="704"/>
      <c r="Q204" s="704"/>
      <c r="R204" s="704"/>
      <c r="S204" s="704"/>
      <c r="T204" s="704"/>
      <c r="U204" s="476"/>
      <c r="V204" s="51"/>
      <c r="W204" s="217"/>
      <c r="Y204" s="217" t="s">
        <v>339</v>
      </c>
      <c r="Z204" s="217"/>
      <c r="AA204" s="217"/>
      <c r="AB204" s="77"/>
      <c r="AC204" s="77"/>
      <c r="AD204" s="77"/>
      <c r="AE204" s="77"/>
      <c r="AF204" s="77"/>
      <c r="AG204" s="77"/>
      <c r="AH204" s="77"/>
      <c r="AI204" s="79"/>
      <c r="AJ204" s="79"/>
      <c r="AK204" s="79"/>
      <c r="AL204" s="75" t="s">
        <v>340</v>
      </c>
      <c r="AM204" s="476"/>
      <c r="AN204" s="51"/>
      <c r="AO204" s="217"/>
      <c r="AP204" s="217"/>
      <c r="AQ204" s="217"/>
    </row>
    <row r="205" spans="1:43" ht="11.25" customHeight="1" x14ac:dyDescent="0.2">
      <c r="A205" s="217"/>
      <c r="B205" s="477"/>
      <c r="C205" s="476"/>
      <c r="D205" s="51"/>
      <c r="E205" s="704"/>
      <c r="F205" s="704"/>
      <c r="G205" s="704"/>
      <c r="H205" s="704"/>
      <c r="I205" s="704"/>
      <c r="J205" s="704"/>
      <c r="K205" s="704"/>
      <c r="L205" s="704"/>
      <c r="M205" s="704"/>
      <c r="N205" s="704"/>
      <c r="O205" s="704"/>
      <c r="P205" s="704"/>
      <c r="Q205" s="704"/>
      <c r="R205" s="704"/>
      <c r="S205" s="704"/>
      <c r="T205" s="704"/>
      <c r="U205" s="476"/>
      <c r="V205" s="51"/>
      <c r="W205" s="217"/>
      <c r="X205" s="217"/>
      <c r="Y205" s="217"/>
      <c r="Z205" s="217"/>
      <c r="AA205" s="217"/>
      <c r="AB205" s="300" t="s">
        <v>107</v>
      </c>
      <c r="AC205" s="300"/>
      <c r="AD205" s="300"/>
      <c r="AE205" s="300"/>
      <c r="AF205" s="300"/>
      <c r="AG205" s="300"/>
      <c r="AH205" s="300"/>
      <c r="AI205" s="303"/>
      <c r="AJ205" s="303"/>
      <c r="AK205" s="303"/>
      <c r="AM205" s="476"/>
      <c r="AN205" s="51"/>
      <c r="AO205" s="217"/>
      <c r="AP205" s="217"/>
      <c r="AQ205" s="217"/>
    </row>
    <row r="206" spans="1:43" ht="11.25" customHeight="1" x14ac:dyDescent="0.2">
      <c r="A206" s="217"/>
      <c r="B206" s="477"/>
      <c r="C206" s="476"/>
      <c r="D206" s="51"/>
      <c r="E206" s="704"/>
      <c r="F206" s="704"/>
      <c r="G206" s="704"/>
      <c r="H206" s="704"/>
      <c r="I206" s="704"/>
      <c r="J206" s="704"/>
      <c r="K206" s="704"/>
      <c r="L206" s="704"/>
      <c r="M206" s="704"/>
      <c r="N206" s="704"/>
      <c r="O206" s="704"/>
      <c r="P206" s="704"/>
      <c r="Q206" s="704"/>
      <c r="R206" s="704"/>
      <c r="S206" s="704"/>
      <c r="T206" s="704"/>
      <c r="U206" s="476"/>
      <c r="V206" s="51"/>
      <c r="W206" s="217"/>
      <c r="X206" s="217"/>
      <c r="Y206" s="217"/>
      <c r="Z206" s="217"/>
      <c r="AA206" s="217"/>
      <c r="AB206" s="217"/>
      <c r="AC206" s="217"/>
      <c r="AD206" s="217"/>
      <c r="AE206" s="217"/>
      <c r="AF206" s="217"/>
      <c r="AG206" s="217"/>
      <c r="AH206" s="217"/>
      <c r="AI206" s="217"/>
      <c r="AJ206" s="217"/>
      <c r="AK206" s="217"/>
      <c r="AL206" s="74"/>
      <c r="AM206" s="476"/>
      <c r="AN206" s="51"/>
      <c r="AO206" s="217"/>
      <c r="AP206" s="217"/>
      <c r="AQ206" s="217"/>
    </row>
    <row r="207" spans="1:43" ht="11.25" customHeight="1" x14ac:dyDescent="0.2">
      <c r="A207" s="217"/>
      <c r="B207" s="477"/>
      <c r="C207" s="476"/>
      <c r="D207" s="51"/>
      <c r="E207" s="2"/>
      <c r="F207" s="2"/>
      <c r="G207" s="2"/>
      <c r="H207" s="2"/>
      <c r="I207" s="2"/>
      <c r="J207" s="2"/>
      <c r="K207" s="2"/>
      <c r="L207" s="2"/>
      <c r="M207" s="2"/>
      <c r="N207" s="2"/>
      <c r="O207" s="2"/>
      <c r="P207" s="2"/>
      <c r="Q207" s="2"/>
      <c r="R207" s="2"/>
      <c r="S207" s="2"/>
      <c r="T207" s="2"/>
      <c r="U207" s="476"/>
      <c r="V207" s="51"/>
      <c r="W207" s="96" t="s">
        <v>341</v>
      </c>
      <c r="X207" s="217"/>
      <c r="Y207" s="217"/>
      <c r="Z207" s="217"/>
      <c r="AA207" s="217"/>
      <c r="AB207" s="217"/>
      <c r="AC207" s="217"/>
      <c r="AD207" s="217"/>
      <c r="AE207" s="217"/>
      <c r="AF207" s="217"/>
      <c r="AG207" s="217"/>
      <c r="AH207" s="217"/>
      <c r="AI207" s="217"/>
      <c r="AJ207" s="217"/>
      <c r="AK207" s="217"/>
      <c r="AL207" s="74"/>
      <c r="AM207" s="476"/>
      <c r="AN207" s="51"/>
      <c r="AO207" s="217"/>
      <c r="AP207" s="217"/>
      <c r="AQ207" s="217"/>
    </row>
    <row r="208" spans="1:43" ht="11.25" customHeight="1" x14ac:dyDescent="0.2">
      <c r="A208" s="217"/>
      <c r="B208" s="477"/>
      <c r="C208" s="476"/>
      <c r="D208" s="51"/>
      <c r="U208" s="476"/>
      <c r="V208" s="51"/>
      <c r="W208" s="217"/>
      <c r="X208" s="217" t="s">
        <v>342</v>
      </c>
      <c r="Y208" s="217"/>
      <c r="Z208" s="217"/>
      <c r="AA208" s="217"/>
      <c r="AB208" s="217"/>
      <c r="AC208" s="47"/>
      <c r="AD208" s="47" t="s">
        <v>9</v>
      </c>
      <c r="AE208" s="47"/>
      <c r="AF208" s="47"/>
      <c r="AG208" s="47"/>
      <c r="AH208" s="47"/>
      <c r="AI208" s="47"/>
      <c r="AJ208" s="47"/>
      <c r="AK208" s="47"/>
      <c r="AL208" s="208" t="s">
        <v>343</v>
      </c>
      <c r="AM208" s="476"/>
      <c r="AN208" s="51"/>
      <c r="AO208" s="217"/>
      <c r="AP208" s="217"/>
      <c r="AQ208" s="217"/>
    </row>
    <row r="209" spans="1:43" ht="11.25" customHeight="1" x14ac:dyDescent="0.2">
      <c r="A209" s="217"/>
      <c r="B209" s="477"/>
      <c r="C209" s="476"/>
      <c r="D209" s="51"/>
      <c r="U209" s="476"/>
      <c r="V209" s="51"/>
      <c r="W209" s="217"/>
      <c r="X209" s="299" t="s">
        <v>344</v>
      </c>
      <c r="Y209" s="299"/>
      <c r="Z209" s="299"/>
      <c r="AA209" s="299"/>
      <c r="AB209" s="299"/>
      <c r="AD209" s="47" t="s">
        <v>9</v>
      </c>
      <c r="AE209" s="47"/>
      <c r="AF209" s="47"/>
      <c r="AG209" s="47"/>
      <c r="AH209" s="47"/>
      <c r="AI209" s="47"/>
      <c r="AJ209" s="47"/>
      <c r="AK209" s="47"/>
      <c r="AL209" s="301" t="s">
        <v>345</v>
      </c>
      <c r="AM209" s="476"/>
      <c r="AN209" s="51"/>
      <c r="AO209" s="217"/>
      <c r="AP209" s="217"/>
      <c r="AQ209" s="217"/>
    </row>
    <row r="210" spans="1:43" ht="11.25" customHeight="1" x14ac:dyDescent="0.2">
      <c r="A210" s="217"/>
      <c r="B210" s="477"/>
      <c r="C210" s="476"/>
      <c r="D210" s="51"/>
      <c r="E210" s="482"/>
      <c r="F210" s="482"/>
      <c r="G210" s="482"/>
      <c r="H210" s="482"/>
      <c r="I210" s="482"/>
      <c r="J210" s="482"/>
      <c r="K210" s="482"/>
      <c r="L210" s="482"/>
      <c r="M210" s="482"/>
      <c r="N210" s="482"/>
      <c r="O210" s="482"/>
      <c r="P210" s="482"/>
      <c r="Q210" s="482"/>
      <c r="R210" s="482"/>
      <c r="S210" s="482"/>
      <c r="T210" s="482"/>
      <c r="U210" s="476"/>
      <c r="V210" s="51"/>
      <c r="W210" s="217"/>
      <c r="X210" s="217" t="s">
        <v>406</v>
      </c>
      <c r="Y210" s="217"/>
      <c r="Z210" s="217"/>
      <c r="AA210" s="217"/>
      <c r="AB210" s="217"/>
      <c r="AC210" s="47" t="s">
        <v>9</v>
      </c>
      <c r="AD210" s="47"/>
      <c r="AE210" s="47"/>
      <c r="AF210" s="47"/>
      <c r="AG210" s="47"/>
      <c r="AH210" s="47"/>
      <c r="AI210" s="47"/>
      <c r="AJ210" s="47"/>
      <c r="AK210" s="47"/>
      <c r="AL210" s="208" t="s">
        <v>347</v>
      </c>
      <c r="AM210" s="476"/>
      <c r="AN210" s="51"/>
      <c r="AO210" s="217"/>
      <c r="AP210" s="217"/>
      <c r="AQ210" s="217"/>
    </row>
    <row r="211" spans="1:43" ht="11.25" customHeight="1" x14ac:dyDescent="0.2">
      <c r="A211" s="217"/>
      <c r="B211" s="477"/>
      <c r="C211" s="476"/>
      <c r="D211" s="51"/>
      <c r="E211" s="482"/>
      <c r="F211" s="482"/>
      <c r="G211" s="482"/>
      <c r="H211" s="482"/>
      <c r="I211" s="482"/>
      <c r="J211" s="482"/>
      <c r="K211" s="482"/>
      <c r="L211" s="482"/>
      <c r="M211" s="482"/>
      <c r="N211" s="482"/>
      <c r="O211" s="482"/>
      <c r="P211" s="482"/>
      <c r="Q211" s="482"/>
      <c r="R211" s="482"/>
      <c r="S211" s="482"/>
      <c r="T211" s="482"/>
      <c r="U211" s="476"/>
      <c r="V211" s="51"/>
      <c r="W211" s="217"/>
      <c r="X211" s="217" t="s">
        <v>407</v>
      </c>
      <c r="Y211" s="217"/>
      <c r="Z211" s="217"/>
      <c r="AA211" s="217"/>
      <c r="AB211" s="217"/>
      <c r="AC211" s="217"/>
      <c r="AD211" s="47" t="s">
        <v>9</v>
      </c>
      <c r="AE211" s="297"/>
      <c r="AF211" s="297"/>
      <c r="AG211" s="297"/>
      <c r="AH211" s="297"/>
      <c r="AI211" s="297"/>
      <c r="AJ211" s="297"/>
      <c r="AK211" s="297"/>
      <c r="AL211" s="208" t="s">
        <v>348</v>
      </c>
      <c r="AM211" s="476"/>
      <c r="AN211" s="51"/>
      <c r="AO211" s="217"/>
      <c r="AP211" s="217"/>
      <c r="AQ211" s="217"/>
    </row>
    <row r="212" spans="1:43" ht="11.25" customHeight="1" x14ac:dyDescent="0.2">
      <c r="A212" s="217"/>
      <c r="B212" s="477"/>
      <c r="C212" s="476"/>
      <c r="D212" s="51"/>
      <c r="E212" s="482"/>
      <c r="F212" s="482"/>
      <c r="G212" s="482"/>
      <c r="H212" s="482"/>
      <c r="I212" s="482"/>
      <c r="J212" s="482"/>
      <c r="K212" s="482"/>
      <c r="L212" s="482"/>
      <c r="M212" s="482"/>
      <c r="N212" s="482"/>
      <c r="O212" s="482"/>
      <c r="P212" s="482"/>
      <c r="Q212" s="482"/>
      <c r="R212" s="482"/>
      <c r="S212" s="482"/>
      <c r="T212" s="482"/>
      <c r="U212" s="476"/>
      <c r="V212" s="51"/>
      <c r="W212" s="217"/>
      <c r="X212" s="217" t="s">
        <v>337</v>
      </c>
      <c r="Y212" s="217"/>
      <c r="Z212" s="217"/>
      <c r="AA212" s="217"/>
      <c r="AB212" s="217"/>
      <c r="AC212" s="47"/>
      <c r="AD212" s="47" t="s">
        <v>9</v>
      </c>
      <c r="AE212" s="297"/>
      <c r="AF212" s="297"/>
      <c r="AG212" s="297"/>
      <c r="AH212" s="297"/>
      <c r="AI212" s="297"/>
      <c r="AJ212" s="297"/>
      <c r="AK212" s="297"/>
      <c r="AL212" s="75" t="s">
        <v>408</v>
      </c>
      <c r="AM212" s="476"/>
      <c r="AN212" s="51"/>
      <c r="AO212" s="217"/>
      <c r="AP212" s="217"/>
      <c r="AQ212" s="217"/>
    </row>
    <row r="213" spans="1:43" ht="11.25" customHeight="1" x14ac:dyDescent="0.2">
      <c r="A213" s="217"/>
      <c r="B213" s="477"/>
      <c r="C213" s="476"/>
      <c r="D213" s="51"/>
      <c r="E213" s="482"/>
      <c r="F213" s="482"/>
      <c r="G213" s="482"/>
      <c r="H213" s="482"/>
      <c r="I213" s="482"/>
      <c r="J213" s="482"/>
      <c r="K213" s="482"/>
      <c r="L213" s="482"/>
      <c r="M213" s="482"/>
      <c r="N213" s="482"/>
      <c r="O213" s="482"/>
      <c r="P213" s="482"/>
      <c r="Q213" s="482"/>
      <c r="R213" s="482"/>
      <c r="S213" s="482"/>
      <c r="T213" s="482"/>
      <c r="U213" s="476"/>
      <c r="V213" s="51"/>
      <c r="W213" s="217"/>
      <c r="X213" s="217" t="s">
        <v>402</v>
      </c>
      <c r="Y213" s="217"/>
      <c r="Z213" s="217"/>
      <c r="AA213" s="217"/>
      <c r="AB213" s="217"/>
      <c r="AC213" s="47"/>
      <c r="AD213" s="47"/>
      <c r="AE213" s="297"/>
      <c r="AF213" s="47"/>
      <c r="AL213"/>
      <c r="AM213" s="476"/>
      <c r="AN213" s="51"/>
      <c r="AO213" s="217"/>
      <c r="AP213" s="217"/>
      <c r="AQ213" s="217"/>
    </row>
    <row r="214" spans="1:43" ht="11.25" customHeight="1" x14ac:dyDescent="0.2">
      <c r="A214" s="217"/>
      <c r="B214" s="477"/>
      <c r="C214" s="476"/>
      <c r="D214" s="51"/>
      <c r="E214" s="482"/>
      <c r="F214" s="482"/>
      <c r="G214" s="482"/>
      <c r="H214" s="482"/>
      <c r="I214" s="482"/>
      <c r="J214" s="482"/>
      <c r="K214" s="482"/>
      <c r="L214" s="482"/>
      <c r="M214" s="482"/>
      <c r="N214" s="482"/>
      <c r="O214" s="482"/>
      <c r="P214" s="482"/>
      <c r="Q214" s="482"/>
      <c r="R214" s="482"/>
      <c r="S214" s="482"/>
      <c r="T214" s="482"/>
      <c r="U214" s="476"/>
      <c r="V214" s="51"/>
      <c r="W214" s="217"/>
      <c r="X214" s="217"/>
      <c r="Y214" s="217" t="s">
        <v>403</v>
      </c>
      <c r="Z214" s="289"/>
      <c r="AA214" s="289"/>
      <c r="AB214" s="289"/>
      <c r="AC214" s="289"/>
      <c r="AD214" s="47"/>
      <c r="AE214" s="47"/>
      <c r="AF214" s="47" t="s">
        <v>9</v>
      </c>
      <c r="AG214" s="47"/>
      <c r="AH214" s="47"/>
      <c r="AI214" s="47"/>
      <c r="AJ214" s="47"/>
      <c r="AK214" s="47"/>
      <c r="AL214" s="75" t="s">
        <v>351</v>
      </c>
      <c r="AM214" s="476"/>
      <c r="AN214" s="51"/>
      <c r="AO214" s="217"/>
      <c r="AP214" s="217"/>
      <c r="AQ214" s="217"/>
    </row>
    <row r="215" spans="1:43" ht="11.25" customHeight="1" x14ac:dyDescent="0.2">
      <c r="A215" s="217"/>
      <c r="B215" s="477"/>
      <c r="C215" s="476"/>
      <c r="D215" s="51"/>
      <c r="E215" s="482"/>
      <c r="F215" s="482"/>
      <c r="G215" s="482"/>
      <c r="H215" s="482"/>
      <c r="I215" s="482"/>
      <c r="J215" s="482"/>
      <c r="K215" s="482"/>
      <c r="L215" s="482"/>
      <c r="M215" s="482"/>
      <c r="N215" s="482"/>
      <c r="O215" s="482"/>
      <c r="P215" s="482"/>
      <c r="Q215" s="482"/>
      <c r="R215" s="482"/>
      <c r="S215" s="482"/>
      <c r="T215" s="482"/>
      <c r="U215" s="476"/>
      <c r="V215" s="51"/>
      <c r="W215" s="217"/>
      <c r="X215" s="217" t="s">
        <v>349</v>
      </c>
      <c r="Y215" s="217"/>
      <c r="Z215" s="217"/>
      <c r="AA215" s="217"/>
      <c r="AB215" s="217"/>
      <c r="AC215" s="217"/>
      <c r="AD215" s="217"/>
      <c r="AE215" s="217"/>
      <c r="AF215" s="217"/>
      <c r="AL215" s="74"/>
      <c r="AM215" s="476"/>
      <c r="AN215" s="51"/>
      <c r="AO215" s="217"/>
      <c r="AP215" s="217"/>
      <c r="AQ215" s="217"/>
    </row>
    <row r="216" spans="1:43" ht="11.25" customHeight="1" x14ac:dyDescent="0.2">
      <c r="A216" s="217"/>
      <c r="B216" s="477"/>
      <c r="C216" s="476"/>
      <c r="D216" s="51"/>
      <c r="E216" s="482"/>
      <c r="F216" s="482"/>
      <c r="G216" s="482"/>
      <c r="H216" s="482"/>
      <c r="I216" s="482"/>
      <c r="J216" s="482"/>
      <c r="K216" s="482"/>
      <c r="L216" s="482"/>
      <c r="M216" s="482"/>
      <c r="N216" s="482"/>
      <c r="O216" s="482"/>
      <c r="P216" s="482"/>
      <c r="Q216" s="482"/>
      <c r="R216" s="482"/>
      <c r="S216" s="482"/>
      <c r="T216" s="482"/>
      <c r="U216" s="476"/>
      <c r="V216" s="51"/>
      <c r="W216" s="217"/>
      <c r="X216" s="217"/>
      <c r="Y216" s="217" t="s">
        <v>350</v>
      </c>
      <c r="Z216" s="217"/>
      <c r="AA216" s="217"/>
      <c r="AB216" s="77"/>
      <c r="AC216" s="77"/>
      <c r="AD216" s="77"/>
      <c r="AE216" s="77"/>
      <c r="AF216" s="77"/>
      <c r="AG216" s="77"/>
      <c r="AH216" s="77"/>
      <c r="AI216" s="79"/>
      <c r="AJ216" s="79"/>
      <c r="AK216" s="79"/>
      <c r="AL216" s="75" t="s">
        <v>409</v>
      </c>
      <c r="AM216" s="476"/>
      <c r="AN216" s="51"/>
      <c r="AO216" s="217"/>
      <c r="AP216" s="217"/>
      <c r="AQ216" s="217"/>
    </row>
    <row r="217" spans="1:43" ht="11.25" customHeight="1" x14ac:dyDescent="0.2">
      <c r="A217" s="217"/>
      <c r="B217" s="477"/>
      <c r="C217" s="476"/>
      <c r="D217" s="51"/>
      <c r="E217" s="482"/>
      <c r="F217" s="482"/>
      <c r="G217" s="482"/>
      <c r="H217" s="482"/>
      <c r="I217" s="482"/>
      <c r="J217" s="482"/>
      <c r="K217" s="482"/>
      <c r="L217" s="482"/>
      <c r="M217" s="482"/>
      <c r="N217" s="482"/>
      <c r="O217" s="482"/>
      <c r="P217" s="482"/>
      <c r="Q217" s="482"/>
      <c r="R217" s="482"/>
      <c r="S217" s="482"/>
      <c r="T217" s="482"/>
      <c r="U217" s="476"/>
      <c r="V217" s="51"/>
      <c r="W217" s="217"/>
      <c r="X217" s="217"/>
      <c r="Y217" s="217"/>
      <c r="Z217" s="217"/>
      <c r="AA217" s="217"/>
      <c r="AB217" s="300" t="s">
        <v>107</v>
      </c>
      <c r="AC217" s="300"/>
      <c r="AD217" s="300"/>
      <c r="AE217" s="300"/>
      <c r="AF217" s="300"/>
      <c r="AG217" s="300"/>
      <c r="AH217" s="300"/>
      <c r="AI217" s="303"/>
      <c r="AJ217" s="303"/>
      <c r="AK217" s="303"/>
      <c r="AL217"/>
      <c r="AM217" s="476"/>
      <c r="AN217" s="51"/>
      <c r="AO217" s="217"/>
      <c r="AP217" s="217"/>
      <c r="AQ217" s="217"/>
    </row>
    <row r="218" spans="1:43" ht="11.25" customHeight="1" x14ac:dyDescent="0.2">
      <c r="A218" s="217"/>
      <c r="B218" s="477"/>
      <c r="C218" s="476"/>
      <c r="D218" s="51"/>
      <c r="E218" s="482"/>
      <c r="F218" s="482"/>
      <c r="G218" s="482"/>
      <c r="H218" s="482"/>
      <c r="I218" s="482"/>
      <c r="J218" s="482"/>
      <c r="K218" s="482"/>
      <c r="L218" s="482"/>
      <c r="M218" s="482"/>
      <c r="N218" s="482"/>
      <c r="O218" s="482"/>
      <c r="P218" s="482"/>
      <c r="Q218" s="482"/>
      <c r="R218" s="482"/>
      <c r="S218" s="482"/>
      <c r="T218" s="482"/>
      <c r="U218" s="476"/>
      <c r="V218" s="51"/>
      <c r="W218" s="217"/>
      <c r="X218" s="217"/>
      <c r="Y218" s="217"/>
      <c r="Z218" s="217"/>
      <c r="AA218" s="217"/>
      <c r="AB218" s="217"/>
      <c r="AC218" s="217"/>
      <c r="AD218" s="217"/>
      <c r="AE218" s="217"/>
      <c r="AF218" s="217"/>
      <c r="AG218" s="217"/>
      <c r="AH218" s="217"/>
      <c r="AI218" s="217"/>
      <c r="AJ218" s="217"/>
      <c r="AK218" s="217"/>
      <c r="AL218" s="74"/>
      <c r="AM218" s="476"/>
      <c r="AN218" s="51"/>
      <c r="AO218" s="217"/>
      <c r="AP218" s="217"/>
      <c r="AQ218" s="217"/>
    </row>
    <row r="219" spans="1:43" ht="11.25" customHeight="1" x14ac:dyDescent="0.2">
      <c r="A219" s="217"/>
      <c r="B219" s="477"/>
      <c r="C219" s="476"/>
      <c r="D219" s="51"/>
      <c r="E219" s="482"/>
      <c r="F219" s="482"/>
      <c r="G219" s="482"/>
      <c r="H219" s="482"/>
      <c r="I219" s="482"/>
      <c r="J219" s="482"/>
      <c r="K219" s="482"/>
      <c r="L219" s="482"/>
      <c r="M219" s="482"/>
      <c r="N219" s="482"/>
      <c r="O219" s="482"/>
      <c r="P219" s="482"/>
      <c r="Q219" s="482"/>
      <c r="R219" s="482"/>
      <c r="S219" s="482"/>
      <c r="T219" s="482"/>
      <c r="U219" s="476"/>
      <c r="V219" s="51"/>
      <c r="W219" s="96" t="s">
        <v>410</v>
      </c>
      <c r="X219" s="217"/>
      <c r="Y219" s="217"/>
      <c r="Z219" s="217"/>
      <c r="AA219" s="217"/>
      <c r="AB219" s="217"/>
      <c r="AC219" s="217"/>
      <c r="AD219" s="217"/>
      <c r="AE219" s="217"/>
      <c r="AF219" s="217"/>
      <c r="AG219" s="74"/>
      <c r="AH219" s="217"/>
      <c r="AI219" s="217"/>
      <c r="AJ219" s="217"/>
      <c r="AK219" s="217"/>
      <c r="AL219" s="74"/>
      <c r="AM219" s="476"/>
      <c r="AN219" s="51"/>
      <c r="AO219" s="217"/>
      <c r="AP219" s="217"/>
      <c r="AQ219" s="217"/>
    </row>
    <row r="220" spans="1:43" ht="11.25" customHeight="1" x14ac:dyDescent="0.2">
      <c r="A220" s="217"/>
      <c r="B220" s="477"/>
      <c r="C220" s="476"/>
      <c r="D220" s="51"/>
      <c r="U220" s="476"/>
      <c r="V220" s="51"/>
      <c r="W220" s="217"/>
      <c r="X220" s="217" t="s">
        <v>353</v>
      </c>
      <c r="Y220" s="217"/>
      <c r="Z220" s="217"/>
      <c r="AA220" s="217"/>
      <c r="AB220" s="217"/>
      <c r="AC220" s="47" t="s">
        <v>9</v>
      </c>
      <c r="AD220" s="47"/>
      <c r="AE220" s="47"/>
      <c r="AF220" s="47"/>
      <c r="AG220" s="47"/>
      <c r="AH220" s="47"/>
      <c r="AI220" s="47"/>
      <c r="AJ220" s="47"/>
      <c r="AK220" s="47"/>
      <c r="AL220" s="74" t="s">
        <v>354</v>
      </c>
      <c r="AM220" s="476"/>
      <c r="AN220" s="51"/>
      <c r="AO220" s="217"/>
      <c r="AP220" s="217"/>
      <c r="AQ220" s="217"/>
    </row>
    <row r="221" spans="1:43" ht="11.25" customHeight="1" x14ac:dyDescent="0.2">
      <c r="A221" s="217"/>
      <c r="B221" s="477"/>
      <c r="C221" s="476"/>
      <c r="D221" s="51"/>
      <c r="U221" s="476"/>
      <c r="V221" s="51"/>
      <c r="W221" s="217"/>
      <c r="X221" s="217" t="s">
        <v>355</v>
      </c>
      <c r="Y221" s="217"/>
      <c r="Z221" s="217"/>
      <c r="AA221" s="217"/>
      <c r="AB221" s="47"/>
      <c r="AC221" s="47" t="s">
        <v>9</v>
      </c>
      <c r="AD221" s="47"/>
      <c r="AE221" s="47"/>
      <c r="AF221" s="47"/>
      <c r="AG221" s="47"/>
      <c r="AH221" s="47"/>
      <c r="AI221" s="47"/>
      <c r="AJ221" s="47"/>
      <c r="AK221" s="47"/>
      <c r="AL221" s="75" t="s">
        <v>356</v>
      </c>
      <c r="AM221" s="476"/>
      <c r="AN221" s="51"/>
      <c r="AO221" s="217"/>
      <c r="AP221" s="217"/>
      <c r="AQ221" s="217"/>
    </row>
    <row r="222" spans="1:43" ht="11.25" customHeight="1" x14ac:dyDescent="0.2">
      <c r="A222" s="217"/>
      <c r="B222" s="477"/>
      <c r="C222" s="476"/>
      <c r="D222" s="51"/>
      <c r="E222" s="217"/>
      <c r="F222" s="217"/>
      <c r="G222" s="217"/>
      <c r="H222" s="217"/>
      <c r="I222" s="217"/>
      <c r="J222" s="217"/>
      <c r="K222" s="217"/>
      <c r="L222" s="217"/>
      <c r="M222" s="217"/>
      <c r="N222" s="217"/>
      <c r="O222" s="217"/>
      <c r="P222" s="217"/>
      <c r="Q222" s="217"/>
      <c r="R222" s="217"/>
      <c r="S222" s="217"/>
      <c r="T222" s="217"/>
      <c r="U222" s="476"/>
      <c r="V222" s="51"/>
      <c r="W222" s="217"/>
      <c r="X222" s="217" t="s">
        <v>349</v>
      </c>
      <c r="Y222" s="217"/>
      <c r="Z222" s="217"/>
      <c r="AA222" s="217"/>
      <c r="AB222" s="217"/>
      <c r="AC222" s="217"/>
      <c r="AD222" s="217"/>
      <c r="AE222" s="217"/>
      <c r="AF222" s="217"/>
      <c r="AL222" s="74"/>
      <c r="AM222" s="476"/>
      <c r="AN222" s="51"/>
      <c r="AO222" s="217"/>
      <c r="AP222" s="217"/>
      <c r="AQ222" s="217"/>
    </row>
    <row r="223" spans="1:43" ht="11.25" customHeight="1" x14ac:dyDescent="0.2">
      <c r="A223" s="217"/>
      <c r="B223" s="477"/>
      <c r="C223" s="476"/>
      <c r="D223" s="51"/>
      <c r="E223" s="217"/>
      <c r="F223" s="217"/>
      <c r="G223" s="217"/>
      <c r="H223" s="217"/>
      <c r="I223" s="217"/>
      <c r="J223" s="217"/>
      <c r="K223" s="217"/>
      <c r="L223" s="217"/>
      <c r="M223" s="217"/>
      <c r="N223" s="217"/>
      <c r="O223" s="217"/>
      <c r="P223" s="217"/>
      <c r="Q223" s="217"/>
      <c r="R223" s="217"/>
      <c r="S223" s="217"/>
      <c r="T223" s="217"/>
      <c r="U223" s="476"/>
      <c r="V223" s="51"/>
      <c r="W223" s="217"/>
      <c r="X223" s="217"/>
      <c r="Y223" s="217" t="s">
        <v>357</v>
      </c>
      <c r="Z223" s="217"/>
      <c r="AA223" s="217"/>
      <c r="AB223" s="77"/>
      <c r="AC223" s="77"/>
      <c r="AD223" s="77"/>
      <c r="AE223" s="77"/>
      <c r="AF223" s="77"/>
      <c r="AG223" s="77"/>
      <c r="AH223" s="77"/>
      <c r="AI223" s="79"/>
      <c r="AJ223" s="79"/>
      <c r="AK223" s="79"/>
      <c r="AL223" s="75" t="s">
        <v>358</v>
      </c>
      <c r="AM223" s="476"/>
      <c r="AN223" s="51"/>
      <c r="AO223" s="217"/>
      <c r="AP223" s="217"/>
      <c r="AQ223" s="217"/>
    </row>
    <row r="224" spans="1:43" ht="11.25" customHeight="1" x14ac:dyDescent="0.2">
      <c r="A224" s="217"/>
      <c r="B224" s="477"/>
      <c r="C224" s="476"/>
      <c r="D224" s="51"/>
      <c r="U224" s="476"/>
      <c r="V224" s="51"/>
      <c r="W224" s="217"/>
      <c r="X224" s="217"/>
      <c r="Y224" s="217"/>
      <c r="Z224" s="217"/>
      <c r="AA224" s="217"/>
      <c r="AB224" s="300" t="s">
        <v>107</v>
      </c>
      <c r="AC224" s="300"/>
      <c r="AD224" s="300"/>
      <c r="AE224" s="300"/>
      <c r="AF224" s="300"/>
      <c r="AG224" s="300"/>
      <c r="AH224" s="300"/>
      <c r="AI224" s="303"/>
      <c r="AJ224" s="303"/>
      <c r="AK224" s="303"/>
      <c r="AL224"/>
      <c r="AM224" s="476"/>
      <c r="AN224" s="51"/>
      <c r="AO224" s="217"/>
      <c r="AP224" s="217"/>
      <c r="AQ224" s="217"/>
    </row>
    <row r="225" spans="1:44" ht="11.25" customHeight="1" x14ac:dyDescent="0.2">
      <c r="A225" s="217"/>
      <c r="B225" s="477"/>
      <c r="C225" s="476"/>
      <c r="D225" s="51"/>
      <c r="U225" s="476"/>
      <c r="V225" s="51"/>
      <c r="W225" s="217"/>
      <c r="X225" s="217"/>
      <c r="Y225" s="217"/>
      <c r="Z225" s="217"/>
      <c r="AA225" s="217"/>
      <c r="AB225" s="217"/>
      <c r="AC225" s="217"/>
      <c r="AD225" s="217"/>
      <c r="AE225" s="298"/>
      <c r="AF225" s="217"/>
      <c r="AG225" s="217"/>
      <c r="AH225" s="217"/>
      <c r="AI225" s="217"/>
      <c r="AJ225" s="217"/>
      <c r="AK225" s="217"/>
      <c r="AL225" s="74"/>
      <c r="AM225" s="476"/>
      <c r="AN225" s="51"/>
      <c r="AO225" s="217"/>
      <c r="AP225" s="217"/>
      <c r="AQ225" s="217"/>
    </row>
    <row r="226" spans="1:44" ht="11.25" customHeight="1" x14ac:dyDescent="0.2">
      <c r="A226" s="217"/>
      <c r="B226" s="477"/>
      <c r="C226" s="476"/>
      <c r="D226" s="51"/>
      <c r="U226" s="476"/>
      <c r="V226" s="51"/>
      <c r="W226" s="96" t="s">
        <v>411</v>
      </c>
      <c r="X226" s="217"/>
      <c r="Y226" s="217"/>
      <c r="Z226" s="217"/>
      <c r="AA226" s="217"/>
      <c r="AB226" s="217"/>
      <c r="AC226" s="217"/>
      <c r="AD226" s="217"/>
      <c r="AE226" s="217"/>
      <c r="AF226" s="217"/>
      <c r="AG226" s="217"/>
      <c r="AH226" s="217"/>
      <c r="AI226" s="217"/>
      <c r="AJ226" s="217"/>
      <c r="AK226" s="217"/>
      <c r="AL226" s="74"/>
      <c r="AM226" s="476"/>
      <c r="AN226" s="51"/>
      <c r="AO226" s="217"/>
      <c r="AP226" s="217"/>
      <c r="AQ226" s="217"/>
    </row>
    <row r="227" spans="1:44" ht="11.25" customHeight="1" x14ac:dyDescent="0.2">
      <c r="A227" s="217"/>
      <c r="B227" s="477"/>
      <c r="C227" s="476"/>
      <c r="D227" s="51"/>
      <c r="U227" s="476"/>
      <c r="V227" s="51"/>
      <c r="W227" s="217"/>
      <c r="X227" s="217" t="s">
        <v>412</v>
      </c>
      <c r="Y227" s="217"/>
      <c r="Z227" s="217"/>
      <c r="AA227" s="47"/>
      <c r="AB227" s="47" t="s">
        <v>9</v>
      </c>
      <c r="AC227" s="47"/>
      <c r="AD227" s="47"/>
      <c r="AE227" s="47"/>
      <c r="AF227" s="47"/>
      <c r="AG227" s="47"/>
      <c r="AH227" s="47"/>
      <c r="AI227" s="47"/>
      <c r="AJ227" s="47"/>
      <c r="AK227" s="47"/>
      <c r="AL227" s="75" t="s">
        <v>413</v>
      </c>
      <c r="AM227" s="476"/>
      <c r="AN227" s="51"/>
      <c r="AO227" s="217"/>
      <c r="AP227" s="217"/>
      <c r="AQ227" s="217"/>
    </row>
    <row r="228" spans="1:44" ht="11.25" customHeight="1" x14ac:dyDescent="0.2">
      <c r="A228" s="217"/>
      <c r="B228" s="477"/>
      <c r="C228" s="476"/>
      <c r="D228" s="51"/>
      <c r="U228" s="476"/>
      <c r="V228" s="51"/>
      <c r="W228" s="217"/>
      <c r="X228" s="217" t="s">
        <v>414</v>
      </c>
      <c r="Y228" s="217"/>
      <c r="Z228" s="217"/>
      <c r="AA228" s="47"/>
      <c r="AB228" s="47"/>
      <c r="AC228" s="297"/>
      <c r="AD228" s="47"/>
      <c r="AE228" s="47"/>
      <c r="AF228" s="47"/>
      <c r="AG228" s="47" t="s">
        <v>9</v>
      </c>
      <c r="AH228" s="47"/>
      <c r="AI228" s="47"/>
      <c r="AJ228" s="47"/>
      <c r="AK228" s="47"/>
      <c r="AL228" s="75" t="s">
        <v>415</v>
      </c>
      <c r="AM228" s="476"/>
      <c r="AN228" s="51"/>
      <c r="AO228" s="217"/>
      <c r="AP228" s="217"/>
      <c r="AQ228" s="217"/>
    </row>
    <row r="229" spans="1:44" ht="11.25" customHeight="1" x14ac:dyDescent="0.2">
      <c r="A229" s="217"/>
      <c r="B229" s="477"/>
      <c r="C229" s="476"/>
      <c r="D229" s="51"/>
      <c r="U229" s="476"/>
      <c r="V229" s="51"/>
      <c r="W229" s="217"/>
      <c r="X229" s="217" t="s">
        <v>416</v>
      </c>
      <c r="Y229" s="217"/>
      <c r="Z229" s="217"/>
      <c r="AA229" s="217"/>
      <c r="AB229" s="217"/>
      <c r="AC229" s="217"/>
      <c r="AD229" s="47" t="s">
        <v>9</v>
      </c>
      <c r="AE229" s="47"/>
      <c r="AF229" s="297"/>
      <c r="AG229" s="47"/>
      <c r="AH229" s="47"/>
      <c r="AI229" s="47"/>
      <c r="AJ229" s="47"/>
      <c r="AK229" s="47"/>
      <c r="AL229" s="75" t="s">
        <v>417</v>
      </c>
      <c r="AM229" s="476"/>
      <c r="AN229" s="51"/>
      <c r="AO229" s="217"/>
      <c r="AP229" s="217"/>
      <c r="AQ229" s="217"/>
    </row>
    <row r="230" spans="1:44" ht="11.25" customHeight="1" x14ac:dyDescent="0.2">
      <c r="A230" s="217"/>
      <c r="B230" s="477"/>
      <c r="C230" s="476"/>
      <c r="D230" s="51"/>
      <c r="E230" s="217"/>
      <c r="F230" s="217"/>
      <c r="G230" s="217"/>
      <c r="H230" s="217"/>
      <c r="I230" s="217"/>
      <c r="J230" s="217"/>
      <c r="K230" s="217"/>
      <c r="L230" s="217"/>
      <c r="M230" s="217"/>
      <c r="N230" s="217"/>
      <c r="O230" s="217"/>
      <c r="P230" s="217"/>
      <c r="Q230" s="217"/>
      <c r="R230" s="217"/>
      <c r="S230" s="217"/>
      <c r="T230" s="217"/>
      <c r="U230" s="476"/>
      <c r="V230" s="51"/>
      <c r="W230" s="217"/>
      <c r="X230" s="217"/>
      <c r="Y230" s="217"/>
      <c r="Z230" s="217"/>
      <c r="AA230" s="217"/>
      <c r="AB230" s="217"/>
      <c r="AC230" s="217"/>
      <c r="AD230" s="217"/>
      <c r="AE230" s="217"/>
      <c r="AF230" s="217"/>
      <c r="AG230" s="217"/>
      <c r="AH230" s="217"/>
      <c r="AI230" s="217"/>
      <c r="AJ230" s="217"/>
      <c r="AK230" s="217"/>
      <c r="AL230" s="74"/>
      <c r="AM230" s="476"/>
      <c r="AN230" s="51"/>
      <c r="AO230" s="217"/>
      <c r="AP230" s="217"/>
      <c r="AQ230" s="217"/>
    </row>
    <row r="231" spans="1:44" ht="11.25" customHeight="1" x14ac:dyDescent="0.2">
      <c r="A231" s="217"/>
      <c r="B231" s="477"/>
      <c r="C231" s="476"/>
      <c r="D231" s="51"/>
      <c r="E231" s="217"/>
      <c r="F231" s="217"/>
      <c r="G231" s="217"/>
      <c r="H231" s="217"/>
      <c r="I231" s="217"/>
      <c r="J231" s="217"/>
      <c r="K231" s="217"/>
      <c r="L231" s="217"/>
      <c r="M231" s="217"/>
      <c r="N231" s="217"/>
      <c r="O231" s="217"/>
      <c r="P231" s="217"/>
      <c r="Q231" s="217"/>
      <c r="R231" s="217"/>
      <c r="S231" s="217"/>
      <c r="T231" s="217"/>
      <c r="U231" s="476"/>
      <c r="V231" s="51"/>
      <c r="W231" s="217" t="s">
        <v>106</v>
      </c>
      <c r="X231" s="217"/>
      <c r="Y231" s="217"/>
      <c r="Z231" s="217"/>
      <c r="AA231" s="298"/>
      <c r="AB231" s="217"/>
      <c r="AC231" s="217"/>
      <c r="AD231" s="217"/>
      <c r="AE231" s="217"/>
      <c r="AF231" s="217"/>
      <c r="AG231" s="217"/>
      <c r="AH231" s="217"/>
      <c r="AI231" s="217"/>
      <c r="AJ231" s="217"/>
      <c r="AK231" s="217"/>
      <c r="AL231" s="75" t="s">
        <v>76</v>
      </c>
      <c r="AM231" s="476"/>
      <c r="AN231" s="51"/>
      <c r="AO231" s="217"/>
      <c r="AP231" s="217"/>
      <c r="AQ231" s="217"/>
    </row>
    <row r="232" spans="1:44" ht="11.25" customHeight="1" x14ac:dyDescent="0.2">
      <c r="A232" s="217"/>
      <c r="B232" s="477"/>
      <c r="C232" s="476"/>
      <c r="D232" s="51"/>
      <c r="E232" s="217"/>
      <c r="F232" s="217"/>
      <c r="G232" s="217"/>
      <c r="H232" s="217"/>
      <c r="I232" s="217"/>
      <c r="J232" s="217"/>
      <c r="K232" s="217"/>
      <c r="L232" s="217"/>
      <c r="M232" s="217"/>
      <c r="N232" s="217"/>
      <c r="O232" s="217"/>
      <c r="P232" s="217"/>
      <c r="Q232" s="217"/>
      <c r="R232" s="217"/>
      <c r="S232" s="217"/>
      <c r="T232" s="217"/>
      <c r="U232" s="476"/>
      <c r="V232" s="51"/>
      <c r="W232" s="217"/>
      <c r="X232" s="217"/>
      <c r="Y232" s="217"/>
      <c r="Z232" s="697" t="s">
        <v>107</v>
      </c>
      <c r="AA232" s="697"/>
      <c r="AB232" s="697"/>
      <c r="AC232" s="697"/>
      <c r="AD232" s="697"/>
      <c r="AE232" s="697"/>
      <c r="AF232" s="697"/>
      <c r="AG232" s="697"/>
      <c r="AH232" s="697"/>
      <c r="AI232" s="697"/>
      <c r="AJ232" s="697"/>
      <c r="AK232" s="697"/>
      <c r="AL232" s="74"/>
      <c r="AM232" s="476"/>
      <c r="AN232" s="51"/>
      <c r="AO232" s="217"/>
      <c r="AP232" s="217"/>
      <c r="AQ232" s="217"/>
    </row>
    <row r="233" spans="1:44" ht="11.25" customHeight="1" x14ac:dyDescent="0.2">
      <c r="A233" s="217"/>
      <c r="B233" s="477"/>
      <c r="C233" s="476"/>
      <c r="D233" s="51"/>
      <c r="E233" s="217"/>
      <c r="F233" s="217"/>
      <c r="G233" s="217"/>
      <c r="H233" s="217"/>
      <c r="I233" s="217"/>
      <c r="J233" s="217"/>
      <c r="K233" s="217"/>
      <c r="L233" s="217"/>
      <c r="M233" s="217"/>
      <c r="N233" s="217"/>
      <c r="O233" s="217"/>
      <c r="P233" s="217"/>
      <c r="Q233" s="217"/>
      <c r="R233" s="217"/>
      <c r="S233" s="217"/>
      <c r="T233" s="217"/>
      <c r="U233" s="476"/>
      <c r="V233" s="51"/>
      <c r="W233" s="217" t="s">
        <v>259</v>
      </c>
      <c r="X233" s="217"/>
      <c r="Y233" s="217"/>
      <c r="Z233" s="217"/>
      <c r="AA233" s="298"/>
      <c r="AB233" s="47" t="s">
        <v>9</v>
      </c>
      <c r="AC233" s="47"/>
      <c r="AD233" s="47"/>
      <c r="AE233" s="47"/>
      <c r="AF233" s="47"/>
      <c r="AG233" s="47"/>
      <c r="AH233" s="47"/>
      <c r="AI233" s="47"/>
      <c r="AJ233" s="47"/>
      <c r="AK233" s="47"/>
      <c r="AL233" s="75" t="s">
        <v>88</v>
      </c>
      <c r="AM233" s="476"/>
      <c r="AN233" s="51"/>
      <c r="AO233" s="217"/>
      <c r="AP233" s="217"/>
      <c r="AQ233" s="217"/>
    </row>
    <row r="234" spans="1:44" ht="6" customHeight="1" x14ac:dyDescent="0.2">
      <c r="A234" s="77"/>
      <c r="B234" s="76"/>
      <c r="C234" s="48"/>
      <c r="D234" s="26"/>
      <c r="E234" s="77"/>
      <c r="F234" s="77"/>
      <c r="G234" s="77"/>
      <c r="H234" s="77"/>
      <c r="I234" s="77"/>
      <c r="J234" s="77"/>
      <c r="K234" s="77"/>
      <c r="L234" s="77"/>
      <c r="M234" s="77"/>
      <c r="N234" s="77"/>
      <c r="O234" s="77"/>
      <c r="P234" s="77"/>
      <c r="Q234" s="77"/>
      <c r="R234" s="77"/>
      <c r="S234" s="77"/>
      <c r="T234" s="77"/>
      <c r="U234" s="48"/>
      <c r="V234" s="26"/>
      <c r="W234" s="77"/>
      <c r="X234" s="77"/>
      <c r="Y234" s="77"/>
      <c r="Z234" s="77"/>
      <c r="AA234" s="77"/>
      <c r="AB234" s="77"/>
      <c r="AC234" s="77"/>
      <c r="AD234" s="77"/>
      <c r="AE234" s="77"/>
      <c r="AF234" s="77"/>
      <c r="AG234" s="77"/>
      <c r="AH234" s="77"/>
      <c r="AI234" s="77"/>
      <c r="AJ234" s="77"/>
      <c r="AK234" s="77"/>
      <c r="AL234" s="78"/>
      <c r="AM234" s="48"/>
      <c r="AN234" s="26"/>
      <c r="AO234" s="77"/>
      <c r="AP234" s="77"/>
      <c r="AQ234" s="77"/>
    </row>
    <row r="235" spans="1:44" ht="6" customHeight="1" x14ac:dyDescent="0.2">
      <c r="A235" s="217"/>
      <c r="B235" s="477"/>
      <c r="C235" s="476"/>
      <c r="D235" s="51"/>
      <c r="E235" s="217"/>
      <c r="F235" s="217"/>
      <c r="G235" s="217"/>
      <c r="H235" s="217"/>
      <c r="I235" s="217"/>
      <c r="J235" s="217"/>
      <c r="K235" s="217"/>
      <c r="L235" s="217"/>
      <c r="M235" s="217"/>
      <c r="N235" s="217"/>
      <c r="O235" s="217"/>
      <c r="P235" s="217"/>
      <c r="Q235" s="217"/>
      <c r="R235" s="217"/>
      <c r="S235" s="217"/>
      <c r="T235" s="217"/>
      <c r="U235" s="217"/>
      <c r="V235" s="51"/>
      <c r="W235" s="217"/>
      <c r="X235" s="217"/>
      <c r="Y235" s="217"/>
      <c r="Z235" s="217"/>
      <c r="AA235" s="217"/>
      <c r="AB235" s="217"/>
      <c r="AC235" s="217"/>
      <c r="AD235" s="217"/>
      <c r="AE235" s="217"/>
      <c r="AF235" s="217"/>
      <c r="AG235" s="217"/>
      <c r="AH235" s="217"/>
      <c r="AI235" s="217"/>
      <c r="AJ235" s="217"/>
      <c r="AK235" s="217"/>
      <c r="AL235" s="477"/>
      <c r="AM235" s="476"/>
      <c r="AN235" s="217"/>
      <c r="AO235" s="217"/>
      <c r="AP235" s="217"/>
      <c r="AQ235" s="217"/>
      <c r="AR235" s="217"/>
    </row>
    <row r="236" spans="1:44" ht="11.25" customHeight="1" x14ac:dyDescent="0.2">
      <c r="A236" s="217"/>
      <c r="B236" s="133">
        <v>730</v>
      </c>
      <c r="C236" s="476"/>
      <c r="D236" s="51"/>
      <c r="E236" s="730" t="str">
        <f ca="1">VLOOKUP(INDIRECT(ADDRESS(ROW(),COLUMN()-3)),Language_Translations,MATCH(Language_Selected,Language_Options,0),FALSE)</f>
        <v>Quelle était votre relation avec cette personne avec qui vous avez eu des rapports sexuels ?
SI PETIT AMI : Viviez-vous ensemble comme si vous étiez mariés ?
SI OUI, ENREGISTREZ '2'.
SI NON, ENREGISTREZ '3'.</v>
      </c>
      <c r="F236" s="730"/>
      <c r="G236" s="730"/>
      <c r="H236" s="730"/>
      <c r="I236" s="730"/>
      <c r="J236" s="730"/>
      <c r="K236" s="730"/>
      <c r="L236" s="730"/>
      <c r="M236" s="730"/>
      <c r="N236" s="730"/>
      <c r="O236" s="730"/>
      <c r="P236" s="730"/>
      <c r="Q236" s="730"/>
      <c r="R236" s="730"/>
      <c r="S236" s="730"/>
      <c r="T236" s="730"/>
      <c r="U236" s="533"/>
      <c r="V236" s="51"/>
      <c r="W236" s="217" t="s">
        <v>858</v>
      </c>
      <c r="X236" s="217"/>
      <c r="Y236" s="47" t="s">
        <v>9</v>
      </c>
      <c r="Z236" s="47"/>
      <c r="AA236" s="47"/>
      <c r="AB236" s="47"/>
      <c r="AC236" s="47"/>
      <c r="AD236" s="47"/>
      <c r="AE236" s="47"/>
      <c r="AF236" s="47"/>
      <c r="AG236" s="47"/>
      <c r="AH236" s="47"/>
      <c r="AI236" s="47"/>
      <c r="AJ236" s="47"/>
      <c r="AK236" s="47"/>
      <c r="AL236" s="477" t="s">
        <v>93</v>
      </c>
      <c r="AM236" s="476"/>
      <c r="AN236" s="217"/>
      <c r="AO236" s="217"/>
      <c r="AP236" s="217"/>
      <c r="AQ236" s="217"/>
      <c r="AR236" s="217"/>
    </row>
    <row r="237" spans="1:44" ht="10" x14ac:dyDescent="0.2">
      <c r="A237" s="217"/>
      <c r="B237" s="477"/>
      <c r="C237" s="476"/>
      <c r="D237" s="51"/>
      <c r="E237" s="730"/>
      <c r="F237" s="730"/>
      <c r="G237" s="730"/>
      <c r="H237" s="730"/>
      <c r="I237" s="730"/>
      <c r="J237" s="730"/>
      <c r="K237" s="730"/>
      <c r="L237" s="730"/>
      <c r="M237" s="730"/>
      <c r="N237" s="730"/>
      <c r="O237" s="730"/>
      <c r="P237" s="730"/>
      <c r="Q237" s="730"/>
      <c r="R237" s="730"/>
      <c r="S237" s="730"/>
      <c r="T237" s="730"/>
      <c r="U237" s="533"/>
      <c r="V237" s="51"/>
      <c r="W237" s="217" t="s">
        <v>859</v>
      </c>
      <c r="X237" s="217"/>
      <c r="Y237" s="217"/>
      <c r="Z237" s="217"/>
      <c r="AA237" s="217"/>
      <c r="AB237" s="217"/>
      <c r="AC237" s="47"/>
      <c r="AD237" s="47"/>
      <c r="AE237" s="47"/>
      <c r="AF237" s="47"/>
      <c r="AG237" s="47"/>
      <c r="AH237" s="47"/>
      <c r="AI237" s="47"/>
      <c r="AJ237" s="47"/>
      <c r="AK237" s="47" t="s">
        <v>9</v>
      </c>
      <c r="AL237" s="477" t="s">
        <v>95</v>
      </c>
      <c r="AM237" s="476"/>
      <c r="AN237" s="217"/>
      <c r="AO237" s="217"/>
      <c r="AP237" s="217"/>
      <c r="AQ237" s="217"/>
      <c r="AR237" s="217"/>
    </row>
    <row r="238" spans="1:44" ht="10" x14ac:dyDescent="0.2">
      <c r="A238" s="217"/>
      <c r="B238" s="477"/>
      <c r="C238" s="476"/>
      <c r="D238" s="51"/>
      <c r="E238" s="730"/>
      <c r="F238" s="730"/>
      <c r="G238" s="730"/>
      <c r="H238" s="730"/>
      <c r="I238" s="730"/>
      <c r="J238" s="730"/>
      <c r="K238" s="730"/>
      <c r="L238" s="730"/>
      <c r="M238" s="730"/>
      <c r="N238" s="730"/>
      <c r="O238" s="730"/>
      <c r="P238" s="730"/>
      <c r="Q238" s="730"/>
      <c r="R238" s="730"/>
      <c r="S238" s="730"/>
      <c r="T238" s="730"/>
      <c r="U238" s="533"/>
      <c r="V238" s="51"/>
      <c r="W238" s="217" t="s">
        <v>860</v>
      </c>
      <c r="X238" s="217"/>
      <c r="Y238" s="217"/>
      <c r="Z238" s="217"/>
      <c r="AA238" s="217"/>
      <c r="AB238" s="217"/>
      <c r="AC238" s="217"/>
      <c r="AD238" s="217"/>
      <c r="AE238" s="217"/>
      <c r="AF238" s="217"/>
      <c r="AG238" s="217"/>
      <c r="AH238" s="217"/>
      <c r="AI238" s="217"/>
      <c r="AJ238" s="217"/>
      <c r="AK238" s="217"/>
      <c r="AL238" s="477"/>
      <c r="AM238" s="476"/>
      <c r="AN238" s="217"/>
      <c r="AO238" s="217"/>
      <c r="AP238" s="217"/>
      <c r="AQ238" s="217"/>
      <c r="AR238" s="217"/>
    </row>
    <row r="239" spans="1:44" ht="10" x14ac:dyDescent="0.2">
      <c r="A239" s="217"/>
      <c r="B239" s="477"/>
      <c r="C239" s="476"/>
      <c r="D239" s="51"/>
      <c r="E239" s="730"/>
      <c r="F239" s="730"/>
      <c r="G239" s="730"/>
      <c r="H239" s="730"/>
      <c r="I239" s="730"/>
      <c r="J239" s="730"/>
      <c r="K239" s="730"/>
      <c r="L239" s="730"/>
      <c r="M239" s="730"/>
      <c r="N239" s="730"/>
      <c r="O239" s="730"/>
      <c r="P239" s="730"/>
      <c r="Q239" s="730"/>
      <c r="R239" s="730"/>
      <c r="S239" s="730"/>
      <c r="T239" s="730"/>
      <c r="U239" s="533"/>
      <c r="V239" s="51"/>
      <c r="W239" s="217"/>
      <c r="X239" s="217" t="s">
        <v>861</v>
      </c>
      <c r="Y239" s="217"/>
      <c r="Z239" s="217"/>
      <c r="AA239" s="217"/>
      <c r="AB239" s="217"/>
      <c r="AC239" s="47"/>
      <c r="AD239" s="47"/>
      <c r="AE239" s="47" t="s">
        <v>9</v>
      </c>
      <c r="AF239" s="47"/>
      <c r="AG239" s="47"/>
      <c r="AH239" s="47"/>
      <c r="AI239" s="47"/>
      <c r="AJ239" s="47"/>
      <c r="AK239" s="97"/>
      <c r="AL239" s="477" t="s">
        <v>97</v>
      </c>
      <c r="AM239" s="476"/>
      <c r="AN239" s="217"/>
      <c r="AO239" s="217"/>
      <c r="AP239" s="217"/>
      <c r="AQ239" s="217"/>
      <c r="AR239" s="217"/>
    </row>
    <row r="240" spans="1:44" ht="10" x14ac:dyDescent="0.2">
      <c r="A240" s="217"/>
      <c r="B240" s="477"/>
      <c r="C240" s="476"/>
      <c r="D240" s="51"/>
      <c r="E240" s="730"/>
      <c r="F240" s="730"/>
      <c r="G240" s="730"/>
      <c r="H240" s="730"/>
      <c r="I240" s="730"/>
      <c r="J240" s="730"/>
      <c r="K240" s="730"/>
      <c r="L240" s="730"/>
      <c r="M240" s="730"/>
      <c r="N240" s="730"/>
      <c r="O240" s="730"/>
      <c r="P240" s="730"/>
      <c r="Q240" s="730"/>
      <c r="R240" s="730"/>
      <c r="S240" s="730"/>
      <c r="T240" s="730"/>
      <c r="U240" s="533"/>
      <c r="V240" s="51"/>
      <c r="W240" s="217" t="s">
        <v>862</v>
      </c>
      <c r="X240" s="217"/>
      <c r="Y240" s="217"/>
      <c r="Z240" s="217"/>
      <c r="AA240" s="217"/>
      <c r="AB240" s="217"/>
      <c r="AC240" s="217"/>
      <c r="AD240" s="217"/>
      <c r="AE240" s="217"/>
      <c r="AF240" s="47"/>
      <c r="AG240" s="47"/>
      <c r="AH240" s="47" t="s">
        <v>9</v>
      </c>
      <c r="AI240" s="47"/>
      <c r="AJ240" s="47"/>
      <c r="AK240" s="47"/>
      <c r="AL240" s="477" t="s">
        <v>114</v>
      </c>
      <c r="AM240" s="476"/>
      <c r="AN240" s="217"/>
      <c r="AO240" s="217"/>
      <c r="AP240" s="217"/>
      <c r="AQ240" s="217"/>
      <c r="AR240" s="217"/>
    </row>
    <row r="241" spans="1:64" ht="11.25" customHeight="1" x14ac:dyDescent="0.2">
      <c r="A241" s="217"/>
      <c r="B241" s="477"/>
      <c r="C241" s="476"/>
      <c r="D241" s="51"/>
      <c r="E241" s="730"/>
      <c r="F241" s="730"/>
      <c r="G241" s="730"/>
      <c r="H241" s="730"/>
      <c r="I241" s="730"/>
      <c r="J241" s="730"/>
      <c r="K241" s="730"/>
      <c r="L241" s="730"/>
      <c r="M241" s="730"/>
      <c r="N241" s="730"/>
      <c r="O241" s="730"/>
      <c r="P241" s="730"/>
      <c r="Q241" s="730"/>
      <c r="R241" s="730"/>
      <c r="S241" s="730"/>
      <c r="T241" s="730"/>
      <c r="U241" s="533"/>
      <c r="V241" s="51"/>
      <c r="W241" s="217" t="s">
        <v>863</v>
      </c>
      <c r="X241" s="217"/>
      <c r="Y241" s="217"/>
      <c r="Z241" s="217"/>
      <c r="AA241" s="217"/>
      <c r="AB241" s="217"/>
      <c r="AC241" s="217"/>
      <c r="AD241" s="217"/>
      <c r="AE241" s="47"/>
      <c r="AF241" s="47"/>
      <c r="AG241" s="47"/>
      <c r="AH241" s="47" t="s">
        <v>9</v>
      </c>
      <c r="AI241" s="47"/>
      <c r="AJ241" s="47"/>
      <c r="AK241" s="47"/>
      <c r="AL241" s="477" t="s">
        <v>116</v>
      </c>
      <c r="AM241" s="476"/>
      <c r="AN241" s="217"/>
      <c r="AO241" s="217"/>
      <c r="AP241" s="217"/>
      <c r="AQ241" s="217"/>
      <c r="AR241" s="217"/>
    </row>
    <row r="242" spans="1:64" ht="10" x14ac:dyDescent="0.2">
      <c r="A242" s="217"/>
      <c r="B242" s="477"/>
      <c r="C242" s="476"/>
      <c r="D242" s="51"/>
      <c r="E242" s="730"/>
      <c r="F242" s="730"/>
      <c r="G242" s="730"/>
      <c r="H242" s="730"/>
      <c r="I242" s="730"/>
      <c r="J242" s="730"/>
      <c r="K242" s="730"/>
      <c r="L242" s="730"/>
      <c r="M242" s="730"/>
      <c r="N242" s="730"/>
      <c r="O242" s="730"/>
      <c r="P242" s="730"/>
      <c r="Q242" s="730"/>
      <c r="R242" s="730"/>
      <c r="S242" s="730"/>
      <c r="T242" s="730"/>
      <c r="U242" s="533"/>
      <c r="V242" s="51"/>
      <c r="AL242"/>
      <c r="AM242" s="476"/>
      <c r="AN242" s="217"/>
      <c r="AO242" s="217"/>
      <c r="AP242" s="217"/>
      <c r="AQ242" s="217"/>
      <c r="AR242" s="217"/>
    </row>
    <row r="243" spans="1:64" ht="10" x14ac:dyDescent="0.2">
      <c r="A243" s="217"/>
      <c r="B243" s="477"/>
      <c r="C243" s="476"/>
      <c r="D243" s="51"/>
      <c r="E243" s="730"/>
      <c r="F243" s="730"/>
      <c r="G243" s="730"/>
      <c r="H243" s="730"/>
      <c r="I243" s="730"/>
      <c r="J243" s="730"/>
      <c r="K243" s="730"/>
      <c r="L243" s="730"/>
      <c r="M243" s="730"/>
      <c r="N243" s="730"/>
      <c r="O243" s="730"/>
      <c r="P243" s="730"/>
      <c r="Q243" s="730"/>
      <c r="R243" s="730"/>
      <c r="S243" s="730"/>
      <c r="T243" s="730"/>
      <c r="U243" s="533"/>
      <c r="V243" s="51"/>
      <c r="W243" s="217" t="s">
        <v>106</v>
      </c>
      <c r="X243" s="217"/>
      <c r="Y243" s="217"/>
      <c r="Z243" s="77"/>
      <c r="AA243" s="77"/>
      <c r="AB243" s="77"/>
      <c r="AC243" s="77"/>
      <c r="AD243" s="77"/>
      <c r="AE243" s="77"/>
      <c r="AF243" s="77"/>
      <c r="AG243" s="77"/>
      <c r="AH243" s="77"/>
      <c r="AI243" s="77"/>
      <c r="AJ243" s="77"/>
      <c r="AK243" s="77"/>
      <c r="AL243" s="477" t="s">
        <v>266</v>
      </c>
      <c r="AM243" s="476"/>
      <c r="AN243" s="217"/>
      <c r="AO243" s="217"/>
      <c r="AP243" s="217"/>
      <c r="AQ243" s="217"/>
      <c r="AR243" s="217"/>
    </row>
    <row r="244" spans="1:64" ht="10" x14ac:dyDescent="0.2">
      <c r="A244" s="217"/>
      <c r="B244" s="477"/>
      <c r="C244" s="476"/>
      <c r="D244" s="51"/>
      <c r="E244" s="730"/>
      <c r="F244" s="730"/>
      <c r="G244" s="730"/>
      <c r="H244" s="730"/>
      <c r="I244" s="730"/>
      <c r="J244" s="730"/>
      <c r="K244" s="730"/>
      <c r="L244" s="730"/>
      <c r="M244" s="730"/>
      <c r="N244" s="730"/>
      <c r="O244" s="730"/>
      <c r="P244" s="730"/>
      <c r="Q244" s="730"/>
      <c r="R244" s="730"/>
      <c r="S244" s="730"/>
      <c r="T244" s="730"/>
      <c r="U244" s="533"/>
      <c r="V244" s="51"/>
      <c r="W244" s="217"/>
      <c r="X244" s="217"/>
      <c r="Y244" s="217"/>
      <c r="Z244" s="302" t="s">
        <v>107</v>
      </c>
      <c r="AA244" s="302"/>
      <c r="AB244" s="302"/>
      <c r="AC244" s="302"/>
      <c r="AD244" s="302"/>
      <c r="AE244" s="302"/>
      <c r="AF244" s="302"/>
      <c r="AG244" s="303"/>
      <c r="AH244" s="302"/>
      <c r="AI244" s="300"/>
      <c r="AJ244" s="300"/>
      <c r="AK244" s="300"/>
      <c r="AL244" s="477"/>
      <c r="AM244" s="476"/>
      <c r="AN244" s="217"/>
      <c r="AO244" s="217"/>
      <c r="AP244" s="217"/>
      <c r="AQ244" s="217"/>
      <c r="AR244" s="217"/>
    </row>
    <row r="245" spans="1:64" ht="6" customHeight="1" x14ac:dyDescent="0.2">
      <c r="A245" s="77"/>
      <c r="B245" s="76"/>
      <c r="C245" s="48"/>
      <c r="D245" s="26"/>
      <c r="E245" s="77"/>
      <c r="F245" s="77"/>
      <c r="G245" s="77"/>
      <c r="H245" s="77"/>
      <c r="I245" s="77"/>
      <c r="J245" s="77"/>
      <c r="K245" s="77"/>
      <c r="L245" s="77"/>
      <c r="M245" s="77"/>
      <c r="N245" s="77"/>
      <c r="O245" s="77"/>
      <c r="P245" s="77"/>
      <c r="Q245" s="77"/>
      <c r="R245" s="77"/>
      <c r="S245" s="77"/>
      <c r="T245" s="77"/>
      <c r="U245" s="77"/>
      <c r="V245" s="26"/>
      <c r="W245" s="77"/>
      <c r="X245" s="77"/>
      <c r="Y245" s="77"/>
      <c r="Z245" s="77"/>
      <c r="AA245" s="77"/>
      <c r="AB245" s="77"/>
      <c r="AC245" s="77"/>
      <c r="AD245" s="77"/>
      <c r="AE245" s="77"/>
      <c r="AF245" s="77"/>
      <c r="AG245" s="77"/>
      <c r="AH245" s="77"/>
      <c r="AI245" s="77"/>
      <c r="AJ245" s="77"/>
      <c r="AK245" s="77"/>
      <c r="AL245" s="76"/>
      <c r="AM245" s="48"/>
      <c r="AN245" s="77"/>
      <c r="AO245" s="77"/>
      <c r="AP245" s="77"/>
      <c r="AQ245" s="77"/>
      <c r="AR245" s="217"/>
    </row>
    <row r="246" spans="1:64" ht="6" customHeight="1" x14ac:dyDescent="0.2">
      <c r="A246" s="217"/>
      <c r="B246" s="477"/>
      <c r="C246" s="476"/>
      <c r="D246" s="51"/>
      <c r="E246" s="217"/>
      <c r="F246" s="217"/>
      <c r="G246" s="217"/>
      <c r="H246" s="217"/>
      <c r="I246" s="217"/>
      <c r="J246" s="217"/>
      <c r="K246" s="217"/>
      <c r="L246" s="217"/>
      <c r="M246" s="217"/>
      <c r="N246" s="217"/>
      <c r="O246" s="217"/>
      <c r="P246" s="217"/>
      <c r="Q246" s="217"/>
      <c r="R246" s="217"/>
      <c r="S246" s="217"/>
      <c r="T246" s="217"/>
      <c r="U246" s="217"/>
      <c r="V246" s="51"/>
      <c r="W246" s="217"/>
      <c r="X246" s="217"/>
      <c r="Y246" s="217"/>
      <c r="Z246" s="217"/>
      <c r="AA246" s="217"/>
      <c r="AB246" s="217"/>
      <c r="AC246" s="217"/>
      <c r="AD246" s="217"/>
      <c r="AE246" s="217"/>
      <c r="AF246" s="217"/>
      <c r="AG246" s="217"/>
      <c r="AH246" s="217"/>
      <c r="AI246" s="217"/>
      <c r="AJ246" s="217"/>
      <c r="AK246" s="217"/>
      <c r="AL246" s="477"/>
      <c r="AM246" s="476"/>
      <c r="AN246" s="217"/>
      <c r="AO246" s="217"/>
      <c r="AP246" s="217"/>
      <c r="AQ246" s="217"/>
      <c r="AR246" s="217"/>
      <c r="AS246" s="217"/>
      <c r="AT246" s="217"/>
      <c r="AU246" s="217"/>
      <c r="AV246" s="217"/>
      <c r="AW246" s="217"/>
      <c r="AX246" s="217"/>
      <c r="AY246" s="217"/>
      <c r="AZ246" s="477"/>
      <c r="BA246" s="217"/>
      <c r="BB246" s="217"/>
      <c r="BC246" s="217"/>
      <c r="BD246" s="217"/>
      <c r="BE246" s="217"/>
      <c r="BF246" s="217"/>
      <c r="BG246" s="217"/>
      <c r="BH246" s="217"/>
      <c r="BI246" s="217"/>
      <c r="BJ246" s="217"/>
      <c r="BK246" s="477"/>
      <c r="BL246" s="217"/>
    </row>
    <row r="247" spans="1:64" ht="11.25" customHeight="1" x14ac:dyDescent="0.2">
      <c r="A247" s="217"/>
      <c r="B247" s="133">
        <v>731</v>
      </c>
      <c r="C247" s="476"/>
      <c r="D247" s="51"/>
      <c r="E247" s="730" t="str">
        <f ca="1">VLOOKUP(INDIRECT(ADDRESS(ROW(),COLUMN()-3)),Language_Translations,MATCH(Language_Selected,Language_Options,0),FALSE)</f>
        <v>À part cette personne, avez-vous eu des rapports sexuels avec une autre personne au cours des 12 derniers mois ?</v>
      </c>
      <c r="F247" s="730"/>
      <c r="G247" s="730"/>
      <c r="H247" s="730"/>
      <c r="I247" s="730"/>
      <c r="J247" s="730"/>
      <c r="K247" s="730"/>
      <c r="L247" s="730"/>
      <c r="M247" s="730"/>
      <c r="N247" s="730"/>
      <c r="O247" s="730"/>
      <c r="P247" s="730"/>
      <c r="Q247" s="730"/>
      <c r="R247" s="730"/>
      <c r="S247" s="730"/>
      <c r="T247" s="730"/>
      <c r="U247" s="533"/>
      <c r="V247" s="51"/>
      <c r="W247" s="217" t="s">
        <v>117</v>
      </c>
      <c r="X247" s="217"/>
      <c r="Y247" s="47" t="s">
        <v>9</v>
      </c>
      <c r="Z247" s="47"/>
      <c r="AA247" s="47"/>
      <c r="AB247" s="47"/>
      <c r="AC247" s="47"/>
      <c r="AD247" s="47"/>
      <c r="AE247" s="47"/>
      <c r="AF247" s="47"/>
      <c r="AG247" s="47"/>
      <c r="AH247" s="47"/>
      <c r="AI247" s="47"/>
      <c r="AJ247" s="47"/>
      <c r="AK247" s="47"/>
      <c r="AL247" s="75" t="s">
        <v>93</v>
      </c>
      <c r="AM247" s="476"/>
      <c r="AN247" s="217"/>
      <c r="AO247" s="217"/>
      <c r="AP247" s="217"/>
      <c r="AQ247" s="217"/>
      <c r="AR247" s="217"/>
      <c r="AS247" s="217"/>
      <c r="AT247" s="47"/>
      <c r="AU247" s="47"/>
      <c r="AV247" s="47"/>
      <c r="AW247" s="47"/>
      <c r="AX247" s="47"/>
      <c r="AY247" s="47"/>
      <c r="AZ247" s="81"/>
      <c r="BA247" s="217"/>
      <c r="BB247" s="217"/>
      <c r="BC247" s="217"/>
      <c r="BD247" s="217"/>
      <c r="BE247" s="217"/>
      <c r="BF247" s="217"/>
      <c r="BG247" s="217"/>
      <c r="BH247" s="217"/>
      <c r="BI247" s="217"/>
      <c r="BJ247" s="217"/>
      <c r="BK247" s="477"/>
      <c r="BL247" s="217"/>
    </row>
    <row r="248" spans="1:64" ht="11.25" customHeight="1" x14ac:dyDescent="0.2">
      <c r="A248" s="217"/>
      <c r="B248" s="477"/>
      <c r="C248" s="476"/>
      <c r="D248" s="51"/>
      <c r="E248" s="730"/>
      <c r="F248" s="730"/>
      <c r="G248" s="730"/>
      <c r="H248" s="730"/>
      <c r="I248" s="730"/>
      <c r="J248" s="730"/>
      <c r="K248" s="730"/>
      <c r="L248" s="730"/>
      <c r="M248" s="730"/>
      <c r="N248" s="730"/>
      <c r="O248" s="730"/>
      <c r="P248" s="730"/>
      <c r="Q248" s="730"/>
      <c r="R248" s="730"/>
      <c r="S248" s="730"/>
      <c r="T248" s="730"/>
      <c r="U248" s="533"/>
      <c r="V248" s="51"/>
      <c r="W248" s="217" t="s">
        <v>118</v>
      </c>
      <c r="X248" s="217"/>
      <c r="Y248" s="47" t="s">
        <v>9</v>
      </c>
      <c r="Z248" s="47"/>
      <c r="AA248" s="47"/>
      <c r="AB248" s="47"/>
      <c r="AC248" s="47"/>
      <c r="AD248" s="47"/>
      <c r="AE248" s="47"/>
      <c r="AF248" s="47"/>
      <c r="AG248" s="47"/>
      <c r="AH248" s="47"/>
      <c r="AI248" s="47"/>
      <c r="AJ248" s="47"/>
      <c r="AK248" s="47"/>
      <c r="AL248" s="75" t="s">
        <v>95</v>
      </c>
      <c r="AM248" s="476"/>
      <c r="AN248" s="217"/>
      <c r="AO248" s="217"/>
      <c r="AP248" s="127">
        <v>737</v>
      </c>
      <c r="AQ248" s="217"/>
      <c r="AR248" s="217"/>
      <c r="AS248" s="482"/>
      <c r="AT248" s="482"/>
      <c r="AU248" s="482"/>
      <c r="AV248" s="482"/>
      <c r="AW248" s="482"/>
      <c r="AX248" s="482"/>
      <c r="AY248" s="217"/>
      <c r="AZ248" s="477"/>
      <c r="BA248" s="217"/>
      <c r="BB248" s="217"/>
      <c r="BC248" s="217"/>
      <c r="BD248" s="217"/>
      <c r="BE248" s="217"/>
      <c r="BF248" s="217"/>
      <c r="BG248" s="217"/>
      <c r="BH248" s="217"/>
      <c r="BI248" s="217"/>
      <c r="BJ248" s="217"/>
      <c r="BK248" s="477"/>
      <c r="BL248" s="217"/>
    </row>
    <row r="249" spans="1:64" ht="11.25" customHeight="1" x14ac:dyDescent="0.2">
      <c r="A249" s="217"/>
      <c r="B249" s="477"/>
      <c r="C249" s="476"/>
      <c r="D249" s="51"/>
      <c r="E249" s="730"/>
      <c r="F249" s="730"/>
      <c r="G249" s="730"/>
      <c r="H249" s="730"/>
      <c r="I249" s="730"/>
      <c r="J249" s="730"/>
      <c r="K249" s="730"/>
      <c r="L249" s="730"/>
      <c r="M249" s="730"/>
      <c r="N249" s="730"/>
      <c r="O249" s="730"/>
      <c r="P249" s="730"/>
      <c r="Q249" s="730"/>
      <c r="R249" s="730"/>
      <c r="S249" s="730"/>
      <c r="T249" s="730"/>
      <c r="U249" s="533"/>
      <c r="V249" s="51"/>
      <c r="X249" s="482"/>
      <c r="Y249" s="482"/>
      <c r="Z249" s="482"/>
      <c r="AC249" s="217"/>
      <c r="AD249" s="217"/>
      <c r="AK249" s="217"/>
      <c r="AL249" s="477"/>
      <c r="AM249" s="476"/>
      <c r="AN249" s="217"/>
      <c r="AO249" s="217"/>
      <c r="AQ249" s="217"/>
      <c r="AR249" s="217"/>
      <c r="AS249" s="482"/>
      <c r="AT249" s="482"/>
      <c r="AU249" s="482"/>
      <c r="AV249" s="482"/>
      <c r="AW249" s="482"/>
      <c r="AX249" s="482"/>
      <c r="AY249" s="217"/>
      <c r="AZ249" s="477"/>
      <c r="BA249" s="217"/>
      <c r="BB249" s="217"/>
      <c r="BC249" s="217"/>
      <c r="BD249" s="217"/>
      <c r="BE249" s="217"/>
      <c r="BF249" s="217"/>
      <c r="BG249" s="217"/>
      <c r="BH249" s="217"/>
      <c r="BI249" s="217"/>
      <c r="BJ249" s="217"/>
      <c r="BK249" s="477"/>
      <c r="BL249" s="217"/>
    </row>
    <row r="250" spans="1:64" ht="6" customHeight="1" x14ac:dyDescent="0.2">
      <c r="A250" s="217"/>
      <c r="B250" s="477"/>
      <c r="C250" s="476"/>
      <c r="D250" s="51"/>
      <c r="E250" s="217"/>
      <c r="F250" s="217"/>
      <c r="G250" s="217"/>
      <c r="H250" s="217"/>
      <c r="I250" s="217"/>
      <c r="J250" s="217"/>
      <c r="K250" s="217"/>
      <c r="L250" s="217"/>
      <c r="M250" s="217"/>
      <c r="N250" s="217"/>
      <c r="O250" s="217"/>
      <c r="P250" s="217"/>
      <c r="Q250" s="217"/>
      <c r="R250" s="217"/>
      <c r="S250" s="217"/>
      <c r="T250" s="217"/>
      <c r="U250" s="217"/>
      <c r="V250" s="51"/>
      <c r="W250" s="217"/>
      <c r="X250" s="217"/>
      <c r="Y250" s="217"/>
      <c r="Z250" s="217"/>
      <c r="AA250" s="217"/>
      <c r="AB250" s="217"/>
      <c r="AC250" s="217"/>
      <c r="AD250" s="217"/>
      <c r="AE250" s="217"/>
      <c r="AF250" s="217"/>
      <c r="AG250" s="217"/>
      <c r="AH250" s="217"/>
      <c r="AI250" s="217"/>
      <c r="AJ250" s="217"/>
      <c r="AK250" s="217"/>
      <c r="AL250" s="477"/>
      <c r="AM250" s="476"/>
      <c r="AN250" s="217"/>
      <c r="AO250" s="217"/>
      <c r="AP250" s="217"/>
      <c r="AQ250" s="217"/>
      <c r="AR250" s="217"/>
      <c r="AS250" s="217"/>
      <c r="AT250" s="217"/>
      <c r="AU250" s="217"/>
      <c r="AV250" s="217"/>
      <c r="AW250" s="217"/>
      <c r="AX250" s="217"/>
      <c r="AY250" s="217"/>
      <c r="AZ250" s="477"/>
      <c r="BA250" s="217"/>
      <c r="BB250" s="217"/>
      <c r="BC250" s="217"/>
      <c r="BD250" s="217"/>
      <c r="BE250" s="217"/>
      <c r="BF250" s="217"/>
      <c r="BG250" s="217"/>
      <c r="BH250" s="217"/>
      <c r="BI250" s="217"/>
      <c r="BJ250" s="217"/>
      <c r="BK250" s="477"/>
      <c r="BL250" s="217"/>
    </row>
    <row r="251" spans="1:64" ht="6" customHeight="1" x14ac:dyDescent="0.2">
      <c r="A251" s="16"/>
      <c r="B251" s="475"/>
      <c r="C251" s="46"/>
      <c r="D251" s="27"/>
      <c r="E251" s="16"/>
      <c r="F251" s="16"/>
      <c r="G251" s="16"/>
      <c r="H251" s="16"/>
      <c r="I251" s="16"/>
      <c r="J251" s="16"/>
      <c r="K251" s="16"/>
      <c r="L251" s="16"/>
      <c r="M251" s="16"/>
      <c r="N251" s="16"/>
      <c r="O251" s="16"/>
      <c r="P251" s="16"/>
      <c r="Q251" s="16"/>
      <c r="R251" s="16"/>
      <c r="S251" s="16"/>
      <c r="T251" s="16"/>
      <c r="U251" s="16"/>
      <c r="V251" s="27"/>
      <c r="W251" s="16"/>
      <c r="X251" s="16"/>
      <c r="Y251" s="16"/>
      <c r="Z251" s="16"/>
      <c r="AA251" s="16"/>
      <c r="AB251" s="16"/>
      <c r="AC251" s="16"/>
      <c r="AD251" s="16"/>
      <c r="AE251" s="16"/>
      <c r="AF251" s="16"/>
      <c r="AG251" s="16"/>
      <c r="AH251" s="16"/>
      <c r="AI251" s="16"/>
      <c r="AJ251" s="16"/>
      <c r="AK251" s="16"/>
      <c r="AL251" s="475"/>
      <c r="AM251" s="46"/>
      <c r="AN251" s="16"/>
      <c r="AO251" s="16"/>
      <c r="AP251" s="16"/>
      <c r="AQ251" s="16"/>
      <c r="AR251" s="217"/>
      <c r="AS251" s="217"/>
      <c r="AT251" s="217"/>
      <c r="AU251" s="217"/>
      <c r="AV251" s="217"/>
      <c r="AW251" s="217"/>
      <c r="AX251" s="217"/>
      <c r="AY251" s="217"/>
      <c r="AZ251" s="477"/>
      <c r="BA251" s="217"/>
      <c r="BB251" s="217"/>
      <c r="BC251" s="217"/>
      <c r="BD251" s="217"/>
      <c r="BE251" s="217"/>
      <c r="BF251" s="217"/>
      <c r="BG251" s="217"/>
      <c r="BH251" s="217"/>
      <c r="BI251" s="217"/>
      <c r="BJ251" s="217"/>
      <c r="BK251" s="477"/>
      <c r="BL251" s="217"/>
    </row>
    <row r="252" spans="1:64" ht="11.25" customHeight="1" x14ac:dyDescent="0.2">
      <c r="A252" s="217"/>
      <c r="B252" s="133">
        <v>732</v>
      </c>
      <c r="C252" s="476"/>
      <c r="D252" s="51"/>
      <c r="E252" s="722" t="str">
        <f ca="1">VLOOKUP(INDIRECT(ADDRESS(ROW(),COLUMN()-3)),Language_Translations,MATCH(Language_Selected,Language_Options,0),FALSE)</f>
        <v xml:space="preserve">La dernière fois que vous avez eu des rapports sexuels avec cette deuxième personne, est-ce qu'un condom a été utilisé ? </v>
      </c>
      <c r="F252" s="722"/>
      <c r="G252" s="722"/>
      <c r="H252" s="722"/>
      <c r="I252" s="722"/>
      <c r="J252" s="722"/>
      <c r="K252" s="722"/>
      <c r="L252" s="722"/>
      <c r="M252" s="722"/>
      <c r="N252" s="722"/>
      <c r="O252" s="722"/>
      <c r="P252" s="722"/>
      <c r="Q252" s="722"/>
      <c r="R252" s="722"/>
      <c r="S252" s="722"/>
      <c r="T252" s="722"/>
      <c r="U252" s="533"/>
      <c r="V252" s="51"/>
      <c r="W252" s="217" t="s">
        <v>117</v>
      </c>
      <c r="X252" s="217"/>
      <c r="Y252" s="47" t="s">
        <v>9</v>
      </c>
      <c r="Z252" s="47"/>
      <c r="AA252" s="47"/>
      <c r="AB252" s="47"/>
      <c r="AC252" s="47"/>
      <c r="AD252" s="47"/>
      <c r="AE252" s="47"/>
      <c r="AF252" s="47"/>
      <c r="AG252" s="47"/>
      <c r="AH252" s="47"/>
      <c r="AI252" s="47"/>
      <c r="AJ252" s="47"/>
      <c r="AK252" s="47"/>
      <c r="AL252" s="81" t="s">
        <v>93</v>
      </c>
      <c r="AM252" s="476"/>
      <c r="AN252" s="217"/>
      <c r="AO252" s="217"/>
      <c r="AP252" s="217"/>
      <c r="AQ252" s="217"/>
      <c r="AR252" s="217"/>
      <c r="AS252" s="217"/>
      <c r="AT252" s="47"/>
      <c r="AU252" s="47"/>
      <c r="AV252" s="47"/>
      <c r="AW252" s="47"/>
      <c r="AX252" s="47"/>
      <c r="AY252" s="47"/>
      <c r="AZ252" s="81"/>
      <c r="BA252" s="217"/>
      <c r="BB252" s="217"/>
      <c r="BC252" s="217"/>
      <c r="BD252" s="217"/>
      <c r="BE252" s="47"/>
      <c r="BF252" s="47"/>
      <c r="BG252" s="47"/>
      <c r="BH252" s="47"/>
      <c r="BI252" s="47"/>
      <c r="BJ252" s="47"/>
      <c r="BK252" s="81"/>
      <c r="BL252" s="217"/>
    </row>
    <row r="253" spans="1:64" ht="10" x14ac:dyDescent="0.2">
      <c r="A253" s="217"/>
      <c r="B253" s="81" t="s">
        <v>99</v>
      </c>
      <c r="C253" s="476"/>
      <c r="D253" s="51"/>
      <c r="E253" s="722"/>
      <c r="F253" s="722"/>
      <c r="G253" s="722"/>
      <c r="H253" s="722"/>
      <c r="I253" s="722"/>
      <c r="J253" s="722"/>
      <c r="K253" s="722"/>
      <c r="L253" s="722"/>
      <c r="M253" s="722"/>
      <c r="N253" s="722"/>
      <c r="O253" s="722"/>
      <c r="P253" s="722"/>
      <c r="Q253" s="722"/>
      <c r="R253" s="722"/>
      <c r="S253" s="722"/>
      <c r="T253" s="722"/>
      <c r="U253" s="533"/>
      <c r="V253" s="51"/>
      <c r="W253" s="217" t="s">
        <v>118</v>
      </c>
      <c r="X253" s="217"/>
      <c r="Y253" s="47" t="s">
        <v>9</v>
      </c>
      <c r="Z253" s="47"/>
      <c r="AA253" s="47"/>
      <c r="AB253" s="47"/>
      <c r="AC253" s="47"/>
      <c r="AD253" s="47"/>
      <c r="AE253" s="47"/>
      <c r="AF253" s="47"/>
      <c r="AG253" s="47"/>
      <c r="AH253" s="47"/>
      <c r="AI253" s="47"/>
      <c r="AJ253" s="47"/>
      <c r="AK253" s="47"/>
      <c r="AL253" s="81" t="s">
        <v>95</v>
      </c>
      <c r="AM253" s="476"/>
      <c r="AN253" s="217"/>
      <c r="AO253" s="217"/>
      <c r="AP253" s="217"/>
      <c r="AQ253" s="217"/>
      <c r="AR253" s="217"/>
      <c r="AS253" s="217"/>
      <c r="AT253" s="47"/>
      <c r="AU253" s="47"/>
      <c r="AV253" s="47"/>
      <c r="AW253" s="47"/>
      <c r="AX253" s="47"/>
      <c r="AY253" s="47"/>
      <c r="AZ253" s="81"/>
      <c r="BA253" s="217"/>
      <c r="BB253" s="217"/>
      <c r="BC253" s="217"/>
      <c r="BD253" s="217"/>
      <c r="BE253" s="47"/>
      <c r="BF253" s="47"/>
      <c r="BG253" s="47"/>
      <c r="BH253" s="47"/>
      <c r="BI253" s="47"/>
      <c r="BJ253" s="47"/>
      <c r="BK253" s="81"/>
      <c r="BL253" s="217"/>
    </row>
    <row r="254" spans="1:64" ht="10" x14ac:dyDescent="0.2">
      <c r="A254" s="217"/>
      <c r="B254" s="81"/>
      <c r="C254" s="476"/>
      <c r="D254" s="51"/>
      <c r="E254" s="722"/>
      <c r="F254" s="722"/>
      <c r="G254" s="722"/>
      <c r="H254" s="722"/>
      <c r="I254" s="722"/>
      <c r="J254" s="722"/>
      <c r="K254" s="722"/>
      <c r="L254" s="722"/>
      <c r="M254" s="722"/>
      <c r="N254" s="722"/>
      <c r="O254" s="722"/>
      <c r="P254" s="722"/>
      <c r="Q254" s="722"/>
      <c r="R254" s="722"/>
      <c r="S254" s="722"/>
      <c r="T254" s="722"/>
      <c r="U254" s="533"/>
      <c r="V254" s="51"/>
      <c r="W254" s="217"/>
      <c r="X254" s="217"/>
      <c r="Y254" s="47"/>
      <c r="Z254" s="47"/>
      <c r="AA254" s="47"/>
      <c r="AB254" s="47"/>
      <c r="AC254" s="47"/>
      <c r="AD254" s="47"/>
      <c r="AE254" s="47"/>
      <c r="AF254" s="47"/>
      <c r="AG254" s="47"/>
      <c r="AH254" s="47"/>
      <c r="AI254" s="47"/>
      <c r="AJ254" s="47"/>
      <c r="AK254" s="47"/>
      <c r="AL254" s="81"/>
      <c r="AM254" s="476"/>
      <c r="AN254" s="217"/>
      <c r="AO254" s="217"/>
      <c r="AP254" s="217"/>
      <c r="AQ254" s="217"/>
      <c r="AR254" s="217"/>
      <c r="AS254" s="217"/>
      <c r="AT254" s="47"/>
      <c r="AU254" s="47"/>
      <c r="AV254" s="47"/>
      <c r="AW254" s="47"/>
      <c r="AX254" s="47"/>
      <c r="AY254" s="47"/>
      <c r="AZ254" s="81"/>
      <c r="BA254" s="217"/>
      <c r="BB254" s="217"/>
      <c r="BC254" s="217"/>
      <c r="BD254" s="217"/>
      <c r="BE254" s="47"/>
      <c r="BF254" s="47"/>
      <c r="BG254" s="47"/>
      <c r="BH254" s="47"/>
      <c r="BI254" s="47"/>
      <c r="BJ254" s="47"/>
      <c r="BK254" s="81"/>
      <c r="BL254" s="217"/>
    </row>
    <row r="255" spans="1:64" ht="6" customHeight="1" x14ac:dyDescent="0.2">
      <c r="A255" s="77"/>
      <c r="B255" s="76"/>
      <c r="C255" s="48"/>
      <c r="D255" s="26"/>
      <c r="E255" s="77"/>
      <c r="F255" s="77"/>
      <c r="G255" s="77"/>
      <c r="H255" s="77"/>
      <c r="I255" s="77"/>
      <c r="J255" s="77"/>
      <c r="K255" s="77"/>
      <c r="L255" s="77"/>
      <c r="M255" s="77"/>
      <c r="N255" s="77"/>
      <c r="O255" s="77"/>
      <c r="P255" s="77"/>
      <c r="Q255" s="77"/>
      <c r="R255" s="77"/>
      <c r="S255" s="77"/>
      <c r="T255" s="77"/>
      <c r="U255" s="77"/>
      <c r="V255" s="26"/>
      <c r="W255" s="77"/>
      <c r="X255" s="77"/>
      <c r="Y255" s="77"/>
      <c r="Z255" s="77"/>
      <c r="AA255" s="77"/>
      <c r="AB255" s="77"/>
      <c r="AC255" s="77"/>
      <c r="AD255" s="77"/>
      <c r="AE255" s="77"/>
      <c r="AF255" s="77"/>
      <c r="AG255" s="77"/>
      <c r="AH255" s="77"/>
      <c r="AI255" s="77"/>
      <c r="AJ255" s="77"/>
      <c r="AK255" s="77"/>
      <c r="AL255" s="76"/>
      <c r="AM255" s="48"/>
      <c r="AN255" s="77"/>
      <c r="AO255" s="77"/>
      <c r="AP255" s="77"/>
      <c r="AQ255" s="77"/>
      <c r="AR255" s="217"/>
      <c r="AS255" s="217"/>
      <c r="AT255" s="217"/>
      <c r="AU255" s="217"/>
      <c r="AV255" s="217"/>
      <c r="AW255" s="217"/>
      <c r="AX255" s="217"/>
      <c r="AY255" s="217"/>
      <c r="AZ255" s="477"/>
      <c r="BA255" s="217"/>
      <c r="BB255" s="217"/>
      <c r="BC255" s="217"/>
      <c r="BD255" s="217"/>
      <c r="BE255" s="217"/>
      <c r="BF255" s="217"/>
      <c r="BG255" s="217"/>
      <c r="BH255" s="217"/>
      <c r="BI255" s="217"/>
      <c r="BJ255" s="217"/>
      <c r="BK255" s="477"/>
      <c r="BL255" s="217"/>
    </row>
    <row r="256" spans="1:64" ht="6" customHeight="1" x14ac:dyDescent="0.2">
      <c r="A256" s="16"/>
      <c r="B256" s="475"/>
      <c r="C256" s="46"/>
      <c r="D256" s="27"/>
      <c r="E256" s="16"/>
      <c r="F256" s="16"/>
      <c r="G256" s="16"/>
      <c r="H256" s="16"/>
      <c r="I256" s="16"/>
      <c r="J256" s="16"/>
      <c r="K256" s="16"/>
      <c r="L256" s="16"/>
      <c r="M256" s="16"/>
      <c r="N256" s="16"/>
      <c r="O256" s="16"/>
      <c r="P256" s="16"/>
      <c r="Q256" s="16"/>
      <c r="R256" s="16"/>
      <c r="S256" s="16"/>
      <c r="T256" s="16"/>
      <c r="U256" s="16"/>
      <c r="V256" s="27"/>
      <c r="W256" s="16"/>
      <c r="X256" s="16"/>
      <c r="Y256" s="16"/>
      <c r="Z256" s="16"/>
      <c r="AA256" s="16"/>
      <c r="AB256" s="16"/>
      <c r="AC256" s="16"/>
      <c r="AD256" s="16"/>
      <c r="AE256" s="16"/>
      <c r="AF256" s="16"/>
      <c r="AG256" s="16"/>
      <c r="AH256" s="16"/>
      <c r="AI256" s="16"/>
      <c r="AJ256" s="16"/>
      <c r="AK256" s="16"/>
      <c r="AL256" s="475"/>
      <c r="AM256" s="46"/>
      <c r="AN256" s="16"/>
      <c r="AO256" s="16"/>
      <c r="AP256" s="16"/>
      <c r="AQ256" s="16"/>
      <c r="AR256" s="217"/>
      <c r="AS256" s="217"/>
      <c r="AT256" s="217"/>
      <c r="AU256" s="217"/>
      <c r="AV256" s="217"/>
      <c r="AW256" s="217"/>
      <c r="AX256" s="217"/>
      <c r="AY256" s="217"/>
      <c r="AZ256" s="477"/>
      <c r="BA256" s="217"/>
      <c r="BB256" s="217"/>
      <c r="BC256" s="217"/>
      <c r="BD256" s="217"/>
      <c r="BE256" s="217"/>
      <c r="BF256" s="217"/>
      <c r="BG256" s="217"/>
      <c r="BH256" s="217"/>
      <c r="BI256" s="217"/>
      <c r="BJ256" s="217"/>
      <c r="BK256" s="477"/>
      <c r="BL256" s="217"/>
    </row>
    <row r="257" spans="1:64" ht="11.25" customHeight="1" x14ac:dyDescent="0.2">
      <c r="A257" s="217"/>
      <c r="B257" s="133">
        <v>733</v>
      </c>
      <c r="C257" s="476"/>
      <c r="D257" s="51"/>
      <c r="E257" s="730" t="str">
        <f ca="1">VLOOKUP(INDIRECT(ADDRESS(ROW(),COLUMN()-3)),Language_Translations,MATCH(Language_Selected,Language_Options,0),FALSE)</f>
        <v>Quelle était votre relation avec cette deuxième personne avec qui vous avez eu des rapports sexuels ?
SI PETIT AMI : Viviez-vous ensemble comme si vous étiez marié ?
SI OUI, ENREGISTREZ '2'.
SI NON, ENREGISTREZ '3'.</v>
      </c>
      <c r="F257" s="730"/>
      <c r="G257" s="730"/>
      <c r="H257" s="730"/>
      <c r="I257" s="730"/>
      <c r="J257" s="730"/>
      <c r="K257" s="730"/>
      <c r="L257" s="730"/>
      <c r="M257" s="730"/>
      <c r="N257" s="730"/>
      <c r="O257" s="730"/>
      <c r="P257" s="730"/>
      <c r="Q257" s="730"/>
      <c r="R257" s="730"/>
      <c r="S257" s="730"/>
      <c r="T257" s="730"/>
      <c r="U257" s="533"/>
      <c r="V257" s="51"/>
      <c r="W257" s="217" t="s">
        <v>858</v>
      </c>
      <c r="X257" s="217"/>
      <c r="Y257" s="47" t="s">
        <v>9</v>
      </c>
      <c r="Z257" s="47"/>
      <c r="AA257" s="47"/>
      <c r="AB257" s="47"/>
      <c r="AC257" s="47"/>
      <c r="AD257" s="47"/>
      <c r="AE257" s="47"/>
      <c r="AF257" s="47"/>
      <c r="AG257" s="47"/>
      <c r="AH257" s="47"/>
      <c r="AI257" s="47"/>
      <c r="AJ257" s="47"/>
      <c r="AK257" s="47"/>
      <c r="AL257" s="477" t="s">
        <v>93</v>
      </c>
      <c r="AM257" s="476"/>
      <c r="AN257" s="217"/>
      <c r="AO257" s="217"/>
      <c r="AP257" s="217"/>
      <c r="AQ257" s="217"/>
      <c r="AR257" s="217"/>
      <c r="AS257" s="217"/>
      <c r="AT257" s="217"/>
      <c r="AU257" s="217"/>
      <c r="AV257" s="47"/>
      <c r="AW257" s="47"/>
      <c r="AX257" s="47"/>
      <c r="AY257" s="47"/>
      <c r="AZ257" s="477"/>
      <c r="BA257" s="217"/>
      <c r="BB257" s="217"/>
      <c r="BC257" s="217"/>
      <c r="BD257" s="217"/>
      <c r="BE257" s="217"/>
      <c r="BF257" s="217"/>
      <c r="BG257" s="47"/>
      <c r="BH257" s="47"/>
      <c r="BI257" s="47"/>
      <c r="BJ257" s="47"/>
      <c r="BK257" s="477"/>
      <c r="BL257" s="217"/>
    </row>
    <row r="258" spans="1:64" ht="10" x14ac:dyDescent="0.2">
      <c r="A258" s="217"/>
      <c r="B258" s="477"/>
      <c r="C258" s="476"/>
      <c r="D258" s="51"/>
      <c r="E258" s="730"/>
      <c r="F258" s="730"/>
      <c r="G258" s="730"/>
      <c r="H258" s="730"/>
      <c r="I258" s="730"/>
      <c r="J258" s="730"/>
      <c r="K258" s="730"/>
      <c r="L258" s="730"/>
      <c r="M258" s="730"/>
      <c r="N258" s="730"/>
      <c r="O258" s="730"/>
      <c r="P258" s="730"/>
      <c r="Q258" s="730"/>
      <c r="R258" s="730"/>
      <c r="S258" s="730"/>
      <c r="T258" s="730"/>
      <c r="U258" s="533"/>
      <c r="V258" s="51"/>
      <c r="W258" s="217" t="s">
        <v>859</v>
      </c>
      <c r="X258" s="217"/>
      <c r="Y258" s="217"/>
      <c r="Z258" s="217"/>
      <c r="AA258" s="217"/>
      <c r="AB258" s="217"/>
      <c r="AC258" s="47"/>
      <c r="AD258" s="47"/>
      <c r="AE258" s="47"/>
      <c r="AF258" s="47"/>
      <c r="AG258" s="47"/>
      <c r="AH258" s="47"/>
      <c r="AI258" s="47"/>
      <c r="AJ258" s="47"/>
      <c r="AK258" s="47" t="s">
        <v>9</v>
      </c>
      <c r="AL258" s="477" t="s">
        <v>95</v>
      </c>
      <c r="AM258" s="476"/>
      <c r="AN258" s="217"/>
      <c r="AO258" s="217"/>
      <c r="AP258" s="217"/>
      <c r="AQ258" s="217"/>
      <c r="AR258" s="217"/>
      <c r="AS258" s="217"/>
      <c r="AT258" s="217"/>
      <c r="AU258" s="217"/>
      <c r="AV258" s="217"/>
      <c r="AW258" s="217"/>
      <c r="AX258" s="47"/>
      <c r="AY258" s="97"/>
      <c r="AZ258" s="477"/>
      <c r="BA258" s="217"/>
      <c r="BB258" s="217"/>
      <c r="BC258" s="217"/>
      <c r="BD258" s="217"/>
      <c r="BE258" s="217"/>
      <c r="BF258" s="217"/>
      <c r="BG258" s="217"/>
      <c r="BH258" s="217"/>
      <c r="BI258" s="47"/>
      <c r="BJ258" s="97"/>
      <c r="BK258" s="477"/>
      <c r="BL258" s="217"/>
    </row>
    <row r="259" spans="1:64" ht="10" x14ac:dyDescent="0.2">
      <c r="A259" s="217"/>
      <c r="B259" s="477"/>
      <c r="C259" s="476"/>
      <c r="D259" s="51"/>
      <c r="E259" s="730"/>
      <c r="F259" s="730"/>
      <c r="G259" s="730"/>
      <c r="H259" s="730"/>
      <c r="I259" s="730"/>
      <c r="J259" s="730"/>
      <c r="K259" s="730"/>
      <c r="L259" s="730"/>
      <c r="M259" s="730"/>
      <c r="N259" s="730"/>
      <c r="O259" s="730"/>
      <c r="P259" s="730"/>
      <c r="Q259" s="730"/>
      <c r="R259" s="730"/>
      <c r="S259" s="730"/>
      <c r="T259" s="730"/>
      <c r="U259" s="533"/>
      <c r="V259" s="51"/>
      <c r="W259" s="217" t="s">
        <v>860</v>
      </c>
      <c r="X259" s="217"/>
      <c r="Y259" s="217"/>
      <c r="Z259" s="217"/>
      <c r="AA259" s="217"/>
      <c r="AB259" s="217"/>
      <c r="AC259" s="217"/>
      <c r="AD259" s="217"/>
      <c r="AE259" s="217"/>
      <c r="AF259" s="217"/>
      <c r="AG259" s="217"/>
      <c r="AH259" s="217"/>
      <c r="AI259" s="217"/>
      <c r="AJ259" s="217"/>
      <c r="AK259" s="217"/>
      <c r="AL259" s="477"/>
      <c r="AM259" s="476"/>
      <c r="AN259" s="217"/>
      <c r="AO259" s="217"/>
      <c r="AP259" s="217"/>
      <c r="AQ259" s="217"/>
      <c r="AR259" s="217"/>
      <c r="AS259" s="217"/>
      <c r="AT259" s="217"/>
      <c r="AU259" s="217"/>
      <c r="AV259" s="217"/>
      <c r="AW259" s="217"/>
      <c r="AX259" s="217"/>
      <c r="AY259" s="217"/>
      <c r="AZ259" s="477"/>
      <c r="BA259" s="217"/>
      <c r="BB259" s="217"/>
      <c r="BC259" s="217"/>
      <c r="BD259" s="217"/>
      <c r="BE259" s="217"/>
      <c r="BF259" s="217"/>
      <c r="BG259" s="217"/>
      <c r="BH259" s="217"/>
      <c r="BI259" s="217"/>
      <c r="BJ259" s="217"/>
      <c r="BK259" s="477"/>
      <c r="BL259" s="217"/>
    </row>
    <row r="260" spans="1:64" ht="10" x14ac:dyDescent="0.2">
      <c r="A260" s="217"/>
      <c r="B260" s="477"/>
      <c r="C260" s="476"/>
      <c r="D260" s="51"/>
      <c r="E260" s="730"/>
      <c r="F260" s="730"/>
      <c r="G260" s="730"/>
      <c r="H260" s="730"/>
      <c r="I260" s="730"/>
      <c r="J260" s="730"/>
      <c r="K260" s="730"/>
      <c r="L260" s="730"/>
      <c r="M260" s="730"/>
      <c r="N260" s="730"/>
      <c r="O260" s="730"/>
      <c r="P260" s="730"/>
      <c r="Q260" s="730"/>
      <c r="R260" s="730"/>
      <c r="S260" s="730"/>
      <c r="T260" s="730"/>
      <c r="U260" s="533"/>
      <c r="V260" s="51"/>
      <c r="W260" s="217"/>
      <c r="X260" s="217" t="s">
        <v>861</v>
      </c>
      <c r="Y260" s="217"/>
      <c r="Z260" s="217"/>
      <c r="AA260" s="217"/>
      <c r="AB260" s="217"/>
      <c r="AC260" s="47"/>
      <c r="AD260" s="47"/>
      <c r="AE260" s="47" t="s">
        <v>9</v>
      </c>
      <c r="AF260" s="47"/>
      <c r="AG260" s="47"/>
      <c r="AH260" s="47"/>
      <c r="AI260" s="47"/>
      <c r="AJ260" s="47"/>
      <c r="AK260" s="97"/>
      <c r="AL260" s="477" t="s">
        <v>97</v>
      </c>
      <c r="AM260" s="476"/>
      <c r="AN260" s="217"/>
      <c r="AO260" s="217"/>
      <c r="AP260" s="217"/>
      <c r="AQ260" s="217"/>
      <c r="AR260" s="217"/>
      <c r="AS260" s="217"/>
      <c r="AT260" s="217"/>
      <c r="AU260" s="217"/>
      <c r="AV260" s="217"/>
      <c r="AW260" s="217"/>
      <c r="AX260" s="217"/>
      <c r="AY260" s="217"/>
      <c r="AZ260" s="477"/>
      <c r="BA260" s="217"/>
      <c r="BB260" s="217"/>
      <c r="BC260" s="217"/>
      <c r="BD260" s="217"/>
      <c r="BE260" s="217"/>
      <c r="BF260" s="217"/>
      <c r="BG260" s="217"/>
      <c r="BH260" s="217"/>
      <c r="BI260" s="217"/>
      <c r="BJ260" s="217"/>
      <c r="BK260" s="477"/>
      <c r="BL260" s="217"/>
    </row>
    <row r="261" spans="1:64" ht="10" x14ac:dyDescent="0.2">
      <c r="A261" s="217"/>
      <c r="B261" s="477"/>
      <c r="C261" s="476"/>
      <c r="D261" s="51"/>
      <c r="E261" s="730"/>
      <c r="F261" s="730"/>
      <c r="G261" s="730"/>
      <c r="H261" s="730"/>
      <c r="I261" s="730"/>
      <c r="J261" s="730"/>
      <c r="K261" s="730"/>
      <c r="L261" s="730"/>
      <c r="M261" s="730"/>
      <c r="N261" s="730"/>
      <c r="O261" s="730"/>
      <c r="P261" s="730"/>
      <c r="Q261" s="730"/>
      <c r="R261" s="730"/>
      <c r="S261" s="730"/>
      <c r="T261" s="730"/>
      <c r="U261" s="533"/>
      <c r="V261" s="51"/>
      <c r="W261" s="217" t="s">
        <v>862</v>
      </c>
      <c r="X261" s="217"/>
      <c r="Y261" s="217"/>
      <c r="Z261" s="217"/>
      <c r="AA261" s="217"/>
      <c r="AB261" s="217"/>
      <c r="AC261" s="217"/>
      <c r="AD261" s="217"/>
      <c r="AE261" s="217"/>
      <c r="AF261" s="47"/>
      <c r="AG261" s="47"/>
      <c r="AH261" s="47" t="s">
        <v>9</v>
      </c>
      <c r="AI261" s="47"/>
      <c r="AJ261" s="47"/>
      <c r="AK261" s="47"/>
      <c r="AL261" s="477" t="s">
        <v>114</v>
      </c>
      <c r="AM261" s="476"/>
      <c r="AN261" s="217"/>
      <c r="AO261" s="217"/>
      <c r="AP261" s="217"/>
      <c r="AQ261" s="217"/>
      <c r="AR261" s="217"/>
      <c r="AS261" s="217"/>
      <c r="AT261" s="217"/>
      <c r="AU261" s="217"/>
      <c r="AV261" s="217"/>
      <c r="AW261" s="217"/>
      <c r="AX261" s="47"/>
      <c r="AY261" s="47"/>
      <c r="AZ261" s="477"/>
      <c r="BA261" s="217"/>
      <c r="BB261" s="217"/>
      <c r="BC261" s="217"/>
      <c r="BD261" s="217"/>
      <c r="BE261" s="217"/>
      <c r="BF261" s="217"/>
      <c r="BG261" s="217"/>
      <c r="BH261" s="217"/>
      <c r="BI261" s="47"/>
      <c r="BJ261" s="47"/>
      <c r="BK261" s="477"/>
      <c r="BL261" s="217"/>
    </row>
    <row r="262" spans="1:64" ht="11.25" customHeight="1" x14ac:dyDescent="0.2">
      <c r="A262" s="217"/>
      <c r="B262" s="477"/>
      <c r="C262" s="476"/>
      <c r="D262" s="51"/>
      <c r="E262" s="730"/>
      <c r="F262" s="730"/>
      <c r="G262" s="730"/>
      <c r="H262" s="730"/>
      <c r="I262" s="730"/>
      <c r="J262" s="730"/>
      <c r="K262" s="730"/>
      <c r="L262" s="730"/>
      <c r="M262" s="730"/>
      <c r="N262" s="730"/>
      <c r="O262" s="730"/>
      <c r="P262" s="730"/>
      <c r="Q262" s="730"/>
      <c r="R262" s="730"/>
      <c r="S262" s="730"/>
      <c r="T262" s="730"/>
      <c r="U262" s="533"/>
      <c r="V262" s="51"/>
      <c r="W262" s="217" t="s">
        <v>863</v>
      </c>
      <c r="X262" s="217"/>
      <c r="Y262" s="217"/>
      <c r="Z262" s="217"/>
      <c r="AA262" s="217"/>
      <c r="AB262" s="217"/>
      <c r="AC262" s="217"/>
      <c r="AD262" s="217"/>
      <c r="AE262" s="47"/>
      <c r="AF262" s="47"/>
      <c r="AG262" s="47"/>
      <c r="AH262" s="47" t="s">
        <v>9</v>
      </c>
      <c r="AI262" s="47"/>
      <c r="AJ262" s="47"/>
      <c r="AK262" s="47"/>
      <c r="AL262" s="477" t="s">
        <v>116</v>
      </c>
      <c r="AM262" s="476"/>
      <c r="AN262" s="217"/>
      <c r="AO262" s="217"/>
      <c r="AP262" s="217"/>
      <c r="AQ262" s="217"/>
      <c r="AR262" s="217"/>
      <c r="AS262" s="217"/>
      <c r="AT262" s="217"/>
      <c r="AU262" s="217"/>
      <c r="AV262" s="217"/>
      <c r="AW262" s="217"/>
      <c r="AX262" s="217"/>
      <c r="AY262" s="217"/>
      <c r="AZ262" s="477"/>
      <c r="BA262" s="217"/>
      <c r="BB262" s="217"/>
      <c r="BC262" s="217"/>
      <c r="BD262" s="217"/>
      <c r="BE262" s="217"/>
      <c r="BF262" s="217"/>
      <c r="BG262" s="217"/>
      <c r="BH262" s="217"/>
      <c r="BI262" s="217"/>
      <c r="BJ262" s="217"/>
      <c r="BK262" s="477"/>
      <c r="BL262" s="217"/>
    </row>
    <row r="263" spans="1:64" ht="10" x14ac:dyDescent="0.2">
      <c r="A263" s="217"/>
      <c r="B263" s="477"/>
      <c r="C263" s="476"/>
      <c r="D263" s="51"/>
      <c r="E263" s="730"/>
      <c r="F263" s="730"/>
      <c r="G263" s="730"/>
      <c r="H263" s="730"/>
      <c r="I263" s="730"/>
      <c r="J263" s="730"/>
      <c r="K263" s="730"/>
      <c r="L263" s="730"/>
      <c r="M263" s="730"/>
      <c r="N263" s="730"/>
      <c r="O263" s="730"/>
      <c r="P263" s="730"/>
      <c r="Q263" s="730"/>
      <c r="R263" s="730"/>
      <c r="S263" s="730"/>
      <c r="T263" s="730"/>
      <c r="U263" s="533"/>
      <c r="V263" s="51"/>
      <c r="AL263"/>
      <c r="AM263" s="476"/>
      <c r="AN263" s="217"/>
      <c r="AO263" s="217"/>
      <c r="AP263" s="217"/>
      <c r="AQ263" s="217"/>
      <c r="AR263" s="217"/>
      <c r="AS263" s="217"/>
      <c r="AT263" s="217"/>
      <c r="AU263" s="217"/>
      <c r="AV263" s="217"/>
      <c r="AW263" s="217"/>
      <c r="AY263" s="47"/>
      <c r="AZ263" s="477"/>
      <c r="BA263" s="217"/>
      <c r="BB263" s="217"/>
      <c r="BC263" s="217"/>
      <c r="BD263" s="217"/>
      <c r="BE263" s="217"/>
      <c r="BF263" s="217"/>
      <c r="BG263" s="217"/>
      <c r="BH263" s="217"/>
      <c r="BJ263" s="47"/>
      <c r="BK263" s="477"/>
      <c r="BL263" s="217"/>
    </row>
    <row r="264" spans="1:64" ht="10" x14ac:dyDescent="0.2">
      <c r="A264" s="217"/>
      <c r="B264" s="477"/>
      <c r="C264" s="476"/>
      <c r="D264" s="51"/>
      <c r="E264" s="730"/>
      <c r="F264" s="730"/>
      <c r="G264" s="730"/>
      <c r="H264" s="730"/>
      <c r="I264" s="730"/>
      <c r="J264" s="730"/>
      <c r="K264" s="730"/>
      <c r="L264" s="730"/>
      <c r="M264" s="730"/>
      <c r="N264" s="730"/>
      <c r="O264" s="730"/>
      <c r="P264" s="730"/>
      <c r="Q264" s="730"/>
      <c r="R264" s="730"/>
      <c r="S264" s="730"/>
      <c r="T264" s="730"/>
      <c r="U264" s="533"/>
      <c r="V264" s="51"/>
      <c r="W264" s="217" t="s">
        <v>106</v>
      </c>
      <c r="X264" s="217"/>
      <c r="Y264" s="217"/>
      <c r="Z264" s="77"/>
      <c r="AA264" s="77"/>
      <c r="AB264" s="77"/>
      <c r="AC264" s="77"/>
      <c r="AD264" s="77"/>
      <c r="AE264" s="77"/>
      <c r="AF264" s="77"/>
      <c r="AG264" s="77"/>
      <c r="AH264" s="77"/>
      <c r="AI264" s="77"/>
      <c r="AJ264" s="77"/>
      <c r="AK264" s="77"/>
      <c r="AL264" s="477" t="s">
        <v>266</v>
      </c>
      <c r="AM264" s="476"/>
      <c r="AN264" s="217"/>
      <c r="AO264" s="217"/>
      <c r="AP264" s="217"/>
      <c r="AQ264" s="217"/>
      <c r="AR264" s="217"/>
      <c r="AS264" s="217"/>
      <c r="AT264" s="217"/>
      <c r="AU264" s="217"/>
      <c r="AV264" s="217"/>
      <c r="AW264" s="217"/>
      <c r="AX264" s="217"/>
      <c r="AY264" s="217"/>
      <c r="AZ264" s="477"/>
      <c r="BA264" s="217"/>
      <c r="BB264" s="217"/>
      <c r="BC264" s="217"/>
      <c r="BD264" s="217"/>
      <c r="BE264" s="217"/>
      <c r="BF264" s="217"/>
      <c r="BG264" s="217"/>
      <c r="BH264" s="217"/>
      <c r="BI264" s="217"/>
      <c r="BJ264" s="217"/>
      <c r="BK264" s="477"/>
      <c r="BL264" s="217"/>
    </row>
    <row r="265" spans="1:64" ht="10" x14ac:dyDescent="0.2">
      <c r="A265" s="217"/>
      <c r="B265" s="477"/>
      <c r="C265" s="476"/>
      <c r="D265" s="51"/>
      <c r="E265" s="730"/>
      <c r="F265" s="730"/>
      <c r="G265" s="730"/>
      <c r="H265" s="730"/>
      <c r="I265" s="730"/>
      <c r="J265" s="730"/>
      <c r="K265" s="730"/>
      <c r="L265" s="730"/>
      <c r="M265" s="730"/>
      <c r="N265" s="730"/>
      <c r="O265" s="730"/>
      <c r="P265" s="730"/>
      <c r="Q265" s="730"/>
      <c r="R265" s="730"/>
      <c r="S265" s="730"/>
      <c r="T265" s="730"/>
      <c r="U265" s="533"/>
      <c r="V265" s="51"/>
      <c r="W265" s="217"/>
      <c r="X265" s="217"/>
      <c r="Y265" s="217"/>
      <c r="Z265" s="302" t="s">
        <v>107</v>
      </c>
      <c r="AA265" s="302"/>
      <c r="AB265" s="302"/>
      <c r="AC265" s="302"/>
      <c r="AD265" s="302"/>
      <c r="AE265" s="302"/>
      <c r="AF265" s="302"/>
      <c r="AG265" s="303"/>
      <c r="AH265" s="302"/>
      <c r="AI265" s="300"/>
      <c r="AJ265" s="300"/>
      <c r="AK265" s="300"/>
      <c r="AL265" s="477"/>
      <c r="AM265" s="476"/>
      <c r="AN265" s="217"/>
      <c r="AO265" s="217"/>
      <c r="AP265" s="217"/>
      <c r="AQ265" s="217"/>
      <c r="AR265" s="217"/>
      <c r="AS265" s="217"/>
      <c r="AT265" s="217"/>
      <c r="AU265" s="2"/>
      <c r="AV265" s="2"/>
      <c r="AW265" s="2"/>
      <c r="AX265" s="2"/>
      <c r="AY265" s="2"/>
      <c r="AZ265" s="477"/>
      <c r="BA265" s="217"/>
      <c r="BB265" s="217"/>
      <c r="BC265" s="217"/>
      <c r="BD265" s="217"/>
      <c r="BE265" s="217"/>
      <c r="BF265" s="2"/>
      <c r="BG265" s="2"/>
      <c r="BH265" s="2"/>
      <c r="BI265" s="2"/>
      <c r="BJ265" s="2"/>
      <c r="BK265" s="477"/>
      <c r="BL265" s="217"/>
    </row>
    <row r="266" spans="1:64" ht="6" customHeight="1" x14ac:dyDescent="0.2">
      <c r="A266" s="77"/>
      <c r="B266" s="76"/>
      <c r="C266" s="48"/>
      <c r="D266" s="26"/>
      <c r="E266" s="77"/>
      <c r="F266" s="77"/>
      <c r="G266" s="77"/>
      <c r="H266" s="77"/>
      <c r="I266" s="77"/>
      <c r="J266" s="77"/>
      <c r="K266" s="77"/>
      <c r="L266" s="77"/>
      <c r="M266" s="77"/>
      <c r="N266" s="77"/>
      <c r="O266" s="77"/>
      <c r="P266" s="77"/>
      <c r="Q266" s="77"/>
      <c r="R266" s="77"/>
      <c r="S266" s="77"/>
      <c r="T266" s="77"/>
      <c r="U266" s="77"/>
      <c r="V266" s="26"/>
      <c r="W266" s="77"/>
      <c r="X266" s="77"/>
      <c r="Y266" s="77"/>
      <c r="Z266" s="77"/>
      <c r="AA266" s="77"/>
      <c r="AB266" s="77"/>
      <c r="AC266" s="77"/>
      <c r="AD266" s="77"/>
      <c r="AE266" s="77"/>
      <c r="AF266" s="77"/>
      <c r="AG266" s="77"/>
      <c r="AH266" s="77"/>
      <c r="AI266" s="77"/>
      <c r="AJ266" s="77"/>
      <c r="AK266" s="77"/>
      <c r="AL266" s="76"/>
      <c r="AM266" s="48"/>
      <c r="AN266" s="77"/>
      <c r="AO266" s="77"/>
      <c r="AP266" s="77"/>
      <c r="AQ266" s="77"/>
      <c r="AR266" s="217"/>
      <c r="AS266" s="217"/>
      <c r="AT266" s="217"/>
      <c r="AU266" s="217"/>
      <c r="AV266" s="217"/>
      <c r="AW266" s="217"/>
      <c r="AX266" s="217"/>
      <c r="AY266" s="217"/>
      <c r="AZ266" s="477"/>
      <c r="BA266" s="217"/>
      <c r="BB266" s="217"/>
      <c r="BC266" s="217"/>
      <c r="BD266" s="217"/>
      <c r="BE266" s="217"/>
      <c r="BF266" s="217"/>
      <c r="BG266" s="217"/>
      <c r="BH266" s="217"/>
      <c r="BI266" s="217"/>
      <c r="BJ266" s="217"/>
      <c r="BK266" s="477"/>
      <c r="BL266" s="217"/>
    </row>
    <row r="267" spans="1:64" ht="6" customHeight="1" x14ac:dyDescent="0.2">
      <c r="A267" s="217"/>
      <c r="B267" s="477"/>
      <c r="C267" s="476"/>
      <c r="D267" s="51"/>
      <c r="E267" s="217"/>
      <c r="F267" s="217"/>
      <c r="G267" s="217"/>
      <c r="H267" s="217"/>
      <c r="I267" s="217"/>
      <c r="J267" s="217"/>
      <c r="K267" s="217"/>
      <c r="L267" s="217"/>
      <c r="M267" s="217"/>
      <c r="N267" s="217"/>
      <c r="O267" s="217"/>
      <c r="P267" s="217"/>
      <c r="Q267" s="217"/>
      <c r="R267" s="217"/>
      <c r="S267" s="217"/>
      <c r="T267" s="217"/>
      <c r="U267" s="217"/>
      <c r="V267" s="51"/>
      <c r="W267" s="217"/>
      <c r="X267" s="217"/>
      <c r="Y267" s="217"/>
      <c r="Z267" s="217"/>
      <c r="AA267" s="217"/>
      <c r="AB267" s="217"/>
      <c r="AC267" s="217"/>
      <c r="AD267" s="217"/>
      <c r="AE267" s="217"/>
      <c r="AF267" s="217"/>
      <c r="AG267" s="217"/>
      <c r="AH267" s="217"/>
      <c r="AI267" s="217"/>
      <c r="AJ267" s="217"/>
      <c r="AK267" s="217"/>
      <c r="AL267" s="477"/>
      <c r="AM267" s="476"/>
      <c r="AN267" s="217"/>
      <c r="AO267" s="217"/>
      <c r="AP267" s="217"/>
      <c r="AQ267" s="217"/>
      <c r="AR267" s="217"/>
      <c r="AS267" s="217"/>
      <c r="AT267" s="217"/>
      <c r="AU267" s="217"/>
      <c r="AV267" s="217"/>
      <c r="AW267" s="217"/>
      <c r="AX267" s="217"/>
      <c r="AY267" s="217"/>
      <c r="AZ267" s="477"/>
      <c r="BA267" s="217"/>
      <c r="BB267" s="217"/>
      <c r="BC267" s="217"/>
      <c r="BD267" s="217"/>
      <c r="BE267" s="217"/>
      <c r="BF267" s="217"/>
      <c r="BG267" s="217"/>
      <c r="BH267" s="217"/>
      <c r="BI267" s="217"/>
      <c r="BJ267" s="217"/>
      <c r="BK267" s="477"/>
      <c r="BL267" s="217"/>
    </row>
    <row r="268" spans="1:64" ht="11.25" customHeight="1" x14ac:dyDescent="0.2">
      <c r="A268" s="217"/>
      <c r="B268" s="133">
        <v>734</v>
      </c>
      <c r="C268" s="476"/>
      <c r="D268" s="51"/>
      <c r="E268" s="730" t="str">
        <f ca="1">VLOOKUP(INDIRECT(ADDRESS(ROW(),COLUMN()-3)),Language_Translations,MATCH(Language_Selected,Language_Options,0),FALSE)</f>
        <v>À part ces deux personnes, avez-vous eu des rapports sexuels avec une autre personne au cours des 12 derniers mois ?</v>
      </c>
      <c r="F268" s="730"/>
      <c r="G268" s="730"/>
      <c r="H268" s="730"/>
      <c r="I268" s="730"/>
      <c r="J268" s="730"/>
      <c r="K268" s="730"/>
      <c r="L268" s="730"/>
      <c r="M268" s="730"/>
      <c r="N268" s="730"/>
      <c r="O268" s="730"/>
      <c r="P268" s="730"/>
      <c r="Q268" s="730"/>
      <c r="R268" s="730"/>
      <c r="S268" s="730"/>
      <c r="T268" s="730"/>
      <c r="U268" s="533"/>
      <c r="V268" s="51"/>
      <c r="W268" s="217" t="s">
        <v>117</v>
      </c>
      <c r="X268" s="217"/>
      <c r="Y268" s="47" t="s">
        <v>9</v>
      </c>
      <c r="Z268" s="47"/>
      <c r="AA268" s="47"/>
      <c r="AB268" s="47"/>
      <c r="AC268" s="47"/>
      <c r="AD268" s="47"/>
      <c r="AE268" s="47"/>
      <c r="AF268" s="47"/>
      <c r="AG268" s="47"/>
      <c r="AH268" s="47"/>
      <c r="AI268" s="47"/>
      <c r="AJ268" s="47"/>
      <c r="AK268" s="47"/>
      <c r="AL268" s="75" t="s">
        <v>93</v>
      </c>
      <c r="AM268" s="476"/>
      <c r="AN268" s="217"/>
      <c r="AO268" s="217"/>
      <c r="AP268" s="217"/>
      <c r="AQ268" s="217"/>
      <c r="AR268" s="217"/>
      <c r="AS268" s="217"/>
      <c r="AT268" s="47"/>
      <c r="AU268" s="47"/>
      <c r="AV268" s="47"/>
      <c r="AW268" s="47"/>
      <c r="AX268" s="47"/>
      <c r="AY268" s="47"/>
      <c r="AZ268" s="81"/>
      <c r="BA268" s="217"/>
      <c r="BB268" s="217"/>
      <c r="BC268" s="217"/>
      <c r="BD268" s="217"/>
      <c r="BE268" s="217"/>
      <c r="BF268" s="217"/>
      <c r="BG268" s="217"/>
      <c r="BH268" s="217"/>
      <c r="BI268" s="217"/>
      <c r="BJ268" s="217"/>
      <c r="BK268" s="477"/>
      <c r="BL268" s="217"/>
    </row>
    <row r="269" spans="1:64" ht="11.25" customHeight="1" x14ac:dyDescent="0.2">
      <c r="A269" s="217"/>
      <c r="B269" s="477"/>
      <c r="C269" s="476"/>
      <c r="D269" s="51"/>
      <c r="E269" s="730"/>
      <c r="F269" s="730"/>
      <c r="G269" s="730"/>
      <c r="H269" s="730"/>
      <c r="I269" s="730"/>
      <c r="J269" s="730"/>
      <c r="K269" s="730"/>
      <c r="L269" s="730"/>
      <c r="M269" s="730"/>
      <c r="N269" s="730"/>
      <c r="O269" s="730"/>
      <c r="P269" s="730"/>
      <c r="Q269" s="730"/>
      <c r="R269" s="730"/>
      <c r="S269" s="730"/>
      <c r="T269" s="730"/>
      <c r="U269" s="533"/>
      <c r="V269" s="51"/>
      <c r="W269" s="217" t="s">
        <v>118</v>
      </c>
      <c r="X269" s="217"/>
      <c r="Y269" s="47" t="s">
        <v>9</v>
      </c>
      <c r="Z269" s="47"/>
      <c r="AA269" s="47"/>
      <c r="AB269" s="47"/>
      <c r="AC269" s="47"/>
      <c r="AD269" s="47"/>
      <c r="AE269" s="47"/>
      <c r="AF269" s="47"/>
      <c r="AG269" s="47"/>
      <c r="AH269" s="47"/>
      <c r="AI269" s="47"/>
      <c r="AJ269" s="47"/>
      <c r="AK269" s="47"/>
      <c r="AL269" s="75" t="s">
        <v>95</v>
      </c>
      <c r="AM269" s="476"/>
      <c r="AN269" s="217"/>
      <c r="AO269" s="217"/>
      <c r="AP269" s="127">
        <v>737</v>
      </c>
      <c r="AQ269" s="217"/>
      <c r="AR269" s="217"/>
      <c r="AS269" s="482"/>
      <c r="AT269" s="482"/>
      <c r="AU269" s="482"/>
      <c r="AV269" s="482"/>
      <c r="AW269" s="482"/>
      <c r="AX269" s="482"/>
      <c r="AY269" s="217"/>
      <c r="AZ269" s="477"/>
      <c r="BA269" s="217"/>
      <c r="BB269" s="217"/>
      <c r="BC269" s="217"/>
      <c r="BD269" s="217"/>
      <c r="BE269" s="217"/>
      <c r="BF269" s="217"/>
      <c r="BG269" s="217"/>
      <c r="BH269" s="217"/>
      <c r="BI269" s="217"/>
      <c r="BJ269" s="217"/>
      <c r="BK269" s="477"/>
      <c r="BL269" s="217"/>
    </row>
    <row r="270" spans="1:64" ht="11.25" customHeight="1" x14ac:dyDescent="0.2">
      <c r="A270" s="217"/>
      <c r="B270" s="477"/>
      <c r="C270" s="476"/>
      <c r="D270" s="51"/>
      <c r="E270" s="730"/>
      <c r="F270" s="730"/>
      <c r="G270" s="730"/>
      <c r="H270" s="730"/>
      <c r="I270" s="730"/>
      <c r="J270" s="730"/>
      <c r="K270" s="730"/>
      <c r="L270" s="730"/>
      <c r="M270" s="730"/>
      <c r="N270" s="730"/>
      <c r="O270" s="730"/>
      <c r="P270" s="730"/>
      <c r="Q270" s="730"/>
      <c r="R270" s="730"/>
      <c r="S270" s="730"/>
      <c r="T270" s="730"/>
      <c r="U270" s="533"/>
      <c r="V270" s="51"/>
      <c r="X270" s="482"/>
      <c r="Y270" s="482"/>
      <c r="Z270" s="482"/>
      <c r="AC270" s="217"/>
      <c r="AD270" s="217"/>
      <c r="AK270" s="217"/>
      <c r="AL270" s="477"/>
      <c r="AM270" s="476"/>
      <c r="AN270" s="217"/>
      <c r="AO270" s="217"/>
      <c r="AQ270" s="217"/>
      <c r="AR270" s="217"/>
      <c r="AS270" s="482"/>
      <c r="AT270" s="482"/>
      <c r="AU270" s="482"/>
      <c r="AV270" s="482"/>
      <c r="AW270" s="482"/>
      <c r="AX270" s="482"/>
      <c r="AY270" s="217"/>
      <c r="AZ270" s="477"/>
      <c r="BA270" s="217"/>
      <c r="BB270" s="217"/>
      <c r="BC270" s="217"/>
      <c r="BD270" s="217"/>
      <c r="BE270" s="217"/>
      <c r="BF270" s="217"/>
      <c r="BG270" s="217"/>
      <c r="BH270" s="217"/>
      <c r="BI270" s="217"/>
      <c r="BJ270" s="217"/>
      <c r="BK270" s="477"/>
      <c r="BL270" s="217"/>
    </row>
    <row r="271" spans="1:64" ht="6" customHeight="1" x14ac:dyDescent="0.2">
      <c r="A271" s="217"/>
      <c r="B271" s="477"/>
      <c r="C271" s="476"/>
      <c r="D271" s="51"/>
      <c r="E271" s="217"/>
      <c r="F271" s="217"/>
      <c r="G271" s="217"/>
      <c r="H271" s="217"/>
      <c r="I271" s="217"/>
      <c r="J271" s="217"/>
      <c r="K271" s="217"/>
      <c r="L271" s="217"/>
      <c r="M271" s="217"/>
      <c r="N271" s="217"/>
      <c r="O271" s="217"/>
      <c r="P271" s="217"/>
      <c r="Q271" s="217"/>
      <c r="R271" s="217"/>
      <c r="S271" s="217"/>
      <c r="T271" s="217"/>
      <c r="U271" s="217"/>
      <c r="V271" s="51"/>
      <c r="W271" s="217"/>
      <c r="X271" s="217"/>
      <c r="Y271" s="217"/>
      <c r="Z271" s="217"/>
      <c r="AA271" s="217"/>
      <c r="AB271" s="217"/>
      <c r="AC271" s="217"/>
      <c r="AD271" s="217"/>
      <c r="AE271" s="217"/>
      <c r="AF271" s="217"/>
      <c r="AG271" s="217"/>
      <c r="AH271" s="217"/>
      <c r="AI271" s="217"/>
      <c r="AJ271" s="217"/>
      <c r="AK271" s="217"/>
      <c r="AL271" s="477"/>
      <c r="AM271" s="476"/>
      <c r="AN271" s="217"/>
      <c r="AO271" s="217"/>
      <c r="AP271" s="217"/>
      <c r="AQ271" s="217"/>
      <c r="AR271" s="217"/>
      <c r="AS271" s="217"/>
      <c r="AT271" s="217"/>
      <c r="AU271" s="217"/>
      <c r="AV271" s="217"/>
      <c r="AW271" s="217"/>
      <c r="AX271" s="217"/>
      <c r="AY271" s="217"/>
      <c r="AZ271" s="477"/>
      <c r="BA271" s="217"/>
      <c r="BB271" s="217"/>
      <c r="BC271" s="217"/>
      <c r="BD271" s="217"/>
      <c r="BE271" s="217"/>
      <c r="BF271" s="217"/>
      <c r="BG271" s="217"/>
      <c r="BH271" s="217"/>
      <c r="BI271" s="217"/>
      <c r="BJ271" s="217"/>
      <c r="BK271" s="477"/>
      <c r="BL271" s="217"/>
    </row>
    <row r="272" spans="1:64" ht="6" customHeight="1" x14ac:dyDescent="0.2">
      <c r="A272" s="16"/>
      <c r="B272" s="475"/>
      <c r="C272" s="46"/>
      <c r="D272" s="27"/>
      <c r="E272" s="16"/>
      <c r="F272" s="16"/>
      <c r="G272" s="16"/>
      <c r="H272" s="16"/>
      <c r="I272" s="16"/>
      <c r="J272" s="16"/>
      <c r="K272" s="16"/>
      <c r="L272" s="16"/>
      <c r="M272" s="16"/>
      <c r="N272" s="16"/>
      <c r="O272" s="16"/>
      <c r="P272" s="16"/>
      <c r="Q272" s="16"/>
      <c r="R272" s="16"/>
      <c r="S272" s="16"/>
      <c r="T272" s="16"/>
      <c r="U272" s="16"/>
      <c r="V272" s="27"/>
      <c r="W272" s="16"/>
      <c r="X272" s="16"/>
      <c r="Y272" s="16"/>
      <c r="Z272" s="16"/>
      <c r="AA272" s="16"/>
      <c r="AB272" s="16"/>
      <c r="AC272" s="16"/>
      <c r="AD272" s="16"/>
      <c r="AE272" s="16"/>
      <c r="AF272" s="16"/>
      <c r="AG272" s="16"/>
      <c r="AH272" s="16"/>
      <c r="AI272" s="16"/>
      <c r="AJ272" s="16"/>
      <c r="AK272" s="16"/>
      <c r="AL272" s="475"/>
      <c r="AM272" s="46"/>
      <c r="AN272" s="16"/>
      <c r="AO272" s="16"/>
      <c r="AP272" s="16"/>
      <c r="AQ272" s="16"/>
      <c r="AR272" s="217"/>
      <c r="AS272" s="217"/>
      <c r="AT272" s="217"/>
      <c r="AU272" s="217"/>
      <c r="AV272" s="217"/>
      <c r="AW272" s="217"/>
      <c r="AX272" s="217"/>
      <c r="AY272" s="217"/>
      <c r="AZ272" s="477"/>
      <c r="BA272" s="217"/>
      <c r="BB272" s="217"/>
      <c r="BC272" s="217"/>
      <c r="BD272" s="217"/>
      <c r="BE272" s="217"/>
      <c r="BF272" s="217"/>
      <c r="BG272" s="217"/>
      <c r="BH272" s="217"/>
      <c r="BI272" s="217"/>
      <c r="BJ272" s="217"/>
      <c r="BK272" s="477"/>
      <c r="BL272" s="217"/>
    </row>
    <row r="273" spans="1:64" ht="11.25" customHeight="1" x14ac:dyDescent="0.2">
      <c r="A273" s="217"/>
      <c r="B273" s="133">
        <v>735</v>
      </c>
      <c r="C273" s="476"/>
      <c r="D273" s="51"/>
      <c r="E273" s="730" t="str">
        <f ca="1">VLOOKUP(INDIRECT(ADDRESS(ROW(),COLUMN()-3)),Language_Translations,MATCH(Language_Selected,Language_Options,0),FALSE)</f>
        <v xml:space="preserve">La dernière fois que vous avez eu des rapports sexuels avec cette troisième personne, est-ce qu'un condom a été utilisé ? </v>
      </c>
      <c r="F273" s="730"/>
      <c r="G273" s="730"/>
      <c r="H273" s="730"/>
      <c r="I273" s="730"/>
      <c r="J273" s="730"/>
      <c r="K273" s="730"/>
      <c r="L273" s="730"/>
      <c r="M273" s="730"/>
      <c r="N273" s="730"/>
      <c r="O273" s="730"/>
      <c r="P273" s="730"/>
      <c r="Q273" s="730"/>
      <c r="R273" s="730"/>
      <c r="S273" s="730"/>
      <c r="T273" s="730"/>
      <c r="U273" s="533"/>
      <c r="V273" s="51"/>
      <c r="W273" s="217" t="s">
        <v>117</v>
      </c>
      <c r="X273" s="217"/>
      <c r="Y273" s="47" t="s">
        <v>9</v>
      </c>
      <c r="Z273" s="47"/>
      <c r="AA273" s="47"/>
      <c r="AB273" s="47"/>
      <c r="AC273" s="47"/>
      <c r="AD273" s="47"/>
      <c r="AE273" s="47"/>
      <c r="AF273" s="47"/>
      <c r="AG273" s="47"/>
      <c r="AH273" s="47"/>
      <c r="AI273" s="47"/>
      <c r="AJ273" s="47"/>
      <c r="AK273" s="47"/>
      <c r="AL273" s="81" t="s">
        <v>93</v>
      </c>
      <c r="AM273" s="476"/>
      <c r="AN273" s="217"/>
      <c r="AO273" s="217"/>
      <c r="AP273" s="217"/>
      <c r="AQ273" s="217"/>
      <c r="AR273" s="217"/>
      <c r="AS273" s="217"/>
      <c r="AT273" s="47"/>
      <c r="AU273" s="47"/>
      <c r="AV273" s="47"/>
      <c r="AW273" s="47"/>
      <c r="AX273" s="47"/>
      <c r="AY273" s="47"/>
      <c r="AZ273" s="81"/>
      <c r="BA273" s="217"/>
      <c r="BB273" s="217"/>
      <c r="BC273" s="217"/>
      <c r="BD273" s="217"/>
      <c r="BE273" s="47"/>
      <c r="BF273" s="47"/>
      <c r="BG273" s="47"/>
      <c r="BH273" s="47"/>
      <c r="BI273" s="47"/>
      <c r="BJ273" s="47"/>
      <c r="BK273" s="81"/>
      <c r="BL273" s="217"/>
    </row>
    <row r="274" spans="1:64" ht="11.25" customHeight="1" x14ac:dyDescent="0.2">
      <c r="A274" s="217"/>
      <c r="B274" s="133"/>
      <c r="C274" s="476"/>
      <c r="D274" s="51"/>
      <c r="E274" s="730"/>
      <c r="F274" s="730"/>
      <c r="G274" s="730"/>
      <c r="H274" s="730"/>
      <c r="I274" s="730"/>
      <c r="J274" s="730"/>
      <c r="K274" s="730"/>
      <c r="L274" s="730"/>
      <c r="M274" s="730"/>
      <c r="N274" s="730"/>
      <c r="O274" s="730"/>
      <c r="P274" s="730"/>
      <c r="Q274" s="730"/>
      <c r="R274" s="730"/>
      <c r="S274" s="730"/>
      <c r="T274" s="730"/>
      <c r="U274" s="533"/>
      <c r="V274" s="51"/>
      <c r="W274" s="217" t="s">
        <v>118</v>
      </c>
      <c r="X274" s="217"/>
      <c r="Y274" s="47" t="s">
        <v>9</v>
      </c>
      <c r="Z274" s="47"/>
      <c r="AA274" s="47"/>
      <c r="AB274" s="47"/>
      <c r="AC274" s="47"/>
      <c r="AD274" s="47"/>
      <c r="AE274" s="47"/>
      <c r="AF274" s="47"/>
      <c r="AG274" s="47"/>
      <c r="AH274" s="47"/>
      <c r="AI274" s="47"/>
      <c r="AJ274" s="47"/>
      <c r="AK274" s="47"/>
      <c r="AL274" s="81" t="s">
        <v>95</v>
      </c>
      <c r="AM274" s="476"/>
      <c r="AN274" s="217"/>
      <c r="AO274" s="217"/>
      <c r="AP274" s="217"/>
      <c r="AQ274" s="217"/>
      <c r="AR274" s="217"/>
      <c r="AS274" s="217"/>
      <c r="AT274" s="47"/>
      <c r="AU274" s="47"/>
      <c r="AV274" s="47"/>
      <c r="AW274" s="47"/>
      <c r="AX274" s="47"/>
      <c r="AY274" s="47"/>
      <c r="AZ274" s="81"/>
      <c r="BA274" s="217"/>
      <c r="BB274" s="217"/>
      <c r="BC274" s="217"/>
      <c r="BD274" s="217"/>
      <c r="BE274" s="47"/>
      <c r="BF274" s="47"/>
      <c r="BG274" s="47"/>
      <c r="BH274" s="47"/>
      <c r="BI274" s="47"/>
      <c r="BJ274" s="47"/>
      <c r="BK274" s="81"/>
      <c r="BL274" s="217"/>
    </row>
    <row r="275" spans="1:64" ht="10" x14ac:dyDescent="0.2">
      <c r="A275" s="217"/>
      <c r="B275" s="81" t="s">
        <v>99</v>
      </c>
      <c r="C275" s="476"/>
      <c r="D275" s="51"/>
      <c r="E275" s="730"/>
      <c r="F275" s="730"/>
      <c r="G275" s="730"/>
      <c r="H275" s="730"/>
      <c r="I275" s="730"/>
      <c r="J275" s="730"/>
      <c r="K275" s="730"/>
      <c r="L275" s="730"/>
      <c r="M275" s="730"/>
      <c r="N275" s="730"/>
      <c r="O275" s="730"/>
      <c r="P275" s="730"/>
      <c r="Q275" s="730"/>
      <c r="R275" s="730"/>
      <c r="S275" s="730"/>
      <c r="T275" s="730"/>
      <c r="U275" s="533"/>
      <c r="V275" s="51"/>
      <c r="AL275"/>
      <c r="AM275" s="476"/>
      <c r="AN275" s="217"/>
      <c r="AO275" s="217"/>
      <c r="AP275" s="217"/>
      <c r="AQ275" s="217"/>
      <c r="AR275" s="217"/>
      <c r="AS275" s="217"/>
      <c r="AT275" s="47"/>
      <c r="AU275" s="47"/>
      <c r="AV275" s="47"/>
      <c r="AW275" s="47"/>
      <c r="AX275" s="47"/>
      <c r="AY275" s="47"/>
      <c r="AZ275" s="81"/>
      <c r="BA275" s="217"/>
      <c r="BB275" s="217"/>
      <c r="BC275" s="217"/>
      <c r="BD275" s="217"/>
      <c r="BE275" s="47"/>
      <c r="BF275" s="47"/>
      <c r="BG275" s="47"/>
      <c r="BH275" s="47"/>
      <c r="BI275" s="47"/>
      <c r="BJ275" s="47"/>
      <c r="BK275" s="81"/>
      <c r="BL275" s="217"/>
    </row>
    <row r="276" spans="1:64" ht="6" customHeight="1" x14ac:dyDescent="0.2">
      <c r="A276" s="77"/>
      <c r="B276" s="76"/>
      <c r="C276" s="48"/>
      <c r="D276" s="26"/>
      <c r="E276" s="77"/>
      <c r="F276" s="77"/>
      <c r="G276" s="77"/>
      <c r="H276" s="77"/>
      <c r="I276" s="77"/>
      <c r="J276" s="77"/>
      <c r="K276" s="77"/>
      <c r="L276" s="77"/>
      <c r="M276" s="77"/>
      <c r="N276" s="77"/>
      <c r="O276" s="77"/>
      <c r="P276" s="77"/>
      <c r="Q276" s="77"/>
      <c r="R276" s="77"/>
      <c r="S276" s="77"/>
      <c r="T276" s="77"/>
      <c r="U276" s="77"/>
      <c r="V276" s="26"/>
      <c r="W276" s="77"/>
      <c r="X276" s="77"/>
      <c r="Y276" s="77"/>
      <c r="Z276" s="77"/>
      <c r="AA276" s="77"/>
      <c r="AB276" s="77"/>
      <c r="AC276" s="77"/>
      <c r="AD276" s="77"/>
      <c r="AE276" s="77"/>
      <c r="AF276" s="77"/>
      <c r="AG276" s="77"/>
      <c r="AH276" s="77"/>
      <c r="AI276" s="77"/>
      <c r="AJ276" s="77"/>
      <c r="AK276" s="77"/>
      <c r="AL276" s="76"/>
      <c r="AM276" s="48"/>
      <c r="AN276" s="77"/>
      <c r="AO276" s="77"/>
      <c r="AP276" s="77"/>
      <c r="AQ276" s="77"/>
      <c r="AR276" s="217"/>
      <c r="AS276" s="217"/>
      <c r="AT276" s="217"/>
      <c r="AU276" s="217"/>
      <c r="AV276" s="217"/>
      <c r="AW276" s="217"/>
      <c r="AX276" s="217"/>
      <c r="AY276" s="217"/>
      <c r="AZ276" s="477"/>
      <c r="BA276" s="217"/>
      <c r="BB276" s="217"/>
      <c r="BC276" s="217"/>
      <c r="BD276" s="217"/>
      <c r="BE276" s="217"/>
      <c r="BF276" s="217"/>
      <c r="BG276" s="217"/>
      <c r="BH276" s="217"/>
      <c r="BI276" s="217"/>
      <c r="BJ276" s="217"/>
      <c r="BK276" s="477"/>
      <c r="BL276" s="217"/>
    </row>
    <row r="277" spans="1:64" ht="6" customHeight="1" x14ac:dyDescent="0.2">
      <c r="A277" s="16"/>
      <c r="B277" s="475"/>
      <c r="C277" s="46"/>
      <c r="D277" s="27"/>
      <c r="E277" s="16"/>
      <c r="F277" s="16"/>
      <c r="G277" s="16"/>
      <c r="H277" s="16"/>
      <c r="I277" s="16"/>
      <c r="J277" s="16"/>
      <c r="K277" s="16"/>
      <c r="L277" s="16"/>
      <c r="M277" s="16"/>
      <c r="N277" s="16"/>
      <c r="O277" s="16"/>
      <c r="P277" s="16"/>
      <c r="Q277" s="16"/>
      <c r="R277" s="16"/>
      <c r="S277" s="16"/>
      <c r="T277" s="16"/>
      <c r="U277" s="16"/>
      <c r="V277" s="27"/>
      <c r="W277" s="16"/>
      <c r="X277" s="16"/>
      <c r="Y277" s="16"/>
      <c r="Z277" s="16"/>
      <c r="AA277" s="16"/>
      <c r="AB277" s="16"/>
      <c r="AC277" s="16"/>
      <c r="AD277" s="16"/>
      <c r="AE277" s="16"/>
      <c r="AF277" s="16"/>
      <c r="AG277" s="16"/>
      <c r="AH277" s="16"/>
      <c r="AI277" s="16"/>
      <c r="AJ277" s="16"/>
      <c r="AK277" s="16"/>
      <c r="AL277" s="475"/>
      <c r="AM277" s="46"/>
      <c r="AN277" s="16"/>
      <c r="AO277" s="16"/>
      <c r="AP277" s="16"/>
      <c r="AQ277" s="16"/>
      <c r="AR277" s="217"/>
      <c r="AS277" s="217"/>
      <c r="AT277" s="217"/>
      <c r="AU277" s="217"/>
      <c r="AV277" s="217"/>
      <c r="AW277" s="217"/>
      <c r="AX277" s="217"/>
      <c r="AY277" s="217"/>
      <c r="AZ277" s="477"/>
      <c r="BA277" s="217"/>
      <c r="BB277" s="217"/>
      <c r="BC277" s="217"/>
      <c r="BD277" s="217"/>
      <c r="BE277" s="217"/>
      <c r="BF277" s="217"/>
      <c r="BG277" s="217"/>
      <c r="BH277" s="217"/>
      <c r="BI277" s="217"/>
      <c r="BJ277" s="217"/>
      <c r="BK277" s="477"/>
      <c r="BL277" s="217"/>
    </row>
    <row r="278" spans="1:64" ht="11.25" customHeight="1" x14ac:dyDescent="0.2">
      <c r="A278" s="217"/>
      <c r="B278" s="133">
        <v>736</v>
      </c>
      <c r="C278" s="476"/>
      <c r="D278" s="51"/>
      <c r="E278" s="730" t="str">
        <f ca="1">VLOOKUP(INDIRECT(ADDRESS(ROW(),COLUMN()-3)),Language_Translations,MATCH(Language_Selected,Language_Options,0),FALSE)</f>
        <v>Quelle était votre relation avec cette troisième personne avec qui vous avez eu des rapports sexuels ?
SI PETIT AMI : Viviez-vous ensemble comme si vous étiez marié ?
SI OUI, ENREGISTREZ '2'.
SI NON, ENREGISTREZ '3'.</v>
      </c>
      <c r="F278" s="730"/>
      <c r="G278" s="730"/>
      <c r="H278" s="730"/>
      <c r="I278" s="730"/>
      <c r="J278" s="730"/>
      <c r="K278" s="730"/>
      <c r="L278" s="730"/>
      <c r="M278" s="730"/>
      <c r="N278" s="730"/>
      <c r="O278" s="730"/>
      <c r="P278" s="730"/>
      <c r="Q278" s="730"/>
      <c r="R278" s="730"/>
      <c r="S278" s="730"/>
      <c r="T278" s="730"/>
      <c r="U278" s="533"/>
      <c r="V278" s="51"/>
      <c r="W278" s="217" t="s">
        <v>858</v>
      </c>
      <c r="X278" s="217"/>
      <c r="Y278" s="47" t="s">
        <v>9</v>
      </c>
      <c r="Z278" s="47"/>
      <c r="AA278" s="47"/>
      <c r="AB278" s="47"/>
      <c r="AC278" s="47"/>
      <c r="AD278" s="47"/>
      <c r="AE278" s="47"/>
      <c r="AF278" s="47"/>
      <c r="AG278" s="47"/>
      <c r="AH278" s="47"/>
      <c r="AI278" s="47"/>
      <c r="AJ278" s="47"/>
      <c r="AK278" s="47"/>
      <c r="AL278" s="477" t="s">
        <v>93</v>
      </c>
      <c r="AM278" s="476"/>
      <c r="AN278" s="217"/>
      <c r="AO278" s="217"/>
      <c r="AP278" s="217"/>
      <c r="AQ278" s="217"/>
      <c r="AR278" s="217"/>
      <c r="AS278" s="217"/>
      <c r="AT278" s="217"/>
      <c r="AU278" s="217"/>
      <c r="AV278" s="47"/>
      <c r="AW278" s="47"/>
      <c r="AX278" s="47"/>
      <c r="AY278" s="47"/>
      <c r="AZ278" s="477"/>
      <c r="BA278" s="217"/>
      <c r="BB278" s="217"/>
      <c r="BC278" s="217"/>
      <c r="BD278" s="217"/>
      <c r="BE278" s="217"/>
      <c r="BF278" s="217"/>
      <c r="BG278" s="47"/>
      <c r="BH278" s="47"/>
      <c r="BI278" s="47"/>
      <c r="BJ278" s="47"/>
      <c r="BK278" s="477"/>
      <c r="BL278" s="217"/>
    </row>
    <row r="279" spans="1:64" ht="10" x14ac:dyDescent="0.2">
      <c r="A279" s="217"/>
      <c r="B279" s="477"/>
      <c r="C279" s="476"/>
      <c r="D279" s="51"/>
      <c r="E279" s="730"/>
      <c r="F279" s="730"/>
      <c r="G279" s="730"/>
      <c r="H279" s="730"/>
      <c r="I279" s="730"/>
      <c r="J279" s="730"/>
      <c r="K279" s="730"/>
      <c r="L279" s="730"/>
      <c r="M279" s="730"/>
      <c r="N279" s="730"/>
      <c r="O279" s="730"/>
      <c r="P279" s="730"/>
      <c r="Q279" s="730"/>
      <c r="R279" s="730"/>
      <c r="S279" s="730"/>
      <c r="T279" s="730"/>
      <c r="U279" s="533"/>
      <c r="V279" s="51"/>
      <c r="W279" s="217" t="s">
        <v>859</v>
      </c>
      <c r="X279" s="217"/>
      <c r="Y279" s="217"/>
      <c r="Z279" s="217"/>
      <c r="AA279" s="217"/>
      <c r="AB279" s="217"/>
      <c r="AC279" s="47"/>
      <c r="AD279" s="47"/>
      <c r="AE279" s="47"/>
      <c r="AF279" s="47"/>
      <c r="AG279" s="47"/>
      <c r="AH279" s="47"/>
      <c r="AI279" s="47"/>
      <c r="AJ279" s="47"/>
      <c r="AK279" s="47" t="s">
        <v>9</v>
      </c>
      <c r="AL279" s="477" t="s">
        <v>95</v>
      </c>
      <c r="AM279" s="476"/>
      <c r="AN279" s="217"/>
      <c r="AO279" s="217"/>
      <c r="AP279" s="217"/>
      <c r="AQ279" s="217"/>
      <c r="AR279" s="217"/>
      <c r="AS279" s="217"/>
      <c r="AT279" s="217"/>
      <c r="AU279" s="217"/>
      <c r="AV279" s="217"/>
      <c r="AW279" s="217"/>
      <c r="AX279" s="47"/>
      <c r="AY279" s="97"/>
      <c r="AZ279" s="477"/>
      <c r="BA279" s="217"/>
      <c r="BB279" s="217"/>
      <c r="BC279" s="217"/>
      <c r="BD279" s="217"/>
      <c r="BE279" s="217"/>
      <c r="BF279" s="217"/>
      <c r="BG279" s="217"/>
      <c r="BH279" s="217"/>
      <c r="BI279" s="47"/>
      <c r="BJ279" s="97"/>
      <c r="BK279" s="477"/>
      <c r="BL279" s="217"/>
    </row>
    <row r="280" spans="1:64" ht="10" x14ac:dyDescent="0.2">
      <c r="A280" s="217"/>
      <c r="B280" s="477"/>
      <c r="C280" s="476"/>
      <c r="D280" s="51"/>
      <c r="E280" s="730"/>
      <c r="F280" s="730"/>
      <c r="G280" s="730"/>
      <c r="H280" s="730"/>
      <c r="I280" s="730"/>
      <c r="J280" s="730"/>
      <c r="K280" s="730"/>
      <c r="L280" s="730"/>
      <c r="M280" s="730"/>
      <c r="N280" s="730"/>
      <c r="O280" s="730"/>
      <c r="P280" s="730"/>
      <c r="Q280" s="730"/>
      <c r="R280" s="730"/>
      <c r="S280" s="730"/>
      <c r="T280" s="730"/>
      <c r="U280" s="533"/>
      <c r="V280" s="51"/>
      <c r="W280" s="217" t="s">
        <v>860</v>
      </c>
      <c r="X280" s="217"/>
      <c r="Y280" s="217"/>
      <c r="Z280" s="217"/>
      <c r="AA280" s="217"/>
      <c r="AB280" s="217"/>
      <c r="AC280" s="217"/>
      <c r="AD280" s="217"/>
      <c r="AE280" s="217"/>
      <c r="AF280" s="217"/>
      <c r="AG280" s="217"/>
      <c r="AH280" s="217"/>
      <c r="AI280" s="217"/>
      <c r="AJ280" s="217"/>
      <c r="AK280" s="217"/>
      <c r="AL280" s="477"/>
      <c r="AM280" s="476"/>
      <c r="AN280" s="217"/>
      <c r="AO280" s="217"/>
      <c r="AP280" s="217"/>
      <c r="AQ280" s="217"/>
      <c r="AR280" s="217"/>
      <c r="AS280" s="217"/>
      <c r="AT280" s="217"/>
      <c r="AU280" s="217"/>
      <c r="AV280" s="217"/>
      <c r="AW280" s="217"/>
      <c r="AX280" s="217"/>
      <c r="AY280" s="217"/>
      <c r="AZ280" s="477"/>
      <c r="BA280" s="217"/>
      <c r="BB280" s="217"/>
      <c r="BC280" s="217"/>
      <c r="BD280" s="217"/>
      <c r="BE280" s="217"/>
      <c r="BF280" s="217"/>
      <c r="BG280" s="217"/>
      <c r="BH280" s="217"/>
      <c r="BI280" s="217"/>
      <c r="BJ280" s="217"/>
      <c r="BK280" s="477"/>
      <c r="BL280" s="217"/>
    </row>
    <row r="281" spans="1:64" ht="10" x14ac:dyDescent="0.2">
      <c r="A281" s="217"/>
      <c r="B281" s="477"/>
      <c r="C281" s="476"/>
      <c r="D281" s="51"/>
      <c r="E281" s="730"/>
      <c r="F281" s="730"/>
      <c r="G281" s="730"/>
      <c r="H281" s="730"/>
      <c r="I281" s="730"/>
      <c r="J281" s="730"/>
      <c r="K281" s="730"/>
      <c r="L281" s="730"/>
      <c r="M281" s="730"/>
      <c r="N281" s="730"/>
      <c r="O281" s="730"/>
      <c r="P281" s="730"/>
      <c r="Q281" s="730"/>
      <c r="R281" s="730"/>
      <c r="S281" s="730"/>
      <c r="T281" s="730"/>
      <c r="U281" s="533"/>
      <c r="V281" s="51"/>
      <c r="W281" s="217"/>
      <c r="X281" s="217" t="s">
        <v>861</v>
      </c>
      <c r="Y281" s="217"/>
      <c r="Z281" s="217"/>
      <c r="AA281" s="217"/>
      <c r="AB281" s="217"/>
      <c r="AC281" s="47"/>
      <c r="AD281" s="47"/>
      <c r="AE281" s="47" t="s">
        <v>9</v>
      </c>
      <c r="AF281" s="47"/>
      <c r="AG281" s="47"/>
      <c r="AH281" s="47"/>
      <c r="AI281" s="47"/>
      <c r="AJ281" s="47"/>
      <c r="AK281" s="97"/>
      <c r="AL281" s="477" t="s">
        <v>97</v>
      </c>
      <c r="AM281" s="476"/>
      <c r="AN281" s="217"/>
      <c r="AO281" s="217"/>
      <c r="AP281" s="217"/>
      <c r="AQ281" s="217"/>
      <c r="AR281" s="217"/>
      <c r="AS281" s="217"/>
      <c r="AT281" s="217"/>
      <c r="AU281" s="217"/>
      <c r="AV281" s="217"/>
      <c r="AW281" s="217"/>
      <c r="AX281" s="217"/>
      <c r="AY281" s="217"/>
      <c r="AZ281" s="477"/>
      <c r="BA281" s="217"/>
      <c r="BB281" s="217"/>
      <c r="BC281" s="217"/>
      <c r="BD281" s="217"/>
      <c r="BE281" s="217"/>
      <c r="BF281" s="217"/>
      <c r="BG281" s="217"/>
      <c r="BH281" s="217"/>
      <c r="BI281" s="217"/>
      <c r="BJ281" s="217"/>
      <c r="BK281" s="477"/>
      <c r="BL281" s="217"/>
    </row>
    <row r="282" spans="1:64" ht="10" x14ac:dyDescent="0.2">
      <c r="A282" s="217"/>
      <c r="B282" s="477"/>
      <c r="C282" s="476"/>
      <c r="D282" s="51"/>
      <c r="E282" s="730"/>
      <c r="F282" s="730"/>
      <c r="G282" s="730"/>
      <c r="H282" s="730"/>
      <c r="I282" s="730"/>
      <c r="J282" s="730"/>
      <c r="K282" s="730"/>
      <c r="L282" s="730"/>
      <c r="M282" s="730"/>
      <c r="N282" s="730"/>
      <c r="O282" s="730"/>
      <c r="P282" s="730"/>
      <c r="Q282" s="730"/>
      <c r="R282" s="730"/>
      <c r="S282" s="730"/>
      <c r="T282" s="730"/>
      <c r="U282" s="533"/>
      <c r="V282" s="51"/>
      <c r="W282" s="217" t="s">
        <v>862</v>
      </c>
      <c r="X282" s="217"/>
      <c r="Y282" s="217"/>
      <c r="Z282" s="217"/>
      <c r="AA282" s="217"/>
      <c r="AB282" s="217"/>
      <c r="AC282" s="217"/>
      <c r="AD282" s="217"/>
      <c r="AE282" s="217"/>
      <c r="AF282" s="47"/>
      <c r="AG282" s="47"/>
      <c r="AH282" s="47" t="s">
        <v>9</v>
      </c>
      <c r="AI282" s="47"/>
      <c r="AJ282" s="47"/>
      <c r="AK282" s="47"/>
      <c r="AL282" s="477" t="s">
        <v>114</v>
      </c>
      <c r="AM282" s="476"/>
      <c r="AN282" s="217"/>
      <c r="AO282" s="217"/>
      <c r="AP282" s="217"/>
      <c r="AQ282" s="217"/>
      <c r="AR282" s="217"/>
      <c r="AS282" s="217"/>
      <c r="AT282" s="217"/>
      <c r="AU282" s="217"/>
      <c r="AV282" s="217"/>
      <c r="AW282" s="217"/>
      <c r="AX282" s="47"/>
      <c r="AY282" s="47"/>
      <c r="AZ282" s="477"/>
      <c r="BA282" s="217"/>
      <c r="BB282" s="217"/>
      <c r="BC282" s="217"/>
      <c r="BD282" s="217"/>
      <c r="BE282" s="217"/>
      <c r="BF282" s="217"/>
      <c r="BG282" s="217"/>
      <c r="BH282" s="217"/>
      <c r="BI282" s="47"/>
      <c r="BJ282" s="47"/>
      <c r="BK282" s="477"/>
      <c r="BL282" s="217"/>
    </row>
    <row r="283" spans="1:64" ht="11.25" customHeight="1" x14ac:dyDescent="0.2">
      <c r="A283" s="217"/>
      <c r="B283" s="477"/>
      <c r="C283" s="476"/>
      <c r="D283" s="51"/>
      <c r="E283" s="730"/>
      <c r="F283" s="730"/>
      <c r="G283" s="730"/>
      <c r="H283" s="730"/>
      <c r="I283" s="730"/>
      <c r="J283" s="730"/>
      <c r="K283" s="730"/>
      <c r="L283" s="730"/>
      <c r="M283" s="730"/>
      <c r="N283" s="730"/>
      <c r="O283" s="730"/>
      <c r="P283" s="730"/>
      <c r="Q283" s="730"/>
      <c r="R283" s="730"/>
      <c r="S283" s="730"/>
      <c r="T283" s="730"/>
      <c r="U283" s="533"/>
      <c r="V283" s="51"/>
      <c r="W283" s="217" t="s">
        <v>863</v>
      </c>
      <c r="X283" s="217"/>
      <c r="Y283" s="217"/>
      <c r="Z283" s="217"/>
      <c r="AA283" s="217"/>
      <c r="AB283" s="217"/>
      <c r="AC283" s="217"/>
      <c r="AD283" s="217"/>
      <c r="AE283" s="47"/>
      <c r="AF283" s="47"/>
      <c r="AG283" s="47"/>
      <c r="AH283" s="47" t="s">
        <v>9</v>
      </c>
      <c r="AI283" s="47"/>
      <c r="AJ283" s="47"/>
      <c r="AK283" s="47"/>
      <c r="AL283" s="477" t="s">
        <v>116</v>
      </c>
      <c r="AM283" s="476"/>
      <c r="AN283" s="217"/>
      <c r="AO283" s="217"/>
      <c r="AP283" s="217"/>
      <c r="AQ283" s="217"/>
      <c r="AR283" s="217"/>
      <c r="AS283" s="217"/>
      <c r="AT283" s="217"/>
      <c r="AU283" s="217"/>
      <c r="AV283" s="217"/>
      <c r="AW283" s="217"/>
      <c r="AX283" s="217"/>
      <c r="AY283" s="217"/>
      <c r="AZ283" s="477"/>
      <c r="BA283" s="217"/>
      <c r="BB283" s="217"/>
      <c r="BC283" s="217"/>
      <c r="BD283" s="217"/>
      <c r="BE283" s="217"/>
      <c r="BF283" s="217"/>
      <c r="BG283" s="217"/>
      <c r="BH283" s="217"/>
      <c r="BI283" s="217"/>
      <c r="BJ283" s="217"/>
      <c r="BK283" s="477"/>
      <c r="BL283" s="217"/>
    </row>
    <row r="284" spans="1:64" ht="10" x14ac:dyDescent="0.2">
      <c r="A284" s="217"/>
      <c r="B284" s="477"/>
      <c r="C284" s="476"/>
      <c r="D284" s="51"/>
      <c r="E284" s="730"/>
      <c r="F284" s="730"/>
      <c r="G284" s="730"/>
      <c r="H284" s="730"/>
      <c r="I284" s="730"/>
      <c r="J284" s="730"/>
      <c r="K284" s="730"/>
      <c r="L284" s="730"/>
      <c r="M284" s="730"/>
      <c r="N284" s="730"/>
      <c r="O284" s="730"/>
      <c r="P284" s="730"/>
      <c r="Q284" s="730"/>
      <c r="R284" s="730"/>
      <c r="S284" s="730"/>
      <c r="T284" s="730"/>
      <c r="U284" s="533"/>
      <c r="V284" s="51"/>
      <c r="AL284"/>
      <c r="AM284" s="476"/>
      <c r="AN284" s="217"/>
      <c r="AO284" s="217"/>
      <c r="AP284" s="217"/>
      <c r="AQ284" s="217"/>
      <c r="AR284" s="217"/>
      <c r="AS284" s="217"/>
      <c r="AT284" s="217"/>
      <c r="AU284" s="217"/>
      <c r="AV284" s="217"/>
      <c r="AW284" s="217"/>
      <c r="AY284" s="47"/>
      <c r="AZ284" s="477"/>
      <c r="BA284" s="217"/>
      <c r="BB284" s="217"/>
      <c r="BC284" s="217"/>
      <c r="BD284" s="217"/>
      <c r="BE284" s="217"/>
      <c r="BF284" s="217"/>
      <c r="BG284" s="217"/>
      <c r="BH284" s="217"/>
      <c r="BJ284" s="47"/>
      <c r="BK284" s="477"/>
      <c r="BL284" s="217"/>
    </row>
    <row r="285" spans="1:64" ht="10" x14ac:dyDescent="0.2">
      <c r="A285" s="217"/>
      <c r="B285" s="477"/>
      <c r="C285" s="476"/>
      <c r="D285" s="51"/>
      <c r="E285" s="730"/>
      <c r="F285" s="730"/>
      <c r="G285" s="730"/>
      <c r="H285" s="730"/>
      <c r="I285" s="730"/>
      <c r="J285" s="730"/>
      <c r="K285" s="730"/>
      <c r="L285" s="730"/>
      <c r="M285" s="730"/>
      <c r="N285" s="730"/>
      <c r="O285" s="730"/>
      <c r="P285" s="730"/>
      <c r="Q285" s="730"/>
      <c r="R285" s="730"/>
      <c r="S285" s="730"/>
      <c r="T285" s="730"/>
      <c r="U285" s="533"/>
      <c r="V285" s="51"/>
      <c r="W285" s="217" t="s">
        <v>106</v>
      </c>
      <c r="X285" s="217"/>
      <c r="Y285" s="217"/>
      <c r="Z285" s="77"/>
      <c r="AA285" s="77"/>
      <c r="AB285" s="77"/>
      <c r="AC285" s="77"/>
      <c r="AD285" s="77"/>
      <c r="AE285" s="77"/>
      <c r="AF285" s="77"/>
      <c r="AG285" s="77"/>
      <c r="AH285" s="77"/>
      <c r="AI285" s="77"/>
      <c r="AJ285" s="77"/>
      <c r="AK285" s="77"/>
      <c r="AL285" s="477" t="s">
        <v>266</v>
      </c>
      <c r="AM285" s="476"/>
      <c r="AN285" s="217"/>
      <c r="AO285" s="217"/>
      <c r="AP285" s="217"/>
      <c r="AQ285" s="217"/>
      <c r="AR285" s="217"/>
      <c r="AS285" s="217"/>
      <c r="AT285" s="217"/>
      <c r="AU285" s="217"/>
      <c r="AV285" s="217"/>
      <c r="AW285" s="217"/>
      <c r="AX285" s="217"/>
      <c r="AY285" s="217"/>
      <c r="AZ285" s="477"/>
      <c r="BA285" s="217"/>
      <c r="BB285" s="217"/>
      <c r="BC285" s="217"/>
      <c r="BD285" s="217"/>
      <c r="BE285" s="217"/>
      <c r="BF285" s="217"/>
      <c r="BG285" s="217"/>
      <c r="BH285" s="217"/>
      <c r="BI285" s="217"/>
      <c r="BJ285" s="217"/>
      <c r="BK285" s="477"/>
      <c r="BL285" s="217"/>
    </row>
    <row r="286" spans="1:64" ht="10" x14ac:dyDescent="0.2">
      <c r="A286" s="217"/>
      <c r="B286" s="477"/>
      <c r="C286" s="476"/>
      <c r="D286" s="51"/>
      <c r="E286" s="730"/>
      <c r="F286" s="730"/>
      <c r="G286" s="730"/>
      <c r="H286" s="730"/>
      <c r="I286" s="730"/>
      <c r="J286" s="730"/>
      <c r="K286" s="730"/>
      <c r="L286" s="730"/>
      <c r="M286" s="730"/>
      <c r="N286" s="730"/>
      <c r="O286" s="730"/>
      <c r="P286" s="730"/>
      <c r="Q286" s="730"/>
      <c r="R286" s="730"/>
      <c r="S286" s="730"/>
      <c r="T286" s="730"/>
      <c r="U286" s="533"/>
      <c r="V286" s="51"/>
      <c r="W286" s="217"/>
      <c r="X286" s="217"/>
      <c r="Y286" s="217"/>
      <c r="Z286" s="302" t="s">
        <v>107</v>
      </c>
      <c r="AA286" s="302"/>
      <c r="AB286" s="302"/>
      <c r="AC286" s="302"/>
      <c r="AD286" s="302"/>
      <c r="AE286" s="302"/>
      <c r="AF286" s="302"/>
      <c r="AG286" s="303"/>
      <c r="AH286" s="302"/>
      <c r="AI286" s="300"/>
      <c r="AJ286" s="300"/>
      <c r="AK286" s="300"/>
      <c r="AL286" s="477"/>
      <c r="AM286" s="476"/>
      <c r="AN286" s="217"/>
      <c r="AO286" s="217"/>
      <c r="AP286" s="217"/>
      <c r="AQ286" s="217"/>
      <c r="AR286" s="217"/>
      <c r="AS286" s="217"/>
      <c r="AT286" s="217"/>
      <c r="AU286" s="2"/>
      <c r="AV286" s="2"/>
      <c r="AW286" s="2"/>
      <c r="AX286" s="2"/>
      <c r="AY286" s="2"/>
      <c r="AZ286" s="477"/>
      <c r="BA286" s="217"/>
      <c r="BB286" s="217"/>
      <c r="BC286" s="217"/>
      <c r="BD286" s="217"/>
      <c r="BE286" s="217"/>
      <c r="BF286" s="2"/>
      <c r="BG286" s="2"/>
      <c r="BH286" s="2"/>
      <c r="BI286" s="2"/>
      <c r="BJ286" s="2"/>
      <c r="BK286" s="477"/>
      <c r="BL286" s="217"/>
    </row>
    <row r="287" spans="1:64" ht="6" customHeight="1" x14ac:dyDescent="0.2">
      <c r="A287" s="77"/>
      <c r="B287" s="76"/>
      <c r="C287" s="48"/>
      <c r="D287" s="26"/>
      <c r="E287" s="77"/>
      <c r="F287" s="77"/>
      <c r="G287" s="77"/>
      <c r="H287" s="77"/>
      <c r="I287" s="77"/>
      <c r="J287" s="77"/>
      <c r="K287" s="77"/>
      <c r="L287" s="77"/>
      <c r="M287" s="77"/>
      <c r="N287" s="77"/>
      <c r="O287" s="77"/>
      <c r="P287" s="77"/>
      <c r="Q287" s="77"/>
      <c r="R287" s="77"/>
      <c r="S287" s="77"/>
      <c r="T287" s="77"/>
      <c r="U287" s="77"/>
      <c r="V287" s="26"/>
      <c r="W287" s="77"/>
      <c r="X287" s="77"/>
      <c r="Y287" s="77"/>
      <c r="Z287" s="77"/>
      <c r="AA287" s="77"/>
      <c r="AB287" s="77"/>
      <c r="AC287" s="77"/>
      <c r="AD287" s="77"/>
      <c r="AE287" s="77"/>
      <c r="AF287" s="77"/>
      <c r="AG287" s="77"/>
      <c r="AH287" s="77"/>
      <c r="AI287" s="77"/>
      <c r="AJ287" s="77"/>
      <c r="AK287" s="77"/>
      <c r="AL287" s="76"/>
      <c r="AM287" s="48"/>
      <c r="AN287" s="77"/>
      <c r="AO287" s="77"/>
      <c r="AP287" s="77"/>
      <c r="AQ287" s="77"/>
      <c r="AR287" s="217"/>
      <c r="AS287" s="217"/>
      <c r="AT287" s="217"/>
      <c r="AU287" s="217"/>
      <c r="AV287" s="217"/>
      <c r="AW287" s="217"/>
      <c r="AX287" s="217"/>
      <c r="AY287" s="217"/>
      <c r="AZ287" s="477"/>
      <c r="BA287" s="217"/>
      <c r="BB287" s="217"/>
      <c r="BC287" s="217"/>
      <c r="BD287" s="217"/>
      <c r="BE287" s="217"/>
      <c r="BF287" s="217"/>
      <c r="BG287" s="217"/>
      <c r="BH287" s="217"/>
      <c r="BI287" s="217"/>
      <c r="BJ287" s="217"/>
      <c r="BK287" s="477"/>
      <c r="BL287" s="217"/>
    </row>
    <row r="288" spans="1:64" ht="6" customHeight="1" x14ac:dyDescent="0.2">
      <c r="A288" s="217"/>
      <c r="B288" s="477"/>
      <c r="C288" s="476"/>
      <c r="D288" s="51"/>
      <c r="E288" s="217"/>
      <c r="F288" s="217"/>
      <c r="G288" s="217"/>
      <c r="H288" s="217"/>
      <c r="I288" s="217"/>
      <c r="J288" s="217"/>
      <c r="K288" s="217"/>
      <c r="L288" s="217"/>
      <c r="M288" s="217"/>
      <c r="N288" s="217"/>
      <c r="O288" s="217"/>
      <c r="P288" s="217"/>
      <c r="Q288" s="217"/>
      <c r="R288" s="217"/>
      <c r="S288" s="217"/>
      <c r="T288" s="217"/>
      <c r="U288" s="217"/>
      <c r="V288" s="51"/>
      <c r="W288" s="217"/>
      <c r="X288" s="217"/>
      <c r="Y288" s="217"/>
      <c r="Z288" s="217"/>
      <c r="AA288" s="217"/>
      <c r="AB288" s="217"/>
      <c r="AC288" s="217"/>
      <c r="AD288" s="217"/>
      <c r="AE288" s="217"/>
      <c r="AF288" s="217"/>
      <c r="AG288" s="217"/>
      <c r="AH288" s="217"/>
      <c r="AI288" s="217"/>
      <c r="AJ288" s="217"/>
      <c r="AK288" s="217"/>
      <c r="AL288" s="217"/>
      <c r="AM288" s="476"/>
      <c r="AN288" s="51"/>
      <c r="AO288" s="217"/>
      <c r="AP288" s="217"/>
      <c r="AQ288" s="217"/>
    </row>
    <row r="289" spans="1:43" ht="11.25" customHeight="1" x14ac:dyDescent="0.2">
      <c r="A289" s="217"/>
      <c r="B289" s="133">
        <v>737</v>
      </c>
      <c r="C289" s="476"/>
      <c r="D289" s="51"/>
      <c r="E289" s="722" t="str">
        <f ca="1">VLOOKUP(INDIRECT(ADDRESS(ROW(),COLUMN()-3)),Language_Translations,MATCH(Language_Selected,Language_Options,0),FALSE)</f>
        <v>En tout, durant votre vie, avec combien de personnes différentes avez-vous eu des rapports sexuels ?</v>
      </c>
      <c r="F289" s="722"/>
      <c r="G289" s="722"/>
      <c r="H289" s="722"/>
      <c r="I289" s="722"/>
      <c r="J289" s="722"/>
      <c r="K289" s="722"/>
      <c r="L289" s="722"/>
      <c r="M289" s="722"/>
      <c r="N289" s="722"/>
      <c r="O289" s="722"/>
      <c r="P289" s="722"/>
      <c r="Q289" s="722"/>
      <c r="R289" s="722"/>
      <c r="S289" s="722"/>
      <c r="T289" s="722"/>
      <c r="U289" s="217"/>
      <c r="V289" s="51"/>
      <c r="AL289"/>
      <c r="AM289" s="476"/>
      <c r="AN289" s="51"/>
      <c r="AO289" s="217"/>
      <c r="AP289" s="217"/>
      <c r="AQ289" s="217"/>
    </row>
    <row r="290" spans="1:43" ht="10" x14ac:dyDescent="0.2">
      <c r="A290" s="217"/>
      <c r="B290" s="477"/>
      <c r="C290" s="476"/>
      <c r="D290" s="51"/>
      <c r="E290" s="722"/>
      <c r="F290" s="722"/>
      <c r="G290" s="722"/>
      <c r="H290" s="722"/>
      <c r="I290" s="722"/>
      <c r="J290" s="722"/>
      <c r="K290" s="722"/>
      <c r="L290" s="722"/>
      <c r="M290" s="722"/>
      <c r="N290" s="722"/>
      <c r="O290" s="722"/>
      <c r="P290" s="722"/>
      <c r="Q290" s="722"/>
      <c r="R290" s="722"/>
      <c r="S290" s="722"/>
      <c r="T290" s="722"/>
      <c r="U290" s="217"/>
      <c r="V290" s="51"/>
      <c r="W290" s="217" t="s">
        <v>864</v>
      </c>
      <c r="X290" s="217"/>
      <c r="Y290" s="217"/>
      <c r="Z290" s="217"/>
      <c r="AA290" s="217"/>
      <c r="AB290" s="217"/>
      <c r="AC290" s="217"/>
      <c r="AD290" s="217"/>
      <c r="AE290" s="217"/>
      <c r="AF290" s="217"/>
      <c r="AG290" s="217"/>
      <c r="AH290" s="217"/>
      <c r="AI290" s="27"/>
      <c r="AJ290" s="46"/>
      <c r="AK290" s="27"/>
      <c r="AL290" s="46"/>
      <c r="AM290" s="476"/>
      <c r="AN290" s="51"/>
      <c r="AO290" s="217"/>
      <c r="AP290" s="217"/>
      <c r="AQ290" s="217"/>
    </row>
    <row r="291" spans="1:43" ht="10" x14ac:dyDescent="0.2">
      <c r="A291" s="217"/>
      <c r="B291" s="477"/>
      <c r="C291" s="476"/>
      <c r="D291" s="51"/>
      <c r="E291" s="722"/>
      <c r="F291" s="722"/>
      <c r="G291" s="722"/>
      <c r="H291" s="722"/>
      <c r="I291" s="722"/>
      <c r="J291" s="722"/>
      <c r="K291" s="722"/>
      <c r="L291" s="722"/>
      <c r="M291" s="722"/>
      <c r="N291" s="722"/>
      <c r="O291" s="722"/>
      <c r="P291" s="722"/>
      <c r="Q291" s="722"/>
      <c r="R291" s="722"/>
      <c r="S291" s="722"/>
      <c r="T291" s="722"/>
      <c r="U291" s="217"/>
      <c r="V291" s="51"/>
      <c r="X291" s="217" t="s">
        <v>865</v>
      </c>
      <c r="Y291" s="217"/>
      <c r="Z291" s="217"/>
      <c r="AA291" s="217"/>
      <c r="AB291" s="47"/>
      <c r="AC291" s="47" t="s">
        <v>9</v>
      </c>
      <c r="AD291" s="97"/>
      <c r="AE291" s="97"/>
      <c r="AF291" s="97"/>
      <c r="AG291" s="97"/>
      <c r="AH291" s="97"/>
      <c r="AI291" s="26"/>
      <c r="AJ291" s="48"/>
      <c r="AK291" s="26"/>
      <c r="AL291" s="48"/>
      <c r="AM291" s="476"/>
      <c r="AN291" s="51"/>
      <c r="AO291" s="217"/>
      <c r="AP291" s="217"/>
      <c r="AQ291" s="217"/>
    </row>
    <row r="292" spans="1:43" ht="11.25" customHeight="1" x14ac:dyDescent="0.2">
      <c r="A292" s="217"/>
      <c r="B292" s="477"/>
      <c r="C292" s="476"/>
      <c r="D292" s="51"/>
      <c r="E292" s="723" t="s">
        <v>866</v>
      </c>
      <c r="F292" s="723"/>
      <c r="G292" s="723"/>
      <c r="H292" s="723"/>
      <c r="I292" s="723"/>
      <c r="J292" s="723"/>
      <c r="K292" s="723"/>
      <c r="L292" s="723"/>
      <c r="M292" s="723"/>
      <c r="N292" s="723"/>
      <c r="O292" s="723"/>
      <c r="P292" s="723"/>
      <c r="Q292" s="723"/>
      <c r="R292" s="723"/>
      <c r="S292" s="723"/>
      <c r="T292" s="723"/>
      <c r="U292" s="217"/>
      <c r="V292" s="51"/>
      <c r="W292" s="217"/>
      <c r="X292" s="217"/>
      <c r="Y292" s="217"/>
      <c r="Z292" s="217"/>
      <c r="AA292" s="217"/>
      <c r="AB292" s="217"/>
      <c r="AC292" s="217"/>
      <c r="AD292" s="217"/>
      <c r="AE292" s="217"/>
      <c r="AF292" s="217"/>
      <c r="AG292" s="217"/>
      <c r="AH292" s="217"/>
      <c r="AI292" s="217"/>
      <c r="AJ292" s="217"/>
      <c r="AK292" s="217"/>
      <c r="AL292" s="217"/>
      <c r="AM292" s="476"/>
      <c r="AN292" s="51"/>
      <c r="AO292" s="217"/>
      <c r="AP292" s="217"/>
      <c r="AQ292" s="217"/>
    </row>
    <row r="293" spans="1:43" ht="10" x14ac:dyDescent="0.2">
      <c r="A293" s="217"/>
      <c r="B293" s="477"/>
      <c r="C293" s="476"/>
      <c r="D293" s="51"/>
      <c r="E293" s="723"/>
      <c r="F293" s="723"/>
      <c r="G293" s="723"/>
      <c r="H293" s="723"/>
      <c r="I293" s="723"/>
      <c r="J293" s="723"/>
      <c r="K293" s="723"/>
      <c r="L293" s="723"/>
      <c r="M293" s="723"/>
      <c r="N293" s="723"/>
      <c r="O293" s="723"/>
      <c r="P293" s="723"/>
      <c r="Q293" s="723"/>
      <c r="R293" s="723"/>
      <c r="S293" s="723"/>
      <c r="T293" s="723"/>
      <c r="U293" s="217"/>
      <c r="V293" s="51"/>
      <c r="W293" s="217" t="s">
        <v>259</v>
      </c>
      <c r="X293" s="217"/>
      <c r="Y293" s="217"/>
      <c r="Z293" s="217"/>
      <c r="AA293" s="217"/>
      <c r="AB293" s="47" t="s">
        <v>9</v>
      </c>
      <c r="AC293" s="97"/>
      <c r="AD293" s="47"/>
      <c r="AE293" s="47"/>
      <c r="AF293" s="47"/>
      <c r="AG293" s="47"/>
      <c r="AH293" s="47"/>
      <c r="AI293" s="47"/>
      <c r="AJ293" s="47"/>
      <c r="AK293" s="97"/>
      <c r="AL293" s="75" t="s">
        <v>88</v>
      </c>
      <c r="AM293" s="476"/>
      <c r="AN293" s="51"/>
      <c r="AO293" s="217"/>
      <c r="AP293" s="217"/>
      <c r="AQ293" s="217"/>
    </row>
    <row r="294" spans="1:43" ht="10" x14ac:dyDescent="0.2">
      <c r="A294" s="217"/>
      <c r="B294" s="477"/>
      <c r="C294" s="476"/>
      <c r="D294" s="51"/>
      <c r="E294" s="723"/>
      <c r="F294" s="723"/>
      <c r="G294" s="723"/>
      <c r="H294" s="723"/>
      <c r="I294" s="723"/>
      <c r="J294" s="723"/>
      <c r="K294" s="723"/>
      <c r="L294" s="723"/>
      <c r="M294" s="723"/>
      <c r="N294" s="723"/>
      <c r="O294" s="723"/>
      <c r="P294" s="723"/>
      <c r="Q294" s="723"/>
      <c r="R294" s="723"/>
      <c r="S294" s="723"/>
      <c r="T294" s="723"/>
      <c r="U294" s="217"/>
      <c r="V294" s="51"/>
      <c r="W294" s="217"/>
      <c r="X294" s="217"/>
      <c r="Y294" s="217"/>
      <c r="Z294" s="217"/>
      <c r="AA294" s="217"/>
      <c r="AB294" s="217"/>
      <c r="AC294" s="217"/>
      <c r="AD294" s="217"/>
      <c r="AE294" s="217"/>
      <c r="AF294" s="217"/>
      <c r="AG294" s="217"/>
      <c r="AH294" s="217"/>
      <c r="AI294" s="217"/>
      <c r="AJ294" s="217"/>
      <c r="AK294" s="217"/>
      <c r="AL294" s="217"/>
      <c r="AM294" s="476"/>
      <c r="AN294" s="51"/>
      <c r="AO294" s="217"/>
      <c r="AP294" s="217"/>
      <c r="AQ294" s="217"/>
    </row>
    <row r="295" spans="1:43" ht="10" x14ac:dyDescent="0.2">
      <c r="A295" s="217"/>
      <c r="B295" s="477"/>
      <c r="C295" s="476"/>
      <c r="D295" s="51"/>
      <c r="E295" s="723"/>
      <c r="F295" s="723"/>
      <c r="G295" s="723"/>
      <c r="H295" s="723"/>
      <c r="I295" s="723"/>
      <c r="J295" s="723"/>
      <c r="K295" s="723"/>
      <c r="L295" s="723"/>
      <c r="M295" s="723"/>
      <c r="N295" s="723"/>
      <c r="O295" s="723"/>
      <c r="P295" s="723"/>
      <c r="Q295" s="723"/>
      <c r="R295" s="723"/>
      <c r="S295" s="723"/>
      <c r="T295" s="723"/>
      <c r="U295" s="217"/>
      <c r="V295" s="51"/>
      <c r="W295" s="217"/>
      <c r="X295" s="217"/>
      <c r="Y295" s="217"/>
      <c r="Z295" s="217"/>
      <c r="AA295" s="217"/>
      <c r="AB295" s="217"/>
      <c r="AC295" s="217"/>
      <c r="AD295" s="217"/>
      <c r="AE295" s="217"/>
      <c r="AF295" s="217"/>
      <c r="AG295" s="217"/>
      <c r="AH295" s="217"/>
      <c r="AI295" s="217"/>
      <c r="AJ295" s="217"/>
      <c r="AK295" s="217"/>
      <c r="AL295" s="217"/>
      <c r="AM295" s="476"/>
      <c r="AN295" s="51"/>
      <c r="AO295" s="217"/>
      <c r="AP295" s="217"/>
      <c r="AQ295" s="217"/>
    </row>
    <row r="296" spans="1:43" ht="6" customHeight="1" thickBot="1" x14ac:dyDescent="0.25">
      <c r="A296" s="77"/>
      <c r="B296" s="76"/>
      <c r="C296" s="48"/>
      <c r="D296" s="26"/>
      <c r="E296" s="333"/>
      <c r="F296" s="333"/>
      <c r="G296" s="333"/>
      <c r="H296" s="333"/>
      <c r="I296" s="333"/>
      <c r="J296" s="333"/>
      <c r="K296" s="333"/>
      <c r="L296" s="333"/>
      <c r="M296" s="333"/>
      <c r="N296" s="333"/>
      <c r="O296" s="333"/>
      <c r="P296" s="333"/>
      <c r="Q296" s="333"/>
      <c r="R296" s="333"/>
      <c r="S296" s="333"/>
      <c r="T296" s="333"/>
      <c r="U296" s="77"/>
      <c r="V296" s="26"/>
      <c r="W296" s="77"/>
      <c r="X296" s="77"/>
      <c r="Y296" s="77"/>
      <c r="Z296" s="77"/>
      <c r="AA296" s="77"/>
      <c r="AB296" s="77"/>
      <c r="AC296" s="77"/>
      <c r="AD296" s="77"/>
      <c r="AE296" s="77"/>
      <c r="AF296" s="77"/>
      <c r="AG296" s="77"/>
      <c r="AH296" s="77"/>
      <c r="AI296" s="77"/>
      <c r="AJ296" s="77"/>
      <c r="AK296" s="77"/>
      <c r="AL296" s="77"/>
      <c r="AM296" s="48"/>
      <c r="AN296" s="26"/>
      <c r="AO296" s="77"/>
      <c r="AP296" s="77"/>
      <c r="AQ296" s="77"/>
    </row>
    <row r="297" spans="1:43" ht="6" customHeight="1" x14ac:dyDescent="0.2">
      <c r="A297" s="82"/>
      <c r="B297" s="83"/>
      <c r="C297" s="84"/>
      <c r="D297" s="85"/>
      <c r="E297" s="1"/>
      <c r="F297" s="1"/>
      <c r="G297" s="1"/>
      <c r="H297" s="1"/>
      <c r="I297" s="1"/>
      <c r="J297" s="1"/>
      <c r="K297" s="1"/>
      <c r="L297" s="1"/>
      <c r="M297" s="1"/>
      <c r="N297" s="1"/>
      <c r="O297" s="1"/>
      <c r="P297" s="1"/>
      <c r="Q297" s="1"/>
      <c r="R297" s="1"/>
      <c r="S297" s="1"/>
      <c r="T297" s="1"/>
      <c r="U297" s="1"/>
      <c r="V297" s="85"/>
      <c r="W297" s="1"/>
      <c r="X297" s="1"/>
      <c r="Y297" s="1"/>
      <c r="Z297" s="1"/>
      <c r="AA297" s="1"/>
      <c r="AB297" s="1"/>
      <c r="AC297" s="1"/>
      <c r="AD297" s="1"/>
      <c r="AE297" s="1"/>
      <c r="AF297" s="1"/>
      <c r="AG297" s="1"/>
      <c r="AH297" s="1"/>
      <c r="AI297" s="83"/>
      <c r="AJ297" s="1"/>
      <c r="AK297" s="1"/>
      <c r="AL297" s="83"/>
      <c r="AM297" s="84"/>
      <c r="AN297" s="85"/>
      <c r="AO297" s="1"/>
      <c r="AP297" s="1"/>
      <c r="AQ297" s="87"/>
    </row>
    <row r="298" spans="1:43" ht="10" x14ac:dyDescent="0.2">
      <c r="A298" s="88"/>
      <c r="B298" s="133">
        <v>738</v>
      </c>
      <c r="C298" s="476"/>
      <c r="D298" s="51"/>
      <c r="E298" s="723" t="s">
        <v>867</v>
      </c>
      <c r="F298" s="723"/>
      <c r="G298" s="723"/>
      <c r="H298" s="723"/>
      <c r="I298" s="723"/>
      <c r="J298" s="723"/>
      <c r="K298" s="723"/>
      <c r="L298" s="723"/>
      <c r="M298" s="723"/>
      <c r="N298" s="723"/>
      <c r="O298" s="723"/>
      <c r="P298" s="723"/>
      <c r="Q298" s="723"/>
      <c r="R298" s="723"/>
      <c r="S298" s="723"/>
      <c r="T298" s="723"/>
      <c r="U298" s="217"/>
      <c r="V298" s="51"/>
      <c r="W298" s="217"/>
      <c r="X298" s="217"/>
      <c r="Y298" s="217"/>
      <c r="Z298" s="217"/>
      <c r="AA298" s="217"/>
      <c r="AB298" s="217"/>
      <c r="AC298" s="217"/>
      <c r="AD298" s="217"/>
      <c r="AE298" s="217"/>
      <c r="AF298" s="217"/>
      <c r="AG298" s="217"/>
      <c r="AI298" s="477" t="s">
        <v>117</v>
      </c>
      <c r="AJ298" s="217"/>
      <c r="AK298" s="217"/>
      <c r="AL298" s="477" t="s">
        <v>118</v>
      </c>
      <c r="AM298" s="476"/>
      <c r="AN298" s="51"/>
      <c r="AO298" s="217"/>
      <c r="AP298" s="217"/>
      <c r="AQ298" s="89"/>
    </row>
    <row r="299" spans="1:43" ht="10" x14ac:dyDescent="0.2">
      <c r="A299" s="88"/>
      <c r="B299" s="477"/>
      <c r="C299" s="476"/>
      <c r="D299" s="51"/>
      <c r="E299" s="723"/>
      <c r="F299" s="723"/>
      <c r="G299" s="723"/>
      <c r="H299" s="723"/>
      <c r="I299" s="723"/>
      <c r="J299" s="723"/>
      <c r="K299" s="723"/>
      <c r="L299" s="723"/>
      <c r="M299" s="723"/>
      <c r="N299" s="723"/>
      <c r="O299" s="723"/>
      <c r="P299" s="723"/>
      <c r="Q299" s="723"/>
      <c r="R299" s="723"/>
      <c r="S299" s="723"/>
      <c r="T299" s="723"/>
      <c r="U299" s="217"/>
      <c r="V299" s="51"/>
      <c r="W299" s="217" t="s">
        <v>868</v>
      </c>
      <c r="X299" s="217"/>
      <c r="Y299" s="217"/>
      <c r="Z299" s="217"/>
      <c r="AA299" s="217"/>
      <c r="AB299" s="47" t="s">
        <v>9</v>
      </c>
      <c r="AC299" s="47"/>
      <c r="AD299" s="97"/>
      <c r="AE299" s="97"/>
      <c r="AF299" s="47"/>
      <c r="AG299" s="47"/>
      <c r="AH299" s="47"/>
      <c r="AI299" s="81" t="s">
        <v>93</v>
      </c>
      <c r="AJ299" s="217"/>
      <c r="AK299" s="217"/>
      <c r="AL299" s="81" t="s">
        <v>95</v>
      </c>
      <c r="AM299" s="476"/>
      <c r="AN299" s="51"/>
      <c r="AO299" s="217"/>
      <c r="AP299" s="217"/>
      <c r="AQ299" s="89"/>
    </row>
    <row r="300" spans="1:43" ht="10" x14ac:dyDescent="0.2">
      <c r="A300" s="88"/>
      <c r="B300" s="477"/>
      <c r="C300" s="476"/>
      <c r="D300" s="51"/>
      <c r="E300" s="723"/>
      <c r="F300" s="723"/>
      <c r="G300" s="723"/>
      <c r="H300" s="723"/>
      <c r="I300" s="723"/>
      <c r="J300" s="723"/>
      <c r="K300" s="723"/>
      <c r="L300" s="723"/>
      <c r="M300" s="723"/>
      <c r="N300" s="723"/>
      <c r="O300" s="723"/>
      <c r="P300" s="723"/>
      <c r="Q300" s="723"/>
      <c r="R300" s="723"/>
      <c r="S300" s="723"/>
      <c r="T300" s="723"/>
      <c r="U300" s="217"/>
      <c r="V300" s="51"/>
      <c r="W300" s="217" t="s">
        <v>869</v>
      </c>
      <c r="X300" s="217"/>
      <c r="Y300" s="217"/>
      <c r="Z300" s="217"/>
      <c r="AA300" s="217"/>
      <c r="AB300" s="47"/>
      <c r="AC300" s="47"/>
      <c r="AD300" s="97" t="s">
        <v>9</v>
      </c>
      <c r="AE300" s="97"/>
      <c r="AF300" s="47"/>
      <c r="AG300" s="47"/>
      <c r="AH300" s="47"/>
      <c r="AI300" s="81" t="s">
        <v>93</v>
      </c>
      <c r="AJ300" s="217"/>
      <c r="AK300" s="217"/>
      <c r="AL300" s="81" t="s">
        <v>95</v>
      </c>
      <c r="AM300" s="476"/>
      <c r="AN300" s="51"/>
      <c r="AO300" s="217"/>
      <c r="AP300" s="217"/>
      <c r="AQ300" s="89"/>
    </row>
    <row r="301" spans="1:43" ht="10" x14ac:dyDescent="0.2">
      <c r="A301" s="88"/>
      <c r="B301" s="477"/>
      <c r="C301" s="476"/>
      <c r="D301" s="51"/>
      <c r="E301" s="723"/>
      <c r="F301" s="723"/>
      <c r="G301" s="723"/>
      <c r="H301" s="723"/>
      <c r="I301" s="723"/>
      <c r="J301" s="723"/>
      <c r="K301" s="723"/>
      <c r="L301" s="723"/>
      <c r="M301" s="723"/>
      <c r="N301" s="723"/>
      <c r="O301" s="723"/>
      <c r="P301" s="723"/>
      <c r="Q301" s="723"/>
      <c r="R301" s="723"/>
      <c r="S301" s="723"/>
      <c r="T301" s="723"/>
      <c r="U301" s="217"/>
      <c r="V301" s="51"/>
      <c r="W301" s="217" t="s">
        <v>870</v>
      </c>
      <c r="X301" s="217"/>
      <c r="Y301" s="217"/>
      <c r="Z301" s="217"/>
      <c r="AA301" s="217"/>
      <c r="AB301" s="217"/>
      <c r="AC301" s="47"/>
      <c r="AD301" s="97" t="s">
        <v>9</v>
      </c>
      <c r="AE301" s="97"/>
      <c r="AF301" s="47"/>
      <c r="AG301" s="47"/>
      <c r="AH301" s="47"/>
      <c r="AI301" s="81" t="s">
        <v>93</v>
      </c>
      <c r="AJ301" s="217"/>
      <c r="AK301" s="217"/>
      <c r="AL301" s="81" t="s">
        <v>95</v>
      </c>
      <c r="AM301" s="476"/>
      <c r="AN301" s="51"/>
      <c r="AO301" s="217"/>
      <c r="AP301" s="217"/>
      <c r="AQ301" s="89"/>
    </row>
    <row r="302" spans="1:43" ht="6" customHeight="1" thickBot="1" x14ac:dyDescent="0.25">
      <c r="A302" s="90"/>
      <c r="B302" s="319"/>
      <c r="C302" s="72"/>
      <c r="D302" s="73"/>
      <c r="E302" s="71"/>
      <c r="F302" s="71"/>
      <c r="G302" s="71"/>
      <c r="H302" s="71"/>
      <c r="I302" s="71"/>
      <c r="J302" s="71"/>
      <c r="K302" s="71"/>
      <c r="L302" s="71"/>
      <c r="M302" s="71"/>
      <c r="N302" s="71"/>
      <c r="O302" s="71"/>
      <c r="P302" s="71"/>
      <c r="Q302" s="71"/>
      <c r="R302" s="71"/>
      <c r="S302" s="71"/>
      <c r="T302" s="71"/>
      <c r="U302" s="71"/>
      <c r="V302" s="73"/>
      <c r="W302" s="71"/>
      <c r="X302" s="71"/>
      <c r="Y302" s="71"/>
      <c r="Z302" s="71"/>
      <c r="AA302" s="71"/>
      <c r="AB302" s="71"/>
      <c r="AC302" s="71"/>
      <c r="AD302" s="71"/>
      <c r="AE302" s="71"/>
      <c r="AF302" s="71"/>
      <c r="AG302" s="71"/>
      <c r="AH302" s="71"/>
      <c r="AI302" s="319"/>
      <c r="AJ302" s="71"/>
      <c r="AK302" s="71"/>
      <c r="AL302" s="319"/>
      <c r="AM302" s="72"/>
      <c r="AN302" s="73"/>
      <c r="AO302" s="71"/>
      <c r="AP302" s="71"/>
      <c r="AQ302" s="92"/>
    </row>
    <row r="303" spans="1:43" ht="6" customHeight="1" x14ac:dyDescent="0.2">
      <c r="A303" s="15"/>
      <c r="B303" s="449"/>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row>
    <row r="304" spans="1:43" ht="11.25" customHeight="1" x14ac:dyDescent="0.2">
      <c r="A304" s="127"/>
      <c r="B304" s="723" t="s">
        <v>871</v>
      </c>
      <c r="C304" s="723"/>
      <c r="D304" s="723"/>
      <c r="E304" s="723"/>
      <c r="F304" s="723"/>
      <c r="G304" s="723"/>
      <c r="H304" s="723"/>
      <c r="I304" s="723"/>
      <c r="J304" s="723"/>
      <c r="K304" s="723"/>
      <c r="L304" s="723"/>
      <c r="M304" s="723"/>
      <c r="N304" s="723"/>
      <c r="O304" s="723"/>
      <c r="P304" s="723"/>
      <c r="Q304" s="723"/>
      <c r="R304" s="723"/>
      <c r="S304" s="723"/>
      <c r="T304" s="723"/>
      <c r="U304" s="723"/>
      <c r="V304" s="723"/>
      <c r="W304" s="723"/>
      <c r="X304" s="723"/>
      <c r="Y304" s="723"/>
      <c r="Z304" s="723"/>
      <c r="AA304" s="723"/>
      <c r="AB304" s="723"/>
      <c r="AC304" s="723"/>
      <c r="AD304" s="723"/>
      <c r="AE304" s="723"/>
      <c r="AF304" s="723"/>
      <c r="AG304" s="723"/>
      <c r="AH304" s="723"/>
      <c r="AI304" s="723"/>
      <c r="AJ304" s="723"/>
      <c r="AK304" s="723"/>
      <c r="AL304" s="723"/>
      <c r="AM304" s="723"/>
      <c r="AN304" s="723"/>
      <c r="AO304" s="723"/>
      <c r="AP304" s="237"/>
      <c r="AQ304" s="4"/>
    </row>
    <row r="305" spans="1:43" ht="11.25" customHeight="1" x14ac:dyDescent="0.2">
      <c r="A305" s="127"/>
      <c r="B305" s="723" t="s">
        <v>872</v>
      </c>
      <c r="C305" s="723"/>
      <c r="D305" s="723"/>
      <c r="E305" s="723"/>
      <c r="F305" s="723"/>
      <c r="G305" s="723"/>
      <c r="H305" s="723"/>
      <c r="I305" s="723"/>
      <c r="J305" s="723"/>
      <c r="K305" s="723"/>
      <c r="L305" s="723"/>
      <c r="M305" s="723"/>
      <c r="N305" s="723"/>
      <c r="O305" s="723"/>
      <c r="P305" s="723"/>
      <c r="Q305" s="723"/>
      <c r="R305" s="723"/>
      <c r="S305" s="723"/>
      <c r="T305" s="723"/>
      <c r="U305" s="723"/>
      <c r="V305" s="723"/>
      <c r="W305" s="723"/>
      <c r="X305" s="723"/>
      <c r="Y305" s="723"/>
      <c r="Z305" s="723"/>
      <c r="AA305" s="723"/>
      <c r="AB305" s="723"/>
      <c r="AC305" s="723"/>
      <c r="AD305" s="723"/>
      <c r="AE305" s="723"/>
      <c r="AF305" s="723"/>
      <c r="AG305" s="723"/>
      <c r="AH305" s="723"/>
      <c r="AI305" s="723"/>
      <c r="AJ305" s="723"/>
      <c r="AK305" s="723"/>
      <c r="AL305" s="723"/>
      <c r="AM305" s="723"/>
      <c r="AN305" s="723"/>
      <c r="AO305" s="723"/>
      <c r="AP305" s="237"/>
      <c r="AQ305" s="4"/>
    </row>
    <row r="306" spans="1:43" ht="10" x14ac:dyDescent="0.2">
      <c r="A306" s="127"/>
      <c r="B306" s="723"/>
      <c r="C306" s="723"/>
      <c r="D306" s="723"/>
      <c r="E306" s="723"/>
      <c r="F306" s="723"/>
      <c r="G306" s="723"/>
      <c r="H306" s="723"/>
      <c r="I306" s="723"/>
      <c r="J306" s="723"/>
      <c r="K306" s="723"/>
      <c r="L306" s="723"/>
      <c r="M306" s="723"/>
      <c r="N306" s="723"/>
      <c r="O306" s="723"/>
      <c r="P306" s="723"/>
      <c r="Q306" s="723"/>
      <c r="R306" s="723"/>
      <c r="S306" s="723"/>
      <c r="T306" s="723"/>
      <c r="U306" s="723"/>
      <c r="V306" s="723"/>
      <c r="W306" s="723"/>
      <c r="X306" s="723"/>
      <c r="Y306" s="723"/>
      <c r="Z306" s="723"/>
      <c r="AA306" s="723"/>
      <c r="AB306" s="723"/>
      <c r="AC306" s="723"/>
      <c r="AD306" s="723"/>
      <c r="AE306" s="723"/>
      <c r="AF306" s="723"/>
      <c r="AG306" s="723"/>
      <c r="AH306" s="723"/>
      <c r="AI306" s="723"/>
      <c r="AJ306" s="723"/>
      <c r="AK306" s="723"/>
      <c r="AL306" s="723"/>
      <c r="AM306" s="723"/>
      <c r="AN306" s="723"/>
      <c r="AO306" s="723"/>
      <c r="AP306" s="237"/>
      <c r="AQ306" s="4"/>
    </row>
    <row r="307" spans="1:43" ht="10" x14ac:dyDescent="0.2">
      <c r="B307" s="723" t="s">
        <v>873</v>
      </c>
      <c r="C307" s="723"/>
      <c r="D307" s="723"/>
      <c r="E307" s="723"/>
      <c r="F307" s="723"/>
      <c r="G307" s="723"/>
      <c r="H307" s="723"/>
      <c r="I307" s="723"/>
      <c r="J307" s="723"/>
      <c r="K307" s="723"/>
      <c r="L307" s="723"/>
      <c r="M307" s="723"/>
      <c r="N307" s="723"/>
      <c r="O307" s="723"/>
      <c r="P307" s="723"/>
      <c r="Q307" s="723"/>
      <c r="R307" s="723"/>
      <c r="S307" s="723"/>
      <c r="T307" s="723"/>
      <c r="U307" s="723"/>
      <c r="V307" s="723"/>
      <c r="W307" s="723"/>
      <c r="X307" s="723"/>
      <c r="Y307" s="723"/>
      <c r="Z307" s="723"/>
      <c r="AA307" s="723"/>
      <c r="AB307" s="723"/>
      <c r="AC307" s="723"/>
      <c r="AD307" s="723"/>
      <c r="AE307" s="723"/>
      <c r="AF307" s="723"/>
      <c r="AG307" s="723"/>
      <c r="AH307" s="723"/>
      <c r="AI307" s="723"/>
      <c r="AJ307" s="723"/>
      <c r="AK307" s="723"/>
      <c r="AL307" s="723"/>
      <c r="AM307" s="723"/>
      <c r="AN307" s="723"/>
      <c r="AO307" s="723"/>
    </row>
    <row r="308" spans="1:43" ht="6" customHeight="1" x14ac:dyDescent="0.2">
      <c r="A308" s="127"/>
      <c r="B308" s="441"/>
      <c r="C308" s="440"/>
      <c r="D308" s="440"/>
      <c r="E308" s="440"/>
      <c r="F308" s="440"/>
      <c r="G308" s="440"/>
      <c r="H308" s="440"/>
      <c r="I308" s="440"/>
      <c r="J308" s="440"/>
      <c r="K308" s="440"/>
      <c r="L308" s="440"/>
      <c r="M308" s="440"/>
      <c r="N308" s="440"/>
      <c r="O308" s="440"/>
      <c r="P308" s="440"/>
      <c r="Q308" s="440"/>
      <c r="R308" s="440"/>
      <c r="S308" s="440"/>
      <c r="T308" s="440"/>
      <c r="U308" s="440"/>
      <c r="V308" s="440"/>
      <c r="W308" s="440"/>
      <c r="X308" s="440"/>
      <c r="Y308" s="440"/>
      <c r="Z308" s="440"/>
      <c r="AA308" s="440"/>
      <c r="AB308" s="440"/>
      <c r="AC308" s="440"/>
      <c r="AD308" s="440"/>
      <c r="AE308" s="440"/>
      <c r="AF308" s="440"/>
      <c r="AG308" s="440"/>
      <c r="AH308" s="440"/>
      <c r="AI308" s="440"/>
      <c r="AJ308" s="440"/>
      <c r="AK308" s="440"/>
      <c r="AL308" s="440"/>
      <c r="AM308" s="440"/>
      <c r="AN308" s="440"/>
      <c r="AO308" s="440"/>
    </row>
    <row r="309" spans="1:43" ht="6" customHeight="1" x14ac:dyDescent="0.2">
      <c r="A309" s="217"/>
      <c r="B309" s="477"/>
      <c r="C309" s="217"/>
      <c r="D309" s="217"/>
      <c r="E309" s="217"/>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row>
    <row r="310" spans="1:43" ht="6" customHeight="1" x14ac:dyDescent="0.2"/>
  </sheetData>
  <sheetProtection formatCells="0" formatRows="0" insertRows="0" deleteRows="0"/>
  <mergeCells count="63">
    <mergeCell ref="Z36:AK36"/>
    <mergeCell ref="N82:T89"/>
    <mergeCell ref="F82:L89"/>
    <mergeCell ref="E110:S114"/>
    <mergeCell ref="E123:T125"/>
    <mergeCell ref="AP55:AP56"/>
    <mergeCell ref="E59:T63"/>
    <mergeCell ref="E159:T163"/>
    <mergeCell ref="E96:T96"/>
    <mergeCell ref="E103:T103"/>
    <mergeCell ref="AP105:AP106"/>
    <mergeCell ref="AP116:AP117"/>
    <mergeCell ref="E154:T154"/>
    <mergeCell ref="AP155:AP156"/>
    <mergeCell ref="A1:AQ1"/>
    <mergeCell ref="E3:T3"/>
    <mergeCell ref="W3:AL3"/>
    <mergeCell ref="E5:T7"/>
    <mergeCell ref="AN3:AQ3"/>
    <mergeCell ref="AP5:AP6"/>
    <mergeCell ref="E10:T12"/>
    <mergeCell ref="E15:T17"/>
    <mergeCell ref="E44:T45"/>
    <mergeCell ref="E48:T51"/>
    <mergeCell ref="E54:T56"/>
    <mergeCell ref="E39:T41"/>
    <mergeCell ref="E20:T22"/>
    <mergeCell ref="B307:AO307"/>
    <mergeCell ref="E200:T206"/>
    <mergeCell ref="Z232:AK232"/>
    <mergeCell ref="Z192:AK192"/>
    <mergeCell ref="E196:T198"/>
    <mergeCell ref="E298:T301"/>
    <mergeCell ref="B304:AO304"/>
    <mergeCell ref="B305:AO306"/>
    <mergeCell ref="E268:T270"/>
    <mergeCell ref="E273:T275"/>
    <mergeCell ref="E278:T286"/>
    <mergeCell ref="E292:T295"/>
    <mergeCell ref="E190:T193"/>
    <mergeCell ref="E252:T254"/>
    <mergeCell ref="E289:T291"/>
    <mergeCell ref="E183:T184"/>
    <mergeCell ref="E236:T244"/>
    <mergeCell ref="E247:T249"/>
    <mergeCell ref="E257:T265"/>
    <mergeCell ref="E187:T188"/>
    <mergeCell ref="AP21:AP22"/>
    <mergeCell ref="E25:T29"/>
    <mergeCell ref="E30:T31"/>
    <mergeCell ref="E166:T166"/>
    <mergeCell ref="E168:T180"/>
    <mergeCell ref="AP172:AP173"/>
    <mergeCell ref="E71:T72"/>
    <mergeCell ref="E75:T75"/>
    <mergeCell ref="AP150:AP151"/>
    <mergeCell ref="AP84:AP85"/>
    <mergeCell ref="E92:T93"/>
    <mergeCell ref="E132:T141"/>
    <mergeCell ref="E128:AL129"/>
    <mergeCell ref="E144:T146"/>
    <mergeCell ref="E147:T151"/>
    <mergeCell ref="E66:T68"/>
  </mergeCells>
  <printOptions horizontalCentered="1"/>
  <pageMargins left="0.5" right="0.5" top="0.5" bottom="0.5" header="0.3" footer="0.3"/>
  <pageSetup paperSize="9" scale="97" orientation="portrait" r:id="rId1"/>
  <headerFooter>
    <oddFooter>&amp;CW-&amp;P</oddFooter>
  </headerFooter>
  <rowBreaks count="4" manualBreakCount="4">
    <brk id="73" max="42" man="1"/>
    <brk id="142" max="42" man="1"/>
    <brk id="194" max="42" man="1"/>
    <brk id="255" max="42"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5">
    <tabColor theme="7" tint="-0.249977111117893"/>
  </sheetPr>
  <dimension ref="A1:AR264"/>
  <sheetViews>
    <sheetView view="pageBreakPreview" zoomScaleNormal="115" zoomScaleSheetLayoutView="100" workbookViewId="0">
      <selection activeCell="B5" sqref="B5"/>
    </sheetView>
  </sheetViews>
  <sheetFormatPr defaultColWidth="2.6640625" defaultRowHeight="10" x14ac:dyDescent="0.2"/>
  <cols>
    <col min="1" max="1" width="1.6640625" customWidth="1"/>
    <col min="2" max="2" width="4.6640625" style="112" customWidth="1"/>
    <col min="3" max="4" width="1.6640625" customWidth="1"/>
    <col min="21" max="22" width="1.6640625" customWidth="1"/>
    <col min="33" max="33" width="2.6640625" customWidth="1"/>
    <col min="38" max="38" width="2.6640625" style="25" customWidth="1"/>
    <col min="39" max="41" width="1.6640625" customWidth="1"/>
    <col min="42" max="42" width="4.6640625" customWidth="1"/>
    <col min="43" max="43" width="1.6640625" customWidth="1"/>
    <col min="46" max="46" width="3" bestFit="1" customWidth="1"/>
    <col min="48" max="48" width="3" bestFit="1" customWidth="1"/>
    <col min="52" max="52" width="4.6640625" bestFit="1" customWidth="1"/>
  </cols>
  <sheetData>
    <row r="1" spans="1:43" x14ac:dyDescent="0.2">
      <c r="A1" s="724" t="s">
        <v>874</v>
      </c>
      <c r="B1" s="724"/>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c r="AK1" s="724"/>
      <c r="AL1" s="724"/>
      <c r="AM1" s="724"/>
      <c r="AN1" s="724"/>
      <c r="AO1" s="724"/>
      <c r="AP1" s="724"/>
      <c r="AQ1" s="724"/>
    </row>
    <row r="2" spans="1:43" ht="6" customHeight="1" x14ac:dyDescent="0.2">
      <c r="A2" s="217"/>
      <c r="B2" s="47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74"/>
      <c r="AM2" s="217"/>
      <c r="AN2" s="217"/>
      <c r="AO2" s="217"/>
      <c r="AP2" s="217"/>
      <c r="AQ2" s="217"/>
    </row>
    <row r="3" spans="1:43" ht="11.25" customHeight="1" thickBot="1" x14ac:dyDescent="0.25">
      <c r="A3" s="71"/>
      <c r="B3" s="319" t="s">
        <v>154</v>
      </c>
      <c r="C3" s="72"/>
      <c r="D3" s="73"/>
      <c r="E3" s="725" t="s">
        <v>65</v>
      </c>
      <c r="F3" s="725"/>
      <c r="G3" s="725"/>
      <c r="H3" s="725"/>
      <c r="I3" s="725"/>
      <c r="J3" s="725"/>
      <c r="K3" s="725"/>
      <c r="L3" s="725"/>
      <c r="M3" s="725"/>
      <c r="N3" s="725"/>
      <c r="O3" s="725"/>
      <c r="P3" s="725"/>
      <c r="Q3" s="725"/>
      <c r="R3" s="725"/>
      <c r="S3" s="725"/>
      <c r="T3" s="725"/>
      <c r="U3" s="72"/>
      <c r="V3" s="73"/>
      <c r="W3" s="725" t="s">
        <v>66</v>
      </c>
      <c r="X3" s="725"/>
      <c r="Y3" s="725"/>
      <c r="Z3" s="725"/>
      <c r="AA3" s="725"/>
      <c r="AB3" s="725"/>
      <c r="AC3" s="725"/>
      <c r="AD3" s="725"/>
      <c r="AE3" s="725"/>
      <c r="AF3" s="725"/>
      <c r="AG3" s="725"/>
      <c r="AH3" s="725"/>
      <c r="AI3" s="725"/>
      <c r="AJ3" s="725"/>
      <c r="AK3" s="725"/>
      <c r="AL3" s="725"/>
      <c r="AM3" s="72"/>
      <c r="AN3" s="727" t="s">
        <v>67</v>
      </c>
      <c r="AO3" s="725"/>
      <c r="AP3" s="725"/>
      <c r="AQ3" s="725"/>
    </row>
    <row r="4" spans="1:43" ht="6" customHeight="1" x14ac:dyDescent="0.2">
      <c r="A4" s="82"/>
      <c r="B4" s="83"/>
      <c r="C4" s="84"/>
      <c r="D4" s="85"/>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86"/>
      <c r="AM4" s="84"/>
      <c r="AN4" s="85"/>
      <c r="AO4" s="1"/>
      <c r="AP4" s="1"/>
      <c r="AQ4" s="87"/>
    </row>
    <row r="5" spans="1:43" x14ac:dyDescent="0.2">
      <c r="A5" s="88"/>
      <c r="B5" s="477">
        <v>801</v>
      </c>
      <c r="C5" s="476"/>
      <c r="D5" s="51"/>
      <c r="E5" s="723" t="s">
        <v>875</v>
      </c>
      <c r="F5" s="723"/>
      <c r="G5" s="723"/>
      <c r="H5" s="723"/>
      <c r="I5" s="723"/>
      <c r="J5" s="723"/>
      <c r="K5" s="723"/>
      <c r="L5" s="723"/>
      <c r="M5" s="723"/>
      <c r="N5" s="723"/>
      <c r="O5" s="723"/>
      <c r="P5" s="723"/>
      <c r="Q5" s="723"/>
      <c r="R5" s="723"/>
      <c r="S5" s="723"/>
      <c r="T5" s="723"/>
      <c r="U5" s="217"/>
      <c r="V5" s="217"/>
      <c r="W5" s="217"/>
      <c r="X5" s="217"/>
      <c r="Y5" s="217"/>
      <c r="Z5" s="217"/>
      <c r="AA5" s="217"/>
      <c r="AB5" s="217"/>
      <c r="AC5" s="217"/>
      <c r="AD5" s="217"/>
      <c r="AE5" s="217"/>
      <c r="AF5" s="217"/>
      <c r="AG5" s="217"/>
      <c r="AH5" s="217"/>
      <c r="AI5" s="217"/>
      <c r="AJ5" s="217"/>
      <c r="AK5" s="217"/>
      <c r="AL5" s="74"/>
      <c r="AM5" s="476"/>
      <c r="AN5" s="51"/>
      <c r="AO5" s="217"/>
      <c r="AP5" s="217"/>
      <c r="AQ5" s="89"/>
    </row>
    <row r="6" spans="1:43" ht="6" customHeight="1" x14ac:dyDescent="0.2">
      <c r="A6" s="88"/>
      <c r="B6" s="477"/>
      <c r="C6" s="476"/>
      <c r="D6" s="51"/>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74"/>
      <c r="AM6" s="476"/>
      <c r="AN6" s="51"/>
      <c r="AO6" s="217"/>
      <c r="AP6" s="217"/>
      <c r="AQ6" s="89"/>
    </row>
    <row r="7" spans="1:43" x14ac:dyDescent="0.2">
      <c r="A7" s="88"/>
      <c r="B7" s="477"/>
      <c r="C7" s="476"/>
      <c r="D7" s="51"/>
      <c r="E7" s="217"/>
      <c r="F7" s="217"/>
      <c r="G7" s="217"/>
      <c r="H7" s="217"/>
      <c r="I7" s="217"/>
      <c r="J7" s="25" t="s">
        <v>876</v>
      </c>
      <c r="L7" s="217"/>
      <c r="M7" s="217"/>
      <c r="N7" s="217"/>
      <c r="P7" s="217"/>
      <c r="R7" s="74" t="s">
        <v>877</v>
      </c>
      <c r="S7" s="217"/>
      <c r="T7" s="217"/>
      <c r="U7" s="217"/>
      <c r="W7" s="217"/>
      <c r="X7" s="217"/>
      <c r="Y7" s="217"/>
      <c r="Z7" s="74" t="s">
        <v>878</v>
      </c>
      <c r="AA7" s="217"/>
      <c r="AB7" s="217"/>
      <c r="AC7" s="217"/>
      <c r="AD7" s="217"/>
      <c r="AE7" s="217"/>
      <c r="AF7" s="217"/>
      <c r="AG7" s="217"/>
      <c r="AH7" s="217"/>
      <c r="AI7" s="217"/>
      <c r="AJ7" s="217"/>
      <c r="AK7" s="217"/>
      <c r="AL7" s="74"/>
      <c r="AM7" s="476"/>
      <c r="AN7" s="51"/>
      <c r="AO7" s="217"/>
      <c r="AP7" s="729">
        <v>813</v>
      </c>
      <c r="AQ7" s="113"/>
    </row>
    <row r="8" spans="1:43" x14ac:dyDescent="0.2">
      <c r="A8" s="88"/>
      <c r="B8" s="477"/>
      <c r="C8" s="476"/>
      <c r="D8" s="51"/>
      <c r="E8" s="217"/>
      <c r="F8" s="217"/>
      <c r="G8" s="217"/>
      <c r="H8" s="217"/>
      <c r="I8" s="217"/>
      <c r="J8" s="217"/>
      <c r="L8" s="217"/>
      <c r="M8" s="217"/>
      <c r="N8" s="217"/>
      <c r="P8" s="217"/>
      <c r="R8" s="74" t="s">
        <v>879</v>
      </c>
      <c r="S8" s="217"/>
      <c r="T8" s="217"/>
      <c r="U8" s="217"/>
      <c r="W8" s="217"/>
      <c r="X8" s="217"/>
      <c r="Y8" s="217"/>
      <c r="Z8" s="74" t="s">
        <v>879</v>
      </c>
      <c r="AA8" s="217"/>
      <c r="AB8" s="217"/>
      <c r="AC8" s="217"/>
      <c r="AD8" s="217"/>
      <c r="AE8" s="217"/>
      <c r="AF8" s="217"/>
      <c r="AG8" s="217"/>
      <c r="AH8" s="217"/>
      <c r="AI8" s="217"/>
      <c r="AJ8" s="217"/>
      <c r="AK8" s="217"/>
      <c r="AL8" s="74"/>
      <c r="AM8" s="476"/>
      <c r="AN8" s="51"/>
      <c r="AO8" s="217"/>
      <c r="AP8" s="729"/>
      <c r="AQ8" s="113"/>
    </row>
    <row r="9" spans="1:43" ht="6" customHeight="1" thickBot="1" x14ac:dyDescent="0.25">
      <c r="A9" s="90"/>
      <c r="B9" s="319"/>
      <c r="C9" s="72"/>
      <c r="D9" s="73"/>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91"/>
      <c r="AM9" s="72"/>
      <c r="AN9" s="73"/>
      <c r="AO9" s="71"/>
      <c r="AP9" s="71"/>
      <c r="AQ9" s="92"/>
    </row>
    <row r="10" spans="1:43" ht="6" customHeight="1" x14ac:dyDescent="0.2">
      <c r="A10" s="82"/>
      <c r="B10" s="83"/>
      <c r="C10" s="84"/>
      <c r="D10" s="85"/>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86"/>
      <c r="AM10" s="84"/>
      <c r="AN10" s="85"/>
      <c r="AO10" s="1"/>
      <c r="AP10" s="1"/>
      <c r="AQ10" s="87"/>
    </row>
    <row r="11" spans="1:43" x14ac:dyDescent="0.2">
      <c r="A11" s="88"/>
      <c r="B11" s="477">
        <v>802</v>
      </c>
      <c r="C11" s="476"/>
      <c r="D11" s="51"/>
      <c r="E11" s="723" t="s">
        <v>280</v>
      </c>
      <c r="F11" s="723"/>
      <c r="G11" s="723"/>
      <c r="H11" s="723"/>
      <c r="I11" s="723"/>
      <c r="J11" s="723"/>
      <c r="K11" s="723"/>
      <c r="L11" s="723"/>
      <c r="M11" s="723"/>
      <c r="N11" s="723"/>
      <c r="O11" s="723"/>
      <c r="P11" s="723"/>
      <c r="Q11" s="723"/>
      <c r="R11" s="723"/>
      <c r="S11" s="723"/>
      <c r="T11" s="723"/>
      <c r="U11" s="217"/>
      <c r="V11" s="217"/>
      <c r="W11" s="217"/>
      <c r="X11" s="217"/>
      <c r="Y11" s="217"/>
      <c r="Z11" s="217"/>
      <c r="AA11" s="217"/>
      <c r="AB11" s="217"/>
      <c r="AC11" s="217"/>
      <c r="AD11" s="217"/>
      <c r="AE11" s="217"/>
      <c r="AF11" s="217"/>
      <c r="AG11" s="217"/>
      <c r="AH11" s="217"/>
      <c r="AI11" s="217"/>
      <c r="AJ11" s="217"/>
      <c r="AK11" s="217"/>
      <c r="AL11" s="74"/>
      <c r="AM11" s="476"/>
      <c r="AN11" s="51"/>
      <c r="AO11" s="217"/>
      <c r="AP11" s="217"/>
      <c r="AQ11" s="89"/>
    </row>
    <row r="12" spans="1:43" ht="6" customHeight="1" x14ac:dyDescent="0.2">
      <c r="A12" s="88"/>
      <c r="B12" s="477"/>
      <c r="C12" s="476"/>
      <c r="D12" s="51"/>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74"/>
      <c r="AM12" s="476"/>
      <c r="AN12" s="51"/>
      <c r="AO12" s="217"/>
      <c r="AP12" s="217"/>
      <c r="AQ12" s="89"/>
    </row>
    <row r="13" spans="1:43" x14ac:dyDescent="0.2">
      <c r="A13" s="88"/>
      <c r="B13" s="81"/>
      <c r="C13" s="476"/>
      <c r="D13" s="51"/>
      <c r="E13" s="217"/>
      <c r="F13" s="217"/>
      <c r="G13" s="217"/>
      <c r="H13" s="217"/>
      <c r="I13" s="217"/>
      <c r="J13" s="217"/>
      <c r="L13" s="217"/>
      <c r="M13" s="217"/>
      <c r="N13" s="74" t="s">
        <v>282</v>
      </c>
      <c r="P13" s="217"/>
      <c r="Q13" s="217"/>
      <c r="R13" s="217"/>
      <c r="S13" s="217"/>
      <c r="T13" s="217"/>
      <c r="U13" s="217"/>
      <c r="W13" s="217"/>
      <c r="X13" s="217"/>
      <c r="Y13" s="217"/>
      <c r="Z13" s="74" t="s">
        <v>281</v>
      </c>
      <c r="AA13" s="217"/>
      <c r="AB13" s="217"/>
      <c r="AC13" s="217"/>
      <c r="AD13" s="217"/>
      <c r="AE13" s="217"/>
      <c r="AF13" s="217"/>
      <c r="AG13" s="217"/>
      <c r="AH13" s="217"/>
      <c r="AI13" s="217"/>
      <c r="AJ13" s="217"/>
      <c r="AK13" s="217"/>
      <c r="AL13" s="74"/>
      <c r="AM13" s="476"/>
      <c r="AN13" s="51"/>
      <c r="AO13" s="217"/>
      <c r="AP13" s="729">
        <v>804</v>
      </c>
      <c r="AQ13" s="113"/>
    </row>
    <row r="14" spans="1:43" x14ac:dyDescent="0.2">
      <c r="A14" s="88"/>
      <c r="B14" s="477"/>
      <c r="C14" s="476"/>
      <c r="D14" s="51"/>
      <c r="E14" s="217"/>
      <c r="F14" s="217"/>
      <c r="G14" s="217"/>
      <c r="H14" s="217"/>
      <c r="I14" s="217"/>
      <c r="J14" s="217"/>
      <c r="L14" s="217"/>
      <c r="M14" s="217"/>
      <c r="N14" s="74"/>
      <c r="P14" s="217"/>
      <c r="Q14" s="217"/>
      <c r="R14" s="217"/>
      <c r="S14" s="217"/>
      <c r="T14" s="217"/>
      <c r="U14" s="217"/>
      <c r="W14" s="217"/>
      <c r="X14" s="217"/>
      <c r="Y14" s="217"/>
      <c r="Z14" s="74" t="s">
        <v>283</v>
      </c>
      <c r="AA14" s="217"/>
      <c r="AB14" s="217"/>
      <c r="AC14" s="217"/>
      <c r="AD14" s="217"/>
      <c r="AE14" s="217"/>
      <c r="AF14" s="217"/>
      <c r="AG14" s="217"/>
      <c r="AH14" s="217"/>
      <c r="AI14" s="217"/>
      <c r="AJ14" s="217"/>
      <c r="AK14" s="217"/>
      <c r="AL14" s="74"/>
      <c r="AM14" s="476"/>
      <c r="AN14" s="51"/>
      <c r="AO14" s="217"/>
      <c r="AP14" s="729"/>
      <c r="AQ14" s="113"/>
    </row>
    <row r="15" spans="1:43" ht="6" customHeight="1" thickBot="1" x14ac:dyDescent="0.25">
      <c r="A15" s="90"/>
      <c r="B15" s="319"/>
      <c r="C15" s="72"/>
      <c r="D15" s="73"/>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91"/>
      <c r="AM15" s="72"/>
      <c r="AN15" s="73"/>
      <c r="AO15" s="71"/>
      <c r="AP15" s="71"/>
      <c r="AQ15" s="92"/>
    </row>
    <row r="16" spans="1:43" ht="6" customHeight="1" x14ac:dyDescent="0.2">
      <c r="A16" s="16"/>
      <c r="B16" s="475"/>
      <c r="C16" s="46"/>
      <c r="D16" s="27"/>
      <c r="E16" s="16"/>
      <c r="F16" s="16"/>
      <c r="G16" s="16"/>
      <c r="H16" s="16"/>
      <c r="I16" s="16"/>
      <c r="J16" s="16"/>
      <c r="K16" s="16"/>
      <c r="L16" s="16"/>
      <c r="M16" s="16"/>
      <c r="N16" s="16"/>
      <c r="O16" s="16"/>
      <c r="P16" s="16"/>
      <c r="Q16" s="16"/>
      <c r="R16" s="16"/>
      <c r="S16" s="16"/>
      <c r="T16" s="16"/>
      <c r="U16" s="46"/>
      <c r="V16" s="27"/>
      <c r="W16" s="16"/>
      <c r="X16" s="16"/>
      <c r="Y16" s="16"/>
      <c r="Z16" s="16"/>
      <c r="AA16" s="16"/>
      <c r="AB16" s="16"/>
      <c r="AC16" s="16"/>
      <c r="AD16" s="16"/>
      <c r="AE16" s="16"/>
      <c r="AF16" s="16"/>
      <c r="AG16" s="16"/>
      <c r="AH16" s="16"/>
      <c r="AI16" s="16"/>
      <c r="AJ16" s="16"/>
      <c r="AK16" s="16"/>
      <c r="AL16" s="24"/>
      <c r="AM16" s="46"/>
      <c r="AN16" s="27"/>
      <c r="AO16" s="16"/>
      <c r="AP16" s="16"/>
      <c r="AQ16" s="16"/>
    </row>
    <row r="17" spans="1:43" ht="11.25" customHeight="1" x14ac:dyDescent="0.2">
      <c r="A17" s="217"/>
      <c r="B17" s="477">
        <v>803</v>
      </c>
      <c r="C17" s="476"/>
      <c r="D17" s="51"/>
      <c r="E17" s="722" t="str">
        <f ca="1">VLOOKUP(INDIRECT(ADDRESS(ROW(),COLUMN()-3)),Language_Translations,MATCH(Language_Selected,Language_Options,0),FALSE)</f>
        <v>Je voudrais maintenant vous poser des questions sur l'avenir. Après l'enfant que vous attendez maintenant, souhaiteriez-vous un autre enfant ou préféreriez-vous ne plus en avoir ?</v>
      </c>
      <c r="F17" s="722"/>
      <c r="G17" s="722"/>
      <c r="H17" s="722"/>
      <c r="I17" s="722"/>
      <c r="J17" s="722"/>
      <c r="K17" s="722"/>
      <c r="L17" s="722"/>
      <c r="M17" s="722"/>
      <c r="N17" s="722"/>
      <c r="O17" s="722"/>
      <c r="P17" s="722"/>
      <c r="Q17" s="722"/>
      <c r="R17" s="722"/>
      <c r="S17" s="722"/>
      <c r="T17" s="722"/>
      <c r="U17" s="94"/>
      <c r="V17" s="51"/>
      <c r="W17" s="217" t="s">
        <v>880</v>
      </c>
      <c r="X17" s="217"/>
      <c r="Y17" s="217"/>
      <c r="Z17" s="217"/>
      <c r="AA17" s="217"/>
      <c r="AB17" s="217"/>
      <c r="AC17" s="217"/>
      <c r="AE17" s="47"/>
      <c r="AF17" s="47" t="s">
        <v>9</v>
      </c>
      <c r="AG17" s="97"/>
      <c r="AH17" s="47"/>
      <c r="AI17" s="47"/>
      <c r="AJ17" s="47"/>
      <c r="AK17" s="47"/>
      <c r="AL17" s="75" t="s">
        <v>93</v>
      </c>
      <c r="AM17" s="476"/>
      <c r="AN17" s="51"/>
      <c r="AO17" s="217"/>
      <c r="AP17" s="318">
        <v>805</v>
      </c>
      <c r="AQ17" s="217"/>
    </row>
    <row r="18" spans="1:43" x14ac:dyDescent="0.2">
      <c r="A18" s="217"/>
      <c r="B18" s="81"/>
      <c r="C18" s="476"/>
      <c r="D18" s="51"/>
      <c r="E18" s="722"/>
      <c r="F18" s="722"/>
      <c r="G18" s="722"/>
      <c r="H18" s="722"/>
      <c r="I18" s="722"/>
      <c r="J18" s="722"/>
      <c r="K18" s="722"/>
      <c r="L18" s="722"/>
      <c r="M18" s="722"/>
      <c r="N18" s="722"/>
      <c r="O18" s="722"/>
      <c r="P18" s="722"/>
      <c r="Q18" s="722"/>
      <c r="R18" s="722"/>
      <c r="S18" s="722"/>
      <c r="T18" s="722"/>
      <c r="U18" s="94"/>
      <c r="V18" s="51"/>
      <c r="W18" s="217" t="s">
        <v>881</v>
      </c>
      <c r="X18" s="217"/>
      <c r="Y18" s="217"/>
      <c r="Z18" s="217"/>
      <c r="AA18" s="47"/>
      <c r="AB18" s="97"/>
      <c r="AC18" s="47"/>
      <c r="AD18" s="47"/>
      <c r="AE18" s="47"/>
      <c r="AF18" s="47" t="s">
        <v>9</v>
      </c>
      <c r="AG18" s="47"/>
      <c r="AH18" s="47"/>
      <c r="AI18" s="47"/>
      <c r="AJ18" s="47"/>
      <c r="AK18" s="47"/>
      <c r="AL18" s="75" t="s">
        <v>95</v>
      </c>
      <c r="AM18" s="476"/>
      <c r="AN18" s="51"/>
      <c r="AO18" s="217"/>
      <c r="AP18" s="729">
        <v>812</v>
      </c>
      <c r="AQ18" s="80"/>
    </row>
    <row r="19" spans="1:43" x14ac:dyDescent="0.2">
      <c r="A19" s="217"/>
      <c r="B19" s="477"/>
      <c r="C19" s="476"/>
      <c r="D19" s="51"/>
      <c r="E19" s="722"/>
      <c r="F19" s="722"/>
      <c r="G19" s="722"/>
      <c r="H19" s="722"/>
      <c r="I19" s="722"/>
      <c r="J19" s="722"/>
      <c r="K19" s="722"/>
      <c r="L19" s="722"/>
      <c r="M19" s="722"/>
      <c r="N19" s="722"/>
      <c r="O19" s="722"/>
      <c r="P19" s="722"/>
      <c r="Q19" s="722"/>
      <c r="R19" s="722"/>
      <c r="S19" s="722"/>
      <c r="T19" s="722"/>
      <c r="U19" s="94"/>
      <c r="V19" s="51"/>
      <c r="W19" s="217" t="s">
        <v>882</v>
      </c>
      <c r="X19" s="217"/>
      <c r="Y19" s="217"/>
      <c r="Z19" s="217"/>
      <c r="AA19" s="217"/>
      <c r="AB19" s="217"/>
      <c r="AC19" s="217"/>
      <c r="AD19" s="217"/>
      <c r="AE19" s="47" t="s">
        <v>9</v>
      </c>
      <c r="AF19" s="47"/>
      <c r="AG19" s="47"/>
      <c r="AH19" s="97"/>
      <c r="AI19" s="47"/>
      <c r="AJ19" s="47"/>
      <c r="AK19" s="47"/>
      <c r="AL19" s="75" t="s">
        <v>212</v>
      </c>
      <c r="AM19" s="476"/>
      <c r="AN19" s="51"/>
      <c r="AO19" s="217"/>
      <c r="AP19" s="729"/>
      <c r="AQ19" s="80"/>
    </row>
    <row r="20" spans="1:43" x14ac:dyDescent="0.2">
      <c r="A20" s="217"/>
      <c r="B20" s="477"/>
      <c r="C20" s="476"/>
      <c r="D20" s="51"/>
      <c r="E20" s="722"/>
      <c r="F20" s="722"/>
      <c r="G20" s="722"/>
      <c r="H20" s="722"/>
      <c r="I20" s="722"/>
      <c r="J20" s="722"/>
      <c r="K20" s="722"/>
      <c r="L20" s="722"/>
      <c r="M20" s="722"/>
      <c r="N20" s="722"/>
      <c r="O20" s="722"/>
      <c r="P20" s="722"/>
      <c r="Q20" s="722"/>
      <c r="R20" s="722"/>
      <c r="S20" s="722"/>
      <c r="T20" s="722"/>
      <c r="U20" s="94"/>
      <c r="V20" s="51"/>
      <c r="W20" s="217"/>
      <c r="X20" s="217"/>
      <c r="Y20" s="217"/>
      <c r="Z20" s="217"/>
      <c r="AA20" s="217"/>
      <c r="AB20" s="217"/>
      <c r="AC20" s="217"/>
      <c r="AD20" s="217"/>
      <c r="AE20" s="217"/>
      <c r="AF20" s="217"/>
      <c r="AG20" s="217"/>
      <c r="AH20" s="217"/>
      <c r="AI20" s="217"/>
      <c r="AJ20" s="217"/>
      <c r="AK20" s="217"/>
      <c r="AL20" s="74"/>
      <c r="AM20" s="476"/>
      <c r="AN20" s="51"/>
      <c r="AO20" s="217"/>
      <c r="AP20" s="217"/>
      <c r="AQ20" s="217"/>
    </row>
    <row r="21" spans="1:43" ht="6" customHeight="1" x14ac:dyDescent="0.2">
      <c r="A21" s="77"/>
      <c r="B21" s="76"/>
      <c r="C21" s="48"/>
      <c r="D21" s="26"/>
      <c r="E21" s="77"/>
      <c r="F21" s="77"/>
      <c r="G21" s="77"/>
      <c r="H21" s="77"/>
      <c r="I21" s="77"/>
      <c r="J21" s="77"/>
      <c r="K21" s="77"/>
      <c r="L21" s="77"/>
      <c r="M21" s="77"/>
      <c r="N21" s="77"/>
      <c r="O21" s="77"/>
      <c r="P21" s="77"/>
      <c r="Q21" s="77"/>
      <c r="R21" s="77"/>
      <c r="S21" s="77"/>
      <c r="T21" s="77"/>
      <c r="U21" s="48"/>
      <c r="V21" s="26"/>
      <c r="W21" s="77"/>
      <c r="X21" s="77"/>
      <c r="Y21" s="77"/>
      <c r="Z21" s="77"/>
      <c r="AA21" s="77"/>
      <c r="AB21" s="77"/>
      <c r="AC21" s="77"/>
      <c r="AD21" s="77"/>
      <c r="AE21" s="77"/>
      <c r="AF21" s="77"/>
      <c r="AG21" s="77"/>
      <c r="AH21" s="77"/>
      <c r="AI21" s="77"/>
      <c r="AJ21" s="77"/>
      <c r="AK21" s="77"/>
      <c r="AL21" s="78"/>
      <c r="AM21" s="48"/>
      <c r="AN21" s="26"/>
      <c r="AO21" s="77"/>
      <c r="AP21" s="77"/>
      <c r="AQ21" s="77"/>
    </row>
    <row r="22" spans="1:43" ht="6" customHeight="1" x14ac:dyDescent="0.2">
      <c r="A22" s="16"/>
      <c r="B22" s="475"/>
      <c r="C22" s="46"/>
      <c r="D22" s="27"/>
      <c r="E22" s="16"/>
      <c r="F22" s="16"/>
      <c r="G22" s="16"/>
      <c r="H22" s="16"/>
      <c r="I22" s="16"/>
      <c r="J22" s="16"/>
      <c r="K22" s="16"/>
      <c r="L22" s="16"/>
      <c r="M22" s="16"/>
      <c r="N22" s="16"/>
      <c r="O22" s="16"/>
      <c r="P22" s="16"/>
      <c r="Q22" s="16"/>
      <c r="R22" s="16"/>
      <c r="S22" s="16"/>
      <c r="T22" s="16"/>
      <c r="U22" s="46"/>
      <c r="V22" s="27"/>
      <c r="W22" s="16"/>
      <c r="X22" s="16"/>
      <c r="Y22" s="16"/>
      <c r="Z22" s="16"/>
      <c r="AA22" s="16"/>
      <c r="AB22" s="16"/>
      <c r="AC22" s="16"/>
      <c r="AD22" s="16"/>
      <c r="AE22" s="16"/>
      <c r="AF22" s="16"/>
      <c r="AG22" s="16"/>
      <c r="AH22" s="16"/>
      <c r="AI22" s="16"/>
      <c r="AJ22" s="16"/>
      <c r="AK22" s="16"/>
      <c r="AL22" s="24"/>
      <c r="AM22" s="46"/>
      <c r="AN22" s="27"/>
      <c r="AO22" s="16"/>
      <c r="AP22" s="16"/>
      <c r="AQ22" s="16"/>
    </row>
    <row r="23" spans="1:43" ht="11.25" customHeight="1" x14ac:dyDescent="0.2">
      <c r="A23" s="217"/>
      <c r="B23" s="477">
        <v>804</v>
      </c>
      <c r="C23" s="476"/>
      <c r="D23" s="51"/>
      <c r="E23" s="722" t="str">
        <f ca="1">VLOOKUP(INDIRECT(ADDRESS(ROW(),COLUMN()-3)),Language_Translations,MATCH(Language_Selected,Language_Options,0),FALSE)</f>
        <v>Je voudrais maintenant vous poser des questions sur l'avenir. Voudriez-vous avoir (un/un autre) enfant ou préféreriez-vous ne pas (plus) avoir d'enfant ?</v>
      </c>
      <c r="F23" s="722"/>
      <c r="G23" s="722"/>
      <c r="H23" s="722"/>
      <c r="I23" s="722"/>
      <c r="J23" s="722"/>
      <c r="K23" s="722"/>
      <c r="L23" s="722"/>
      <c r="M23" s="722"/>
      <c r="N23" s="722"/>
      <c r="O23" s="722"/>
      <c r="P23" s="722"/>
      <c r="Q23" s="722"/>
      <c r="R23" s="722"/>
      <c r="S23" s="722"/>
      <c r="T23" s="722"/>
      <c r="U23" s="476"/>
      <c r="V23" s="51"/>
      <c r="W23" s="217" t="s">
        <v>883</v>
      </c>
      <c r="X23" s="217"/>
      <c r="Y23" s="217"/>
      <c r="Z23" s="217"/>
      <c r="AA23" s="217"/>
      <c r="AB23" s="217"/>
      <c r="AC23" s="217"/>
      <c r="AD23" s="217"/>
      <c r="AE23" s="217"/>
      <c r="AF23" s="47"/>
      <c r="AG23" s="47"/>
      <c r="AH23" s="47" t="s">
        <v>9</v>
      </c>
      <c r="AI23" s="47"/>
      <c r="AJ23" s="47"/>
      <c r="AK23" s="47"/>
      <c r="AL23" s="75" t="s">
        <v>93</v>
      </c>
      <c r="AM23" s="476"/>
      <c r="AN23" s="51"/>
      <c r="AO23" s="217"/>
      <c r="AP23" s="217"/>
      <c r="AQ23" s="217"/>
    </row>
    <row r="24" spans="1:43" x14ac:dyDescent="0.2">
      <c r="A24" s="217"/>
      <c r="B24" s="477"/>
      <c r="C24" s="476"/>
      <c r="D24" s="51"/>
      <c r="E24" s="722"/>
      <c r="F24" s="722"/>
      <c r="G24" s="722"/>
      <c r="H24" s="722"/>
      <c r="I24" s="722"/>
      <c r="J24" s="722"/>
      <c r="K24" s="722"/>
      <c r="L24" s="722"/>
      <c r="M24" s="722"/>
      <c r="N24" s="722"/>
      <c r="O24" s="722"/>
      <c r="P24" s="722"/>
      <c r="Q24" s="722"/>
      <c r="R24" s="722"/>
      <c r="S24" s="722"/>
      <c r="T24" s="722"/>
      <c r="U24" s="476"/>
      <c r="V24" s="51"/>
      <c r="W24" s="217" t="s">
        <v>884</v>
      </c>
      <c r="X24" s="217"/>
      <c r="Y24" s="217"/>
      <c r="Z24" s="217"/>
      <c r="AA24" s="217"/>
      <c r="AB24" s="217"/>
      <c r="AC24" s="47"/>
      <c r="AD24" s="47"/>
      <c r="AE24" s="47" t="s">
        <v>9</v>
      </c>
      <c r="AF24" s="47"/>
      <c r="AG24" s="47"/>
      <c r="AH24" s="47"/>
      <c r="AI24" s="47"/>
      <c r="AJ24" s="47"/>
      <c r="AK24" s="47"/>
      <c r="AL24" s="75" t="s">
        <v>95</v>
      </c>
      <c r="AM24" s="476"/>
      <c r="AN24" s="51"/>
      <c r="AO24" s="217"/>
      <c r="AP24" s="217">
        <v>807</v>
      </c>
      <c r="AQ24" s="217"/>
    </row>
    <row r="25" spans="1:43" x14ac:dyDescent="0.2">
      <c r="A25" s="217"/>
      <c r="B25" s="477"/>
      <c r="C25" s="476"/>
      <c r="D25" s="51"/>
      <c r="E25" s="722"/>
      <c r="F25" s="722"/>
      <c r="G25" s="722"/>
      <c r="H25" s="722"/>
      <c r="I25" s="722"/>
      <c r="J25" s="722"/>
      <c r="K25" s="722"/>
      <c r="L25" s="722"/>
      <c r="M25" s="722"/>
      <c r="N25" s="722"/>
      <c r="O25" s="722"/>
      <c r="P25" s="722"/>
      <c r="Q25" s="722"/>
      <c r="R25" s="722"/>
      <c r="S25" s="722"/>
      <c r="T25" s="722"/>
      <c r="U25" s="476"/>
      <c r="V25" s="51"/>
      <c r="W25" s="217" t="s">
        <v>885</v>
      </c>
      <c r="X25" s="217"/>
      <c r="Y25" s="217"/>
      <c r="Z25" s="217"/>
      <c r="AA25" s="217"/>
      <c r="AB25" s="217"/>
      <c r="AC25" s="217"/>
      <c r="AD25" s="217"/>
      <c r="AE25" s="217"/>
      <c r="AF25" s="217"/>
      <c r="AG25" s="217"/>
      <c r="AH25" s="47"/>
      <c r="AI25" s="47"/>
      <c r="AJ25" s="47"/>
      <c r="AK25" s="47"/>
      <c r="AL25"/>
      <c r="AM25" s="476"/>
      <c r="AN25" s="51"/>
      <c r="AO25" s="217"/>
      <c r="AQ25" s="217"/>
    </row>
    <row r="26" spans="1:43" x14ac:dyDescent="0.2">
      <c r="A26" s="217"/>
      <c r="B26" s="477"/>
      <c r="C26" s="476"/>
      <c r="D26" s="51"/>
      <c r="E26" s="722"/>
      <c r="F26" s="722"/>
      <c r="G26" s="722"/>
      <c r="H26" s="722"/>
      <c r="I26" s="722"/>
      <c r="J26" s="722"/>
      <c r="K26" s="722"/>
      <c r="L26" s="722"/>
      <c r="M26" s="722"/>
      <c r="N26" s="722"/>
      <c r="O26" s="722"/>
      <c r="P26" s="722"/>
      <c r="Q26" s="722"/>
      <c r="R26" s="722"/>
      <c r="S26" s="722"/>
      <c r="T26" s="722"/>
      <c r="U26" s="476"/>
      <c r="V26" s="51"/>
      <c r="W26" s="217"/>
      <c r="X26" s="217" t="s">
        <v>886</v>
      </c>
      <c r="Y26" s="217"/>
      <c r="Z26" s="217"/>
      <c r="AA26" s="217"/>
      <c r="AB26" s="217"/>
      <c r="AC26" s="217"/>
      <c r="AD26" s="47"/>
      <c r="AE26" s="47" t="s">
        <v>9</v>
      </c>
      <c r="AF26" s="47"/>
      <c r="AG26" s="47"/>
      <c r="AH26" s="47"/>
      <c r="AI26" s="47"/>
      <c r="AJ26" s="47"/>
      <c r="AK26" s="47"/>
      <c r="AL26" s="75" t="s">
        <v>97</v>
      </c>
      <c r="AM26" s="476"/>
      <c r="AN26" s="51"/>
      <c r="AO26" s="217"/>
      <c r="AP26" s="217">
        <v>813</v>
      </c>
      <c r="AQ26" s="217"/>
    </row>
    <row r="27" spans="1:43" x14ac:dyDescent="0.2">
      <c r="A27" s="217"/>
      <c r="B27" s="477"/>
      <c r="C27" s="476"/>
      <c r="D27" s="51"/>
      <c r="E27" s="722"/>
      <c r="F27" s="722"/>
      <c r="G27" s="722"/>
      <c r="H27" s="722"/>
      <c r="I27" s="722"/>
      <c r="J27" s="722"/>
      <c r="K27" s="722"/>
      <c r="L27" s="722"/>
      <c r="M27" s="722"/>
      <c r="N27" s="722"/>
      <c r="O27" s="722"/>
      <c r="P27" s="722"/>
      <c r="Q27" s="722"/>
      <c r="R27" s="722"/>
      <c r="S27" s="722"/>
      <c r="T27" s="722"/>
      <c r="U27" s="476"/>
      <c r="V27" s="51"/>
      <c r="W27" s="217" t="s">
        <v>882</v>
      </c>
      <c r="X27" s="217"/>
      <c r="Y27" s="217"/>
      <c r="Z27" s="217"/>
      <c r="AA27" s="217"/>
      <c r="AB27" s="217"/>
      <c r="AC27" s="217"/>
      <c r="AD27" s="217"/>
      <c r="AE27" s="47" t="s">
        <v>9</v>
      </c>
      <c r="AF27" s="47"/>
      <c r="AG27" s="97"/>
      <c r="AH27" s="47"/>
      <c r="AI27" s="47"/>
      <c r="AJ27" s="47"/>
      <c r="AK27" s="47"/>
      <c r="AL27" s="75" t="s">
        <v>212</v>
      </c>
      <c r="AM27" s="476"/>
      <c r="AN27" s="51"/>
      <c r="AO27" s="217"/>
      <c r="AP27" s="217">
        <v>811</v>
      </c>
      <c r="AQ27" s="217"/>
    </row>
    <row r="28" spans="1:43" ht="6" customHeight="1" x14ac:dyDescent="0.2">
      <c r="A28" s="77"/>
      <c r="B28" s="76"/>
      <c r="C28" s="48"/>
      <c r="D28" s="26"/>
      <c r="E28" s="77"/>
      <c r="F28" s="77"/>
      <c r="G28" s="77"/>
      <c r="H28" s="77"/>
      <c r="I28" s="77"/>
      <c r="J28" s="77"/>
      <c r="K28" s="77"/>
      <c r="L28" s="77"/>
      <c r="M28" s="77"/>
      <c r="N28" s="77"/>
      <c r="O28" s="77"/>
      <c r="P28" s="77"/>
      <c r="Q28" s="77"/>
      <c r="R28" s="77"/>
      <c r="S28" s="77"/>
      <c r="T28" s="77"/>
      <c r="U28" s="48"/>
      <c r="V28" s="26"/>
      <c r="W28" s="77"/>
      <c r="X28" s="77"/>
      <c r="Y28" s="77"/>
      <c r="Z28" s="77"/>
      <c r="AA28" s="77"/>
      <c r="AB28" s="77"/>
      <c r="AC28" s="77"/>
      <c r="AD28" s="77"/>
      <c r="AE28" s="77"/>
      <c r="AF28" s="77"/>
      <c r="AG28" s="77"/>
      <c r="AH28" s="77"/>
      <c r="AI28" s="77"/>
      <c r="AJ28" s="77"/>
      <c r="AK28" s="77"/>
      <c r="AL28" s="78"/>
      <c r="AM28" s="48"/>
      <c r="AN28" s="26"/>
      <c r="AO28" s="77"/>
      <c r="AP28" s="77"/>
      <c r="AQ28" s="77"/>
    </row>
    <row r="29" spans="1:43" ht="6" customHeight="1" x14ac:dyDescent="0.2">
      <c r="A29" s="16"/>
      <c r="B29" s="475"/>
      <c r="C29" s="46"/>
      <c r="D29" s="27"/>
      <c r="E29" s="16"/>
      <c r="F29" s="16"/>
      <c r="G29" s="16"/>
      <c r="H29" s="16"/>
      <c r="I29" s="16"/>
      <c r="J29" s="16"/>
      <c r="K29" s="16"/>
      <c r="L29" s="16"/>
      <c r="M29" s="16"/>
      <c r="N29" s="16"/>
      <c r="O29" s="16"/>
      <c r="P29" s="16"/>
      <c r="Q29" s="16"/>
      <c r="R29" s="16"/>
      <c r="S29" s="16"/>
      <c r="T29" s="16"/>
      <c r="U29" s="46"/>
      <c r="V29" s="27"/>
      <c r="W29" s="16"/>
      <c r="X29" s="16"/>
      <c r="Y29" s="16"/>
      <c r="Z29" s="16"/>
      <c r="AA29" s="16"/>
      <c r="AB29" s="16"/>
      <c r="AC29" s="16"/>
      <c r="AD29" s="16"/>
      <c r="AE29" s="16"/>
      <c r="AF29" s="16"/>
      <c r="AG29" s="16"/>
      <c r="AH29" s="16"/>
      <c r="AI29" s="16"/>
      <c r="AJ29" s="16"/>
      <c r="AK29" s="16"/>
      <c r="AL29" s="24"/>
      <c r="AM29" s="46"/>
      <c r="AN29" s="27"/>
      <c r="AO29" s="16"/>
      <c r="AP29" s="16"/>
      <c r="AQ29" s="16"/>
    </row>
    <row r="30" spans="1:43" x14ac:dyDescent="0.2">
      <c r="A30" s="217"/>
      <c r="B30" s="477">
        <v>805</v>
      </c>
      <c r="C30" s="476"/>
      <c r="D30" s="51"/>
      <c r="E30" s="723" t="s">
        <v>280</v>
      </c>
      <c r="F30" s="723"/>
      <c r="G30" s="723"/>
      <c r="H30" s="723"/>
      <c r="I30" s="723"/>
      <c r="J30" s="723"/>
      <c r="K30" s="723"/>
      <c r="L30" s="723"/>
      <c r="M30" s="723"/>
      <c r="N30" s="723"/>
      <c r="O30" s="723"/>
      <c r="P30" s="723"/>
      <c r="Q30" s="723"/>
      <c r="R30" s="723"/>
      <c r="S30" s="723"/>
      <c r="T30" s="723"/>
      <c r="U30" s="476"/>
      <c r="V30" s="51"/>
      <c r="W30" s="217"/>
      <c r="X30" s="217"/>
      <c r="Y30" s="217"/>
      <c r="Z30" s="217"/>
      <c r="AA30" s="217"/>
      <c r="AB30" s="217"/>
      <c r="AC30" s="217"/>
      <c r="AD30" s="217"/>
      <c r="AE30" s="217"/>
      <c r="AF30" s="217"/>
      <c r="AG30" s="217"/>
      <c r="AH30" s="217"/>
      <c r="AI30" s="27"/>
      <c r="AJ30" s="46"/>
      <c r="AK30" s="27"/>
      <c r="AL30" s="21"/>
      <c r="AM30" s="476"/>
      <c r="AN30" s="51"/>
      <c r="AO30" s="217"/>
      <c r="AP30" s="217"/>
      <c r="AQ30" s="217"/>
    </row>
    <row r="31" spans="1:43" x14ac:dyDescent="0.2">
      <c r="A31" s="217"/>
      <c r="B31" s="477"/>
      <c r="C31" s="476"/>
      <c r="D31" s="51"/>
      <c r="E31" s="217"/>
      <c r="F31" s="217"/>
      <c r="G31" s="217"/>
      <c r="H31" s="217"/>
      <c r="I31" s="217"/>
      <c r="J31" s="217"/>
      <c r="K31" s="217"/>
      <c r="L31" s="217"/>
      <c r="M31" s="217"/>
      <c r="N31" s="217"/>
      <c r="O31" s="217"/>
      <c r="P31" s="217"/>
      <c r="Q31" s="217"/>
      <c r="R31" s="217"/>
      <c r="S31" s="217"/>
      <c r="T31" s="217"/>
      <c r="U31" s="476"/>
      <c r="V31" s="51"/>
      <c r="W31" s="217" t="s">
        <v>16</v>
      </c>
      <c r="X31" s="217"/>
      <c r="Y31" s="47" t="s">
        <v>9</v>
      </c>
      <c r="Z31" s="47"/>
      <c r="AA31" s="47"/>
      <c r="AB31" s="47"/>
      <c r="AC31" s="47"/>
      <c r="AD31" s="47"/>
      <c r="AE31" s="47"/>
      <c r="AF31" s="47"/>
      <c r="AG31" s="75" t="s">
        <v>93</v>
      </c>
      <c r="AH31" s="217"/>
      <c r="AI31" s="26"/>
      <c r="AJ31" s="48"/>
      <c r="AK31" s="26"/>
      <c r="AL31" s="22"/>
      <c r="AM31" s="476"/>
      <c r="AN31" s="51"/>
      <c r="AO31" s="217"/>
      <c r="AP31" s="217"/>
      <c r="AQ31" s="217"/>
    </row>
    <row r="32" spans="1:43" x14ac:dyDescent="0.2">
      <c r="A32" s="217"/>
      <c r="B32" s="477"/>
      <c r="C32" s="476"/>
      <c r="D32" s="51"/>
      <c r="E32" s="217"/>
      <c r="F32" s="217"/>
      <c r="G32" s="217"/>
      <c r="I32" s="217"/>
      <c r="J32" s="74" t="s">
        <v>281</v>
      </c>
      <c r="K32" s="217"/>
      <c r="L32" s="99"/>
      <c r="N32" s="217"/>
      <c r="O32" s="217"/>
      <c r="P32" s="217"/>
      <c r="Q32" s="217"/>
      <c r="R32" s="74" t="s">
        <v>282</v>
      </c>
      <c r="S32" s="217"/>
      <c r="T32" s="217"/>
      <c r="U32" s="476"/>
      <c r="V32" s="51"/>
      <c r="W32" s="217"/>
      <c r="X32" s="217"/>
      <c r="Y32" s="217"/>
      <c r="Z32" s="217"/>
      <c r="AA32" s="217"/>
      <c r="AB32" s="217"/>
      <c r="AC32" s="217"/>
      <c r="AD32" s="217"/>
      <c r="AE32" s="217"/>
      <c r="AF32" s="217"/>
      <c r="AG32" s="74"/>
      <c r="AH32" s="217"/>
      <c r="AI32" s="27"/>
      <c r="AJ32" s="46"/>
      <c r="AK32" s="27"/>
      <c r="AL32" s="21"/>
      <c r="AM32" s="476"/>
      <c r="AN32" s="51"/>
      <c r="AO32" s="217"/>
      <c r="AP32" s="217"/>
      <c r="AQ32" s="217"/>
    </row>
    <row r="33" spans="1:43" x14ac:dyDescent="0.2">
      <c r="A33" s="217"/>
      <c r="B33" s="477"/>
      <c r="C33" s="476"/>
      <c r="D33" s="51"/>
      <c r="E33" s="217"/>
      <c r="F33" s="217"/>
      <c r="G33" s="217"/>
      <c r="I33" s="217"/>
      <c r="J33" s="74" t="s">
        <v>283</v>
      </c>
      <c r="K33" s="217"/>
      <c r="L33" s="99"/>
      <c r="N33" s="217"/>
      <c r="O33" s="217"/>
      <c r="P33" s="217"/>
      <c r="Q33" s="217"/>
      <c r="R33" s="217"/>
      <c r="S33" s="217"/>
      <c r="T33" s="217"/>
      <c r="U33" s="476"/>
      <c r="V33" s="51"/>
      <c r="W33" s="217" t="s">
        <v>78</v>
      </c>
      <c r="X33" s="217"/>
      <c r="Y33" s="217"/>
      <c r="Z33" s="47" t="s">
        <v>9</v>
      </c>
      <c r="AA33" s="97"/>
      <c r="AB33" s="47"/>
      <c r="AC33" s="47"/>
      <c r="AD33" s="47"/>
      <c r="AE33" s="47"/>
      <c r="AF33" s="47"/>
      <c r="AG33" s="75" t="s">
        <v>95</v>
      </c>
      <c r="AH33" s="217"/>
      <c r="AI33" s="26"/>
      <c r="AJ33" s="48"/>
      <c r="AK33" s="26"/>
      <c r="AL33" s="22"/>
      <c r="AM33" s="476"/>
      <c r="AN33" s="51"/>
      <c r="AO33" s="217"/>
      <c r="AP33" s="217"/>
      <c r="AQ33" s="217"/>
    </row>
    <row r="34" spans="1:43" ht="6" customHeight="1" x14ac:dyDescent="0.2">
      <c r="A34" s="217"/>
      <c r="B34" s="477"/>
      <c r="C34" s="476"/>
      <c r="D34" s="51"/>
      <c r="E34" s="217"/>
      <c r="F34" s="217"/>
      <c r="G34" s="217"/>
      <c r="H34" s="217"/>
      <c r="I34" s="217"/>
      <c r="J34" s="217"/>
      <c r="K34" s="217"/>
      <c r="L34" s="99"/>
      <c r="M34" s="217"/>
      <c r="N34" s="217"/>
      <c r="O34" s="217"/>
      <c r="P34" s="217"/>
      <c r="Q34" s="217"/>
      <c r="R34" s="217"/>
      <c r="S34" s="217"/>
      <c r="T34" s="217"/>
      <c r="U34" s="476"/>
      <c r="V34" s="51"/>
      <c r="W34" s="217"/>
      <c r="X34" s="217"/>
      <c r="Y34" s="217"/>
      <c r="Z34" s="217"/>
      <c r="AA34" s="217"/>
      <c r="AB34" s="217"/>
      <c r="AC34" s="217"/>
      <c r="AD34" s="217"/>
      <c r="AE34" s="217"/>
      <c r="AF34" s="217"/>
      <c r="AG34" s="217"/>
      <c r="AH34" s="217"/>
      <c r="AI34" s="217"/>
      <c r="AJ34" s="217"/>
      <c r="AK34" s="217"/>
      <c r="AL34" s="74"/>
      <c r="AM34" s="476"/>
      <c r="AN34" s="51"/>
      <c r="AO34" s="217"/>
      <c r="AP34" s="217"/>
      <c r="AQ34" s="217"/>
    </row>
    <row r="35" spans="1:43" ht="11.25" customHeight="1" x14ac:dyDescent="0.2">
      <c r="A35" s="217"/>
      <c r="B35" s="477"/>
      <c r="C35" s="476"/>
      <c r="D35" s="51"/>
      <c r="E35" t="s">
        <v>155</v>
      </c>
      <c r="F35" s="722" t="str">
        <f ca="1">VLOOKUP(CONCATENATE($B$30&amp;INDIRECT(ADDRESS(ROW(),COLUMN()-1))),Language_Translations,MATCH(Language_Selected,Language_Options,0),FALSE)</f>
        <v>Combien de temps voudriez-vous attendre à partir de maintenant avant la naissance (d'un/un autre) enfant ?</v>
      </c>
      <c r="G35" s="722"/>
      <c r="H35" s="722"/>
      <c r="I35" s="722"/>
      <c r="J35" s="722"/>
      <c r="K35" s="722"/>
      <c r="L35" s="762"/>
      <c r="M35" s="217" t="s">
        <v>157</v>
      </c>
      <c r="N35" s="722" t="str">
        <f ca="1">VLOOKUP(CONCATENATE($B$30&amp;INDIRECT(ADDRESS(ROW(),COLUMN()-1))),Language_Translations,MATCH(Language_Selected,Language_Options,0),FALSE)</f>
        <v>Après la naissance de l'enfant que vous attendez, combien de temps voudriez-vous attendre avant la naissance d'un autre enfant ?</v>
      </c>
      <c r="O35" s="722"/>
      <c r="P35" s="722"/>
      <c r="Q35" s="722"/>
      <c r="R35" s="722"/>
      <c r="S35" s="722"/>
      <c r="T35" s="722"/>
      <c r="U35" s="476"/>
      <c r="V35" s="51"/>
      <c r="W35" s="217" t="s">
        <v>887</v>
      </c>
      <c r="X35" s="217"/>
      <c r="Y35" s="217"/>
      <c r="Z35" s="217"/>
      <c r="AA35" s="47"/>
      <c r="AB35" s="47"/>
      <c r="AC35" s="97"/>
      <c r="AD35" s="47"/>
      <c r="AE35" s="47" t="s">
        <v>9</v>
      </c>
      <c r="AF35" s="47"/>
      <c r="AG35" s="47"/>
      <c r="AH35" s="47"/>
      <c r="AI35" s="47"/>
      <c r="AJ35" s="47"/>
      <c r="AK35" s="47"/>
      <c r="AL35" s="74" t="s">
        <v>888</v>
      </c>
      <c r="AM35" s="476"/>
      <c r="AN35" s="51"/>
      <c r="AO35" s="217"/>
      <c r="AP35" s="217">
        <v>811</v>
      </c>
      <c r="AQ35" s="217"/>
    </row>
    <row r="36" spans="1:43" x14ac:dyDescent="0.2">
      <c r="A36" s="217"/>
      <c r="B36" s="477"/>
      <c r="C36" s="476"/>
      <c r="D36" s="51"/>
      <c r="E36" s="217"/>
      <c r="F36" s="722"/>
      <c r="G36" s="722"/>
      <c r="H36" s="722"/>
      <c r="I36" s="722"/>
      <c r="J36" s="722"/>
      <c r="K36" s="722"/>
      <c r="L36" s="762"/>
      <c r="M36" s="217"/>
      <c r="N36" s="722"/>
      <c r="O36" s="722"/>
      <c r="P36" s="722"/>
      <c r="Q36" s="722"/>
      <c r="R36" s="722"/>
      <c r="S36" s="722"/>
      <c r="T36" s="722"/>
      <c r="U36" s="476"/>
      <c r="V36" s="51"/>
      <c r="W36" s="217" t="s">
        <v>885</v>
      </c>
      <c r="X36" s="217"/>
      <c r="Y36" s="217"/>
      <c r="Z36" s="217"/>
      <c r="AA36" s="217"/>
      <c r="AB36" s="217"/>
      <c r="AC36" s="217"/>
      <c r="AD36" s="217"/>
      <c r="AE36" s="217"/>
      <c r="AF36" s="217"/>
      <c r="AG36" s="217"/>
      <c r="AH36" s="47"/>
      <c r="AI36" s="47"/>
      <c r="AJ36" s="47"/>
      <c r="AK36" s="47"/>
      <c r="AL36"/>
      <c r="AM36" s="476"/>
      <c r="AN36" s="51"/>
      <c r="AO36" s="217"/>
      <c r="AQ36" s="217"/>
    </row>
    <row r="37" spans="1:43" x14ac:dyDescent="0.2">
      <c r="A37" s="217"/>
      <c r="B37" s="477"/>
      <c r="C37" s="476"/>
      <c r="D37" s="51"/>
      <c r="E37" s="217"/>
      <c r="F37" s="722"/>
      <c r="G37" s="722"/>
      <c r="H37" s="722"/>
      <c r="I37" s="722"/>
      <c r="J37" s="722"/>
      <c r="K37" s="722"/>
      <c r="L37" s="762"/>
      <c r="M37" s="217"/>
      <c r="N37" s="722"/>
      <c r="O37" s="722"/>
      <c r="P37" s="722"/>
      <c r="Q37" s="722"/>
      <c r="R37" s="722"/>
      <c r="S37" s="722"/>
      <c r="T37" s="722"/>
      <c r="U37" s="476"/>
      <c r="V37" s="51"/>
      <c r="W37" s="217"/>
      <c r="X37" s="217" t="s">
        <v>886</v>
      </c>
      <c r="Y37" s="217"/>
      <c r="Z37" s="217"/>
      <c r="AA37" s="217"/>
      <c r="AB37" s="217"/>
      <c r="AC37" s="217"/>
      <c r="AD37" s="47"/>
      <c r="AE37" s="47" t="s">
        <v>9</v>
      </c>
      <c r="AF37" s="47"/>
      <c r="AG37" s="47"/>
      <c r="AH37" s="47"/>
      <c r="AI37" s="47"/>
      <c r="AJ37" s="47"/>
      <c r="AK37" s="47"/>
      <c r="AL37" s="74" t="s">
        <v>228</v>
      </c>
      <c r="AM37" s="476"/>
      <c r="AN37" s="51"/>
      <c r="AO37" s="217"/>
      <c r="AP37" s="217">
        <v>813</v>
      </c>
      <c r="AQ37" s="217"/>
    </row>
    <row r="38" spans="1:43" x14ac:dyDescent="0.2">
      <c r="A38" s="217"/>
      <c r="B38" s="477"/>
      <c r="C38" s="476"/>
      <c r="D38" s="51"/>
      <c r="E38" s="217"/>
      <c r="F38" s="722"/>
      <c r="G38" s="722"/>
      <c r="H38" s="722"/>
      <c r="I38" s="722"/>
      <c r="J38" s="722"/>
      <c r="K38" s="722"/>
      <c r="L38" s="762"/>
      <c r="M38" s="217"/>
      <c r="N38" s="722"/>
      <c r="O38" s="722"/>
      <c r="P38" s="722"/>
      <c r="Q38" s="722"/>
      <c r="R38" s="722"/>
      <c r="S38" s="722"/>
      <c r="T38" s="722"/>
      <c r="U38" s="476"/>
      <c r="V38" s="51"/>
      <c r="W38" s="217" t="s">
        <v>889</v>
      </c>
      <c r="X38" s="217"/>
      <c r="Y38" s="217"/>
      <c r="Z38" s="217"/>
      <c r="AA38" s="217"/>
      <c r="AB38" s="217"/>
      <c r="AC38" s="47"/>
      <c r="AD38" s="47" t="s">
        <v>9</v>
      </c>
      <c r="AE38" s="47"/>
      <c r="AF38" s="47"/>
      <c r="AG38" s="47"/>
      <c r="AH38" s="47"/>
      <c r="AI38" s="47"/>
      <c r="AJ38" s="47"/>
      <c r="AK38" s="47"/>
      <c r="AL38" s="74" t="s">
        <v>229</v>
      </c>
      <c r="AM38" s="476"/>
      <c r="AN38" s="51"/>
      <c r="AO38" s="217"/>
      <c r="AP38" s="217"/>
      <c r="AQ38" s="217"/>
    </row>
    <row r="39" spans="1:43" x14ac:dyDescent="0.2">
      <c r="A39" s="217"/>
      <c r="B39" s="477"/>
      <c r="C39" s="476"/>
      <c r="D39" s="51"/>
      <c r="E39" s="217"/>
      <c r="F39" s="722"/>
      <c r="G39" s="722"/>
      <c r="H39" s="722"/>
      <c r="I39" s="722"/>
      <c r="J39" s="722"/>
      <c r="K39" s="722"/>
      <c r="L39" s="762"/>
      <c r="M39" s="217"/>
      <c r="N39" s="722"/>
      <c r="O39" s="722"/>
      <c r="P39" s="722"/>
      <c r="Q39" s="722"/>
      <c r="R39" s="722"/>
      <c r="S39" s="722"/>
      <c r="T39" s="722"/>
      <c r="U39" s="476"/>
      <c r="V39" s="51"/>
      <c r="W39" s="217"/>
      <c r="X39" s="217"/>
      <c r="Y39" s="217"/>
      <c r="Z39" s="217"/>
      <c r="AA39" s="217"/>
      <c r="AB39" s="217"/>
      <c r="AC39" s="217"/>
      <c r="AD39" s="217"/>
      <c r="AE39" s="217"/>
      <c r="AF39" s="217"/>
      <c r="AG39" s="217"/>
      <c r="AH39" s="217"/>
      <c r="AI39" s="217"/>
      <c r="AJ39" s="217"/>
      <c r="AK39" s="217"/>
      <c r="AL39" s="74"/>
      <c r="AM39" s="476"/>
      <c r="AN39" s="51"/>
      <c r="AO39" s="217"/>
      <c r="AP39" s="217"/>
      <c r="AQ39" s="217"/>
    </row>
    <row r="40" spans="1:43" x14ac:dyDescent="0.2">
      <c r="A40" s="217"/>
      <c r="B40" s="477"/>
      <c r="C40" s="476"/>
      <c r="D40" s="51"/>
      <c r="E40" s="217"/>
      <c r="F40" s="722"/>
      <c r="G40" s="722"/>
      <c r="H40" s="722"/>
      <c r="I40" s="722"/>
      <c r="J40" s="722"/>
      <c r="K40" s="722"/>
      <c r="L40" s="762"/>
      <c r="M40" s="217"/>
      <c r="N40" s="722"/>
      <c r="O40" s="722"/>
      <c r="P40" s="722"/>
      <c r="Q40" s="722"/>
      <c r="R40" s="722"/>
      <c r="S40" s="722"/>
      <c r="T40" s="722"/>
      <c r="U40" s="476"/>
      <c r="V40" s="51"/>
      <c r="W40" s="217" t="s">
        <v>106</v>
      </c>
      <c r="X40" s="217"/>
      <c r="Y40" s="217"/>
      <c r="Z40" s="217"/>
      <c r="AA40" s="77"/>
      <c r="AB40" s="77"/>
      <c r="AC40" s="77"/>
      <c r="AD40" s="77"/>
      <c r="AE40" s="77"/>
      <c r="AF40" s="77"/>
      <c r="AG40" s="77"/>
      <c r="AH40" s="77"/>
      <c r="AI40" s="77"/>
      <c r="AJ40" s="77"/>
      <c r="AK40" s="217"/>
      <c r="AL40" s="74" t="s">
        <v>231</v>
      </c>
      <c r="AM40" s="476"/>
      <c r="AN40" s="51"/>
      <c r="AO40" s="217"/>
      <c r="AP40" s="217">
        <v>811</v>
      </c>
      <c r="AQ40" s="217"/>
    </row>
    <row r="41" spans="1:43" x14ac:dyDescent="0.2">
      <c r="A41" s="217"/>
      <c r="B41" s="477"/>
      <c r="C41" s="476"/>
      <c r="D41" s="51"/>
      <c r="E41" s="217"/>
      <c r="F41" s="722"/>
      <c r="G41" s="722"/>
      <c r="H41" s="722"/>
      <c r="I41" s="722"/>
      <c r="J41" s="722"/>
      <c r="K41" s="722"/>
      <c r="L41" s="762"/>
      <c r="M41" s="217"/>
      <c r="N41" s="722"/>
      <c r="O41" s="722"/>
      <c r="P41" s="722"/>
      <c r="Q41" s="722"/>
      <c r="R41" s="722"/>
      <c r="S41" s="722"/>
      <c r="T41" s="722"/>
      <c r="U41" s="476"/>
      <c r="V41" s="51"/>
      <c r="W41" s="217"/>
      <c r="X41" s="217"/>
      <c r="Y41" s="217"/>
      <c r="Z41" s="217"/>
      <c r="AA41" s="697" t="s">
        <v>107</v>
      </c>
      <c r="AB41" s="697"/>
      <c r="AC41" s="697"/>
      <c r="AD41" s="697"/>
      <c r="AE41" s="697"/>
      <c r="AF41" s="697"/>
      <c r="AG41" s="697"/>
      <c r="AH41" s="697"/>
      <c r="AI41" s="697"/>
      <c r="AJ41" s="697"/>
      <c r="AK41" s="217"/>
      <c r="AL41" s="74"/>
      <c r="AM41" s="476"/>
      <c r="AN41" s="51"/>
      <c r="AO41" s="217"/>
      <c r="AP41" s="217"/>
      <c r="AQ41" s="217"/>
    </row>
    <row r="42" spans="1:43" x14ac:dyDescent="0.2">
      <c r="A42" s="217"/>
      <c r="B42" s="477"/>
      <c r="C42" s="476"/>
      <c r="D42" s="51"/>
      <c r="E42" s="217"/>
      <c r="F42" s="722"/>
      <c r="G42" s="722"/>
      <c r="H42" s="722"/>
      <c r="I42" s="722"/>
      <c r="J42" s="722"/>
      <c r="K42" s="722"/>
      <c r="L42" s="762"/>
      <c r="M42" s="217"/>
      <c r="N42" s="722"/>
      <c r="O42" s="722"/>
      <c r="P42" s="722"/>
      <c r="Q42" s="722"/>
      <c r="R42" s="722"/>
      <c r="S42" s="722"/>
      <c r="T42" s="722"/>
      <c r="U42" s="476"/>
      <c r="V42" s="51"/>
      <c r="W42" s="217" t="s">
        <v>259</v>
      </c>
      <c r="X42" s="217"/>
      <c r="Y42" s="217"/>
      <c r="Z42" s="217"/>
      <c r="AA42" s="217"/>
      <c r="AB42" s="47" t="s">
        <v>9</v>
      </c>
      <c r="AC42" s="47"/>
      <c r="AD42" s="47"/>
      <c r="AE42" s="47"/>
      <c r="AF42" s="47"/>
      <c r="AG42" s="47"/>
      <c r="AH42" s="47"/>
      <c r="AI42" s="47"/>
      <c r="AJ42" s="47"/>
      <c r="AK42" s="47"/>
      <c r="AL42" s="74" t="s">
        <v>458</v>
      </c>
      <c r="AM42" s="476"/>
      <c r="AN42" s="51"/>
      <c r="AO42" s="217"/>
      <c r="AP42" s="217"/>
      <c r="AQ42" s="217"/>
    </row>
    <row r="43" spans="1:43" ht="6" customHeight="1" thickBot="1" x14ac:dyDescent="0.25">
      <c r="A43" s="71"/>
      <c r="B43" s="319"/>
      <c r="C43" s="72"/>
      <c r="D43" s="73"/>
      <c r="E43" s="71"/>
      <c r="F43" s="71"/>
      <c r="G43" s="71"/>
      <c r="H43" s="71"/>
      <c r="I43" s="71"/>
      <c r="J43" s="71"/>
      <c r="K43" s="71"/>
      <c r="L43" s="71"/>
      <c r="M43" s="71"/>
      <c r="N43" s="71"/>
      <c r="O43" s="71"/>
      <c r="P43" s="71"/>
      <c r="Q43" s="71"/>
      <c r="R43" s="71"/>
      <c r="S43" s="71"/>
      <c r="T43" s="71"/>
      <c r="U43" s="72"/>
      <c r="V43" s="73"/>
      <c r="W43" s="71"/>
      <c r="X43" s="71"/>
      <c r="Y43" s="71"/>
      <c r="Z43" s="71"/>
      <c r="AA43" s="71"/>
      <c r="AB43" s="71"/>
      <c r="AC43" s="71"/>
      <c r="AD43" s="71"/>
      <c r="AE43" s="71"/>
      <c r="AF43" s="71"/>
      <c r="AG43" s="71"/>
      <c r="AH43" s="71"/>
      <c r="AI43" s="71"/>
      <c r="AJ43" s="71"/>
      <c r="AK43" s="71"/>
      <c r="AL43" s="91"/>
      <c r="AM43" s="72"/>
      <c r="AN43" s="73"/>
      <c r="AO43" s="71"/>
      <c r="AP43" s="71"/>
      <c r="AQ43" s="71"/>
    </row>
    <row r="44" spans="1:43" ht="6" customHeight="1" x14ac:dyDescent="0.2">
      <c r="A44" s="82"/>
      <c r="B44" s="83"/>
      <c r="C44" s="84"/>
      <c r="D44" s="85"/>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86"/>
      <c r="AM44" s="84"/>
      <c r="AN44" s="85"/>
      <c r="AO44" s="1"/>
      <c r="AP44" s="1"/>
      <c r="AQ44" s="87"/>
    </row>
    <row r="45" spans="1:43" x14ac:dyDescent="0.2">
      <c r="A45" s="88"/>
      <c r="B45" s="477">
        <v>806</v>
      </c>
      <c r="C45" s="476"/>
      <c r="D45" s="51"/>
      <c r="E45" s="723" t="s">
        <v>280</v>
      </c>
      <c r="F45" s="723"/>
      <c r="G45" s="723"/>
      <c r="H45" s="723"/>
      <c r="I45" s="723"/>
      <c r="J45" s="723"/>
      <c r="K45" s="723"/>
      <c r="L45" s="723"/>
      <c r="M45" s="723"/>
      <c r="N45" s="723"/>
      <c r="O45" s="723"/>
      <c r="P45" s="723"/>
      <c r="Q45" s="723"/>
      <c r="R45" s="723"/>
      <c r="S45" s="723"/>
      <c r="T45" s="723"/>
      <c r="U45" s="217"/>
      <c r="V45" s="217"/>
      <c r="W45" s="217"/>
      <c r="X45" s="217"/>
      <c r="Y45" s="217"/>
      <c r="Z45" s="217"/>
      <c r="AA45" s="217"/>
      <c r="AB45" s="217"/>
      <c r="AC45" s="217"/>
      <c r="AD45" s="217"/>
      <c r="AE45" s="217"/>
      <c r="AF45" s="217"/>
      <c r="AG45" s="217"/>
      <c r="AH45" s="217"/>
      <c r="AI45" s="217"/>
      <c r="AJ45" s="217"/>
      <c r="AK45" s="217"/>
      <c r="AL45" s="74"/>
      <c r="AM45" s="476"/>
      <c r="AN45" s="51"/>
      <c r="AO45" s="217"/>
      <c r="AP45" s="217"/>
      <c r="AQ45" s="89"/>
    </row>
    <row r="46" spans="1:43" ht="6" customHeight="1" x14ac:dyDescent="0.2">
      <c r="A46" s="88"/>
      <c r="B46" s="477"/>
      <c r="C46" s="476"/>
      <c r="D46" s="51"/>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74"/>
      <c r="AM46" s="476"/>
      <c r="AN46" s="51"/>
      <c r="AO46" s="217"/>
      <c r="AP46" s="217"/>
      <c r="AQ46" s="89"/>
    </row>
    <row r="47" spans="1:43" x14ac:dyDescent="0.2">
      <c r="A47" s="88"/>
      <c r="B47" s="477"/>
      <c r="C47" s="476"/>
      <c r="D47" s="51"/>
      <c r="E47" s="217"/>
      <c r="F47" s="217"/>
      <c r="G47" s="217"/>
      <c r="H47" s="217"/>
      <c r="I47" s="217"/>
      <c r="J47" s="217"/>
      <c r="K47" s="217"/>
      <c r="L47" s="217"/>
      <c r="N47" s="74" t="s">
        <v>890</v>
      </c>
      <c r="O47" s="217"/>
      <c r="P47" s="217"/>
      <c r="Q47" s="217"/>
      <c r="R47" s="217"/>
      <c r="S47" s="217"/>
      <c r="T47" s="217"/>
      <c r="U47" s="217"/>
      <c r="V47" s="217"/>
      <c r="X47" s="217"/>
      <c r="Y47" s="217"/>
      <c r="Z47" s="74" t="s">
        <v>282</v>
      </c>
      <c r="AA47" s="217"/>
      <c r="AD47" s="217"/>
      <c r="AE47" s="217"/>
      <c r="AF47" s="217"/>
      <c r="AG47" s="217"/>
      <c r="AH47" s="217"/>
      <c r="AI47" s="217"/>
      <c r="AJ47" s="217"/>
      <c r="AK47" s="217"/>
      <c r="AL47" s="217"/>
      <c r="AM47" s="476"/>
      <c r="AN47" s="217"/>
      <c r="AP47" s="217">
        <v>812</v>
      </c>
      <c r="AQ47" s="89"/>
    </row>
    <row r="48" spans="1:43" x14ac:dyDescent="0.2">
      <c r="A48" s="88"/>
      <c r="B48" s="477"/>
      <c r="C48" s="476"/>
      <c r="D48" s="51"/>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C48" s="217"/>
      <c r="AD48" s="217"/>
      <c r="AE48" s="217"/>
      <c r="AF48" s="217"/>
      <c r="AG48" s="217"/>
      <c r="AH48" s="217"/>
      <c r="AI48" s="217"/>
      <c r="AJ48" s="217"/>
      <c r="AK48" s="217"/>
      <c r="AL48" s="217"/>
      <c r="AM48" s="476"/>
      <c r="AN48" s="217"/>
      <c r="AP48" s="217"/>
      <c r="AQ48" s="89"/>
    </row>
    <row r="49" spans="1:43" ht="6" customHeight="1" thickBot="1" x14ac:dyDescent="0.25">
      <c r="A49" s="90"/>
      <c r="B49" s="319"/>
      <c r="C49" s="72"/>
      <c r="D49" s="73"/>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91"/>
      <c r="AM49" s="72"/>
      <c r="AN49" s="73"/>
      <c r="AO49" s="71"/>
      <c r="AP49" s="71"/>
      <c r="AQ49" s="92"/>
    </row>
    <row r="50" spans="1:43" ht="6" customHeight="1" x14ac:dyDescent="0.2">
      <c r="A50" s="82"/>
      <c r="B50" s="83"/>
      <c r="C50" s="84"/>
      <c r="D50" s="85"/>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86"/>
      <c r="AM50" s="84"/>
      <c r="AN50" s="85"/>
      <c r="AO50" s="1"/>
      <c r="AP50" s="1"/>
      <c r="AQ50" s="87"/>
    </row>
    <row r="51" spans="1:43" x14ac:dyDescent="0.2">
      <c r="A51" s="88"/>
      <c r="B51" s="477">
        <v>807</v>
      </c>
      <c r="C51" s="476"/>
      <c r="D51" s="51"/>
      <c r="E51" s="723" t="s">
        <v>891</v>
      </c>
      <c r="F51" s="723"/>
      <c r="G51" s="723"/>
      <c r="H51" s="723"/>
      <c r="I51" s="723"/>
      <c r="J51" s="723"/>
      <c r="K51" s="723"/>
      <c r="L51" s="723"/>
      <c r="M51" s="723"/>
      <c r="N51" s="723"/>
      <c r="O51" s="723"/>
      <c r="P51" s="723"/>
      <c r="Q51" s="723"/>
      <c r="R51" s="723"/>
      <c r="S51" s="723"/>
      <c r="T51" s="723"/>
      <c r="U51" s="723"/>
      <c r="V51" s="723"/>
      <c r="W51" s="723"/>
      <c r="X51" s="723"/>
      <c r="Y51" s="723"/>
      <c r="Z51" s="723"/>
      <c r="AA51" s="723"/>
      <c r="AB51" s="723"/>
      <c r="AC51" s="723"/>
      <c r="AD51" s="723"/>
      <c r="AE51" s="723"/>
      <c r="AF51" s="723"/>
      <c r="AG51" s="723"/>
      <c r="AH51" s="723"/>
      <c r="AI51" s="723"/>
      <c r="AJ51" s="723"/>
      <c r="AK51" s="723"/>
      <c r="AL51" s="723"/>
      <c r="AM51" s="476"/>
      <c r="AN51" s="51"/>
      <c r="AO51" s="217"/>
      <c r="AP51" s="217"/>
      <c r="AQ51" s="89"/>
    </row>
    <row r="52" spans="1:43" ht="6" customHeight="1" x14ac:dyDescent="0.2">
      <c r="A52" s="88"/>
      <c r="B52" s="477"/>
      <c r="C52" s="476"/>
      <c r="D52" s="51"/>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74"/>
      <c r="AM52" s="476"/>
      <c r="AN52" s="51"/>
      <c r="AO52" s="217"/>
      <c r="AP52" s="217"/>
      <c r="AQ52" s="89"/>
    </row>
    <row r="53" spans="1:43" x14ac:dyDescent="0.2">
      <c r="A53" s="88"/>
      <c r="B53" s="477"/>
      <c r="C53" s="476"/>
      <c r="D53" s="51"/>
      <c r="E53" s="217"/>
      <c r="F53" s="217"/>
      <c r="G53" s="217"/>
      <c r="H53" s="217"/>
      <c r="I53" s="217"/>
      <c r="J53" s="217"/>
      <c r="K53" s="217"/>
      <c r="L53" s="217"/>
      <c r="N53" s="74" t="s">
        <v>118</v>
      </c>
      <c r="O53" s="217"/>
      <c r="P53" s="217"/>
      <c r="Q53" s="217"/>
      <c r="R53" s="217"/>
      <c r="S53" s="217"/>
      <c r="T53" s="217"/>
      <c r="U53" s="217"/>
      <c r="V53" s="217"/>
      <c r="X53" s="217"/>
      <c r="Y53" s="217"/>
      <c r="Z53" s="74" t="s">
        <v>892</v>
      </c>
      <c r="AA53" s="217"/>
      <c r="AB53" s="217"/>
      <c r="AD53" s="217"/>
      <c r="AE53" s="217"/>
      <c r="AF53" s="217"/>
      <c r="AG53" s="217"/>
      <c r="AH53" s="217"/>
      <c r="AI53" s="217"/>
      <c r="AJ53" s="217"/>
      <c r="AK53" s="217"/>
      <c r="AL53" s="74"/>
      <c r="AM53" s="476"/>
      <c r="AN53" s="51"/>
      <c r="AO53" s="217"/>
      <c r="AP53" s="217"/>
      <c r="AQ53" s="89"/>
    </row>
    <row r="54" spans="1:43" x14ac:dyDescent="0.2">
      <c r="A54" s="88"/>
      <c r="B54" s="477"/>
      <c r="C54" s="476"/>
      <c r="D54" s="51"/>
      <c r="E54" s="217"/>
      <c r="F54" s="217"/>
      <c r="G54" s="217"/>
      <c r="H54" s="217"/>
      <c r="I54" s="217"/>
      <c r="J54" s="217"/>
      <c r="K54" s="217"/>
      <c r="L54" s="217"/>
      <c r="N54" s="74" t="s">
        <v>893</v>
      </c>
      <c r="O54" s="217"/>
      <c r="P54" s="217"/>
      <c r="Q54" s="217"/>
      <c r="R54" s="217"/>
      <c r="S54" s="217"/>
      <c r="T54" s="217"/>
      <c r="U54" s="217"/>
      <c r="V54" s="217"/>
      <c r="X54" s="217"/>
      <c r="Y54" s="217"/>
      <c r="Z54" s="74" t="s">
        <v>822</v>
      </c>
      <c r="AA54" s="217"/>
      <c r="AB54" s="217"/>
      <c r="AD54" s="217"/>
      <c r="AE54" s="217"/>
      <c r="AF54" s="217"/>
      <c r="AG54" s="217"/>
      <c r="AH54" s="217"/>
      <c r="AI54" s="217"/>
      <c r="AJ54" s="217"/>
      <c r="AK54" s="217"/>
      <c r="AL54" s="74"/>
      <c r="AM54" s="476"/>
      <c r="AN54" s="51"/>
      <c r="AO54" s="217"/>
      <c r="AP54" s="217">
        <v>813</v>
      </c>
      <c r="AQ54" s="89"/>
    </row>
    <row r="55" spans="1:43" x14ac:dyDescent="0.2">
      <c r="A55" s="88"/>
      <c r="B55" s="477"/>
      <c r="C55" s="476"/>
      <c r="D55" s="51"/>
      <c r="E55" s="217"/>
      <c r="F55" s="217"/>
      <c r="G55" s="217"/>
      <c r="H55" s="217"/>
      <c r="I55" s="217"/>
      <c r="J55" s="217"/>
      <c r="K55" s="217"/>
      <c r="L55" s="217"/>
      <c r="N55" s="74"/>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74"/>
      <c r="AM55" s="476"/>
      <c r="AN55" s="51"/>
      <c r="AO55" s="217"/>
      <c r="AP55" s="217"/>
      <c r="AQ55" s="89"/>
    </row>
    <row r="56" spans="1:43" ht="6" customHeight="1" thickBot="1" x14ac:dyDescent="0.25">
      <c r="A56" s="90"/>
      <c r="B56" s="319"/>
      <c r="C56" s="72"/>
      <c r="D56" s="73"/>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91"/>
      <c r="AM56" s="72"/>
      <c r="AN56" s="73"/>
      <c r="AO56" s="71"/>
      <c r="AP56" s="71"/>
      <c r="AQ56" s="92"/>
    </row>
    <row r="57" spans="1:43" ht="6" customHeight="1" x14ac:dyDescent="0.2">
      <c r="A57" s="82"/>
      <c r="B57" s="83"/>
      <c r="C57" s="84"/>
      <c r="D57" s="85"/>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86"/>
      <c r="AM57" s="84"/>
      <c r="AN57" s="85"/>
      <c r="AO57" s="1"/>
      <c r="AP57" s="1"/>
      <c r="AQ57" s="87"/>
    </row>
    <row r="58" spans="1:43" x14ac:dyDescent="0.2">
      <c r="A58" s="88"/>
      <c r="B58" s="477">
        <v>808</v>
      </c>
      <c r="C58" s="476"/>
      <c r="D58" s="51"/>
      <c r="E58" s="723" t="s">
        <v>894</v>
      </c>
      <c r="F58" s="723"/>
      <c r="G58" s="723"/>
      <c r="H58" s="723"/>
      <c r="I58" s="723"/>
      <c r="J58" s="723"/>
      <c r="K58" s="723"/>
      <c r="L58" s="723"/>
      <c r="M58" s="723"/>
      <c r="N58" s="723"/>
      <c r="O58" s="723"/>
      <c r="P58" s="723"/>
      <c r="Q58" s="723"/>
      <c r="R58" s="723"/>
      <c r="S58" s="723"/>
      <c r="T58" s="723"/>
      <c r="U58" s="217"/>
      <c r="V58" s="217"/>
      <c r="W58" s="217"/>
      <c r="X58" s="217"/>
      <c r="Y58" s="217"/>
      <c r="Z58" s="217"/>
      <c r="AA58" s="217"/>
      <c r="AB58" s="217"/>
      <c r="AC58" s="217"/>
      <c r="AD58" s="217"/>
      <c r="AE58" s="217"/>
      <c r="AF58" s="217"/>
      <c r="AG58" s="217"/>
      <c r="AH58" s="217"/>
      <c r="AI58" s="217"/>
      <c r="AJ58" s="217"/>
      <c r="AK58" s="217"/>
      <c r="AL58" s="74"/>
      <c r="AM58" s="476"/>
      <c r="AN58" s="51"/>
      <c r="AO58" s="217"/>
      <c r="AP58" s="217"/>
      <c r="AQ58" s="89"/>
    </row>
    <row r="59" spans="1:43" x14ac:dyDescent="0.2">
      <c r="A59" s="88"/>
      <c r="B59" s="477"/>
      <c r="C59" s="476"/>
      <c r="D59" s="51"/>
      <c r="E59" s="217"/>
      <c r="F59" s="217"/>
      <c r="G59" s="217"/>
      <c r="H59" s="217"/>
      <c r="J59" s="217"/>
      <c r="K59" s="217"/>
      <c r="N59" s="75" t="s">
        <v>895</v>
      </c>
      <c r="P59" s="217"/>
      <c r="S59" s="74" t="s">
        <v>118</v>
      </c>
      <c r="T59" s="217"/>
      <c r="U59" s="217"/>
      <c r="V59" s="217"/>
      <c r="W59" s="217"/>
      <c r="X59" s="217"/>
      <c r="Y59" s="217"/>
      <c r="Z59" s="217"/>
      <c r="AB59" s="217"/>
      <c r="AC59" s="75" t="s">
        <v>896</v>
      </c>
      <c r="AD59" s="217"/>
      <c r="AE59" s="217"/>
      <c r="AF59" s="217"/>
      <c r="AG59" s="217"/>
      <c r="AH59" s="217"/>
      <c r="AI59" s="217"/>
      <c r="AJ59" s="217"/>
      <c r="AK59" s="217"/>
      <c r="AL59" s="74"/>
      <c r="AM59" s="476"/>
      <c r="AN59" s="51"/>
      <c r="AO59" s="217"/>
      <c r="AP59" s="217"/>
      <c r="AQ59" s="89"/>
    </row>
    <row r="60" spans="1:43" x14ac:dyDescent="0.2">
      <c r="A60" s="88"/>
      <c r="B60" s="477"/>
      <c r="C60" s="476"/>
      <c r="D60" s="51"/>
      <c r="E60" s="217"/>
      <c r="F60" s="217"/>
      <c r="G60" s="217"/>
      <c r="H60" s="217"/>
      <c r="J60" s="217"/>
      <c r="K60" s="217"/>
      <c r="N60" s="74" t="s">
        <v>897</v>
      </c>
      <c r="P60" s="217"/>
      <c r="S60" s="74" t="s">
        <v>893</v>
      </c>
      <c r="T60" s="217"/>
      <c r="U60" s="217"/>
      <c r="V60" s="217"/>
      <c r="W60" s="217"/>
      <c r="X60" s="217"/>
      <c r="Y60" s="217"/>
      <c r="Z60" s="217"/>
      <c r="AB60" s="217"/>
      <c r="AC60" s="74" t="s">
        <v>898</v>
      </c>
      <c r="AD60" s="217"/>
      <c r="AE60" s="217"/>
      <c r="AF60" s="217"/>
      <c r="AG60" s="217"/>
      <c r="AH60" s="217"/>
      <c r="AI60" s="217"/>
      <c r="AJ60" s="217"/>
      <c r="AK60" s="217"/>
      <c r="AL60" s="74"/>
      <c r="AM60" s="476"/>
      <c r="AN60" s="51"/>
      <c r="AO60" s="217"/>
      <c r="AP60" s="217">
        <v>812</v>
      </c>
      <c r="AQ60" s="89"/>
    </row>
    <row r="61" spans="1:43" x14ac:dyDescent="0.2">
      <c r="A61" s="88"/>
      <c r="B61" s="477"/>
      <c r="C61" s="476"/>
      <c r="D61" s="51"/>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74"/>
      <c r="AM61" s="476"/>
      <c r="AN61" s="51"/>
      <c r="AO61" s="217"/>
      <c r="AP61" s="217"/>
      <c r="AQ61" s="89"/>
    </row>
    <row r="62" spans="1:43" ht="6" customHeight="1" thickBot="1" x14ac:dyDescent="0.25">
      <c r="A62" s="90"/>
      <c r="B62" s="319"/>
      <c r="C62" s="72"/>
      <c r="D62" s="73"/>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91"/>
      <c r="AM62" s="72"/>
      <c r="AN62" s="73"/>
      <c r="AO62" s="71"/>
      <c r="AP62" s="71"/>
      <c r="AQ62" s="92"/>
    </row>
    <row r="63" spans="1:43" ht="6" customHeight="1" x14ac:dyDescent="0.2">
      <c r="A63" s="82"/>
      <c r="B63" s="83"/>
      <c r="C63" s="84"/>
      <c r="D63" s="85"/>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86"/>
      <c r="AM63" s="84"/>
      <c r="AN63" s="85"/>
      <c r="AO63" s="1"/>
      <c r="AP63" s="1"/>
      <c r="AQ63" s="87"/>
    </row>
    <row r="64" spans="1:43" ht="11.25" customHeight="1" x14ac:dyDescent="0.2">
      <c r="A64" s="88"/>
      <c r="B64" s="477">
        <v>809</v>
      </c>
      <c r="C64" s="476"/>
      <c r="D64" s="51"/>
      <c r="E64" s="723" t="s">
        <v>899</v>
      </c>
      <c r="F64" s="723"/>
      <c r="G64" s="723"/>
      <c r="H64" s="723"/>
      <c r="I64" s="723"/>
      <c r="J64" s="723"/>
      <c r="K64" s="723"/>
      <c r="L64" s="723"/>
      <c r="M64" s="723"/>
      <c r="N64" s="723"/>
      <c r="O64" s="723"/>
      <c r="P64" s="723"/>
      <c r="Q64" s="723"/>
      <c r="R64" s="723"/>
      <c r="S64" s="723"/>
      <c r="T64" s="723"/>
      <c r="U64" s="217"/>
      <c r="V64" s="217"/>
      <c r="W64" s="217"/>
      <c r="X64" s="217"/>
      <c r="Y64" s="217"/>
      <c r="Z64" s="217"/>
      <c r="AA64" s="217"/>
      <c r="AB64" s="217"/>
      <c r="AC64" s="217"/>
      <c r="AD64" s="217"/>
      <c r="AE64" s="217"/>
      <c r="AF64" s="217"/>
      <c r="AG64" s="217"/>
      <c r="AH64" s="217"/>
      <c r="AI64" s="217"/>
      <c r="AJ64" s="217"/>
      <c r="AK64" s="217"/>
      <c r="AL64" s="74"/>
      <c r="AM64" s="476"/>
      <c r="AN64" s="51"/>
      <c r="AO64" s="217"/>
      <c r="AP64" s="217"/>
      <c r="AQ64" s="89"/>
    </row>
    <row r="65" spans="1:43" ht="6" customHeight="1" x14ac:dyDescent="0.2">
      <c r="A65" s="88"/>
      <c r="B65" s="477"/>
      <c r="C65" s="476"/>
      <c r="D65" s="51"/>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74"/>
      <c r="AM65" s="476"/>
      <c r="AN65" s="51"/>
      <c r="AO65" s="217"/>
      <c r="AP65" s="217"/>
      <c r="AQ65" s="89"/>
    </row>
    <row r="66" spans="1:43" x14ac:dyDescent="0.2">
      <c r="A66" s="88"/>
      <c r="B66" s="477"/>
      <c r="C66" s="476"/>
      <c r="D66" s="51"/>
      <c r="E66" s="217"/>
      <c r="F66" s="217"/>
      <c r="G66" s="217"/>
      <c r="H66" s="217"/>
      <c r="J66" s="217"/>
      <c r="K66" s="217"/>
      <c r="N66" s="74" t="s">
        <v>900</v>
      </c>
      <c r="Q66" s="217"/>
      <c r="R66" s="217"/>
      <c r="T66" s="217"/>
      <c r="U66" s="217"/>
      <c r="V66" s="217"/>
      <c r="W66" s="74" t="s">
        <v>901</v>
      </c>
      <c r="Y66" s="217"/>
      <c r="Z66" s="217"/>
      <c r="AB66" s="217"/>
      <c r="AC66" s="217"/>
      <c r="AD66" s="217"/>
      <c r="AE66" s="217"/>
      <c r="AF66" s="217"/>
      <c r="AG66" s="217"/>
      <c r="AH66" s="217"/>
      <c r="AI66" s="217"/>
      <c r="AJ66" s="217"/>
      <c r="AK66" s="217"/>
      <c r="AL66" s="74"/>
      <c r="AM66" s="476"/>
      <c r="AN66" s="51"/>
      <c r="AO66" s="217"/>
      <c r="AP66" s="743">
        <v>811</v>
      </c>
      <c r="AQ66" s="89"/>
    </row>
    <row r="67" spans="1:43" x14ac:dyDescent="0.2">
      <c r="A67" s="88"/>
      <c r="B67" s="477"/>
      <c r="C67" s="476"/>
      <c r="D67" s="51"/>
      <c r="E67" s="217"/>
      <c r="F67" s="217"/>
      <c r="G67" s="217"/>
      <c r="H67" s="217"/>
      <c r="J67" s="217"/>
      <c r="K67" s="217"/>
      <c r="N67" s="74" t="s">
        <v>902</v>
      </c>
      <c r="Q67" s="217"/>
      <c r="R67" s="217"/>
      <c r="T67" s="217"/>
      <c r="U67" s="217"/>
      <c r="V67" s="217"/>
      <c r="W67" s="74" t="s">
        <v>78</v>
      </c>
      <c r="Y67" s="217"/>
      <c r="Z67" s="217"/>
      <c r="AB67" s="217"/>
      <c r="AC67" s="217"/>
      <c r="AD67" s="217"/>
      <c r="AE67" s="217"/>
      <c r="AF67" s="217"/>
      <c r="AG67" s="217"/>
      <c r="AH67" s="217"/>
      <c r="AI67" s="217"/>
      <c r="AJ67" s="217"/>
      <c r="AK67" s="217"/>
      <c r="AL67" s="74"/>
      <c r="AM67" s="476"/>
      <c r="AN67" s="51"/>
      <c r="AO67" s="217"/>
      <c r="AP67" s="743"/>
      <c r="AQ67" s="89"/>
    </row>
    <row r="68" spans="1:43" x14ac:dyDescent="0.2">
      <c r="A68" s="88"/>
      <c r="B68" s="477"/>
      <c r="C68" s="476"/>
      <c r="D68" s="51"/>
      <c r="E68" s="217"/>
      <c r="F68" s="217"/>
      <c r="G68" s="217"/>
      <c r="H68" s="217"/>
      <c r="J68" s="217"/>
      <c r="K68" s="217"/>
      <c r="N68" s="74" t="s">
        <v>16</v>
      </c>
      <c r="Q68" s="217"/>
      <c r="R68" s="217"/>
      <c r="S68" s="74"/>
      <c r="T68" s="217"/>
      <c r="U68" s="217"/>
      <c r="V68" s="217"/>
      <c r="W68" s="217"/>
      <c r="X68" s="217"/>
      <c r="Y68" s="217"/>
      <c r="Z68" s="217"/>
      <c r="AB68" s="74" t="s">
        <v>118</v>
      </c>
      <c r="AC68" s="217"/>
      <c r="AD68" s="217"/>
      <c r="AE68" s="217"/>
      <c r="AF68" s="217"/>
      <c r="AG68" s="217"/>
      <c r="AH68" s="217"/>
      <c r="AI68" s="217"/>
      <c r="AJ68" s="217"/>
      <c r="AK68" s="217"/>
      <c r="AL68" s="74"/>
      <c r="AM68" s="476"/>
      <c r="AN68" s="51"/>
      <c r="AO68" s="217"/>
      <c r="AP68" s="217"/>
      <c r="AQ68" s="89"/>
    </row>
    <row r="69" spans="1:43" x14ac:dyDescent="0.2">
      <c r="A69" s="88"/>
      <c r="B69" s="477"/>
      <c r="C69" s="476"/>
      <c r="D69" s="51"/>
      <c r="E69" s="217"/>
      <c r="F69" s="217"/>
      <c r="G69" s="217"/>
      <c r="H69" s="217"/>
      <c r="I69" s="217"/>
      <c r="J69" s="217"/>
      <c r="K69" s="217"/>
      <c r="L69" s="217"/>
      <c r="M69" s="217"/>
      <c r="N69" s="217"/>
      <c r="O69" s="217"/>
      <c r="P69" s="217"/>
      <c r="Q69" s="217"/>
      <c r="R69" s="217"/>
      <c r="S69" s="217"/>
      <c r="T69" s="217"/>
      <c r="U69" s="217"/>
      <c r="V69" s="217"/>
      <c r="W69" s="217"/>
      <c r="X69" s="217"/>
      <c r="Y69" s="217"/>
      <c r="Z69" s="217"/>
      <c r="AB69" s="74" t="s">
        <v>893</v>
      </c>
      <c r="AC69" s="217"/>
      <c r="AD69" s="217"/>
      <c r="AE69" s="217"/>
      <c r="AF69" s="217"/>
      <c r="AG69" s="217"/>
      <c r="AH69" s="217"/>
      <c r="AI69" s="217"/>
      <c r="AJ69" s="217"/>
      <c r="AK69" s="217"/>
      <c r="AL69" s="74"/>
      <c r="AM69" s="476"/>
      <c r="AN69" s="51"/>
      <c r="AO69" s="217"/>
      <c r="AP69" s="217">
        <v>811</v>
      </c>
      <c r="AQ69" s="89"/>
    </row>
    <row r="70" spans="1:43" ht="6" customHeight="1" thickBot="1" x14ac:dyDescent="0.25">
      <c r="A70" s="90"/>
      <c r="B70" s="319"/>
      <c r="C70" s="72"/>
      <c r="D70" s="73"/>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91"/>
      <c r="AM70" s="72"/>
      <c r="AN70" s="73"/>
      <c r="AO70" s="71"/>
      <c r="AP70" s="71"/>
      <c r="AQ70" s="92"/>
    </row>
    <row r="71" spans="1:43" ht="6" customHeight="1" x14ac:dyDescent="0.2">
      <c r="A71" s="1"/>
      <c r="B71" s="83"/>
      <c r="C71" s="84"/>
      <c r="D71" s="85"/>
      <c r="E71" s="1"/>
      <c r="F71" s="1"/>
      <c r="G71" s="1"/>
      <c r="H71" s="1"/>
      <c r="I71" s="1"/>
      <c r="J71" s="1"/>
      <c r="K71" s="1"/>
      <c r="L71" s="1"/>
      <c r="M71" s="1"/>
      <c r="N71" s="1"/>
      <c r="O71" s="1"/>
      <c r="P71" s="1"/>
      <c r="Q71" s="1"/>
      <c r="R71" s="1"/>
      <c r="S71" s="1"/>
      <c r="T71" s="1"/>
      <c r="U71" s="84"/>
      <c r="V71" s="85"/>
      <c r="W71" s="1"/>
      <c r="X71" s="1"/>
      <c r="Y71" s="1"/>
      <c r="Z71" s="1"/>
      <c r="AA71" s="1"/>
      <c r="AB71" s="1"/>
      <c r="AC71" s="1"/>
      <c r="AD71" s="1"/>
      <c r="AE71" s="1"/>
      <c r="AF71" s="1"/>
      <c r="AG71" s="1"/>
      <c r="AH71" s="1"/>
      <c r="AI71" s="1"/>
      <c r="AJ71" s="1"/>
      <c r="AK71" s="1"/>
      <c r="AL71" s="83"/>
      <c r="AM71" s="84"/>
      <c r="AN71" s="85"/>
      <c r="AO71" s="1"/>
      <c r="AP71" s="1"/>
      <c r="AQ71" s="1"/>
    </row>
    <row r="72" spans="1:43" x14ac:dyDescent="0.2">
      <c r="A72" s="217"/>
      <c r="B72" s="477">
        <v>810</v>
      </c>
      <c r="C72" s="476"/>
      <c r="D72" s="51"/>
      <c r="E72" s="217" t="s">
        <v>903</v>
      </c>
      <c r="F72" s="217"/>
      <c r="G72" s="217"/>
      <c r="H72" s="217"/>
      <c r="I72" s="217"/>
      <c r="J72" s="217"/>
      <c r="K72" s="217"/>
      <c r="L72" s="217"/>
      <c r="M72" s="217"/>
      <c r="N72" s="217"/>
      <c r="O72" s="217"/>
      <c r="P72" s="217"/>
      <c r="Q72" s="217"/>
      <c r="R72" s="217"/>
      <c r="S72" s="217"/>
      <c r="T72" s="217"/>
      <c r="U72" s="476"/>
      <c r="V72" s="51"/>
      <c r="W72" s="217" t="s">
        <v>904</v>
      </c>
      <c r="X72" s="217"/>
      <c r="Y72" s="217"/>
      <c r="Z72" s="217"/>
      <c r="AA72" s="47"/>
      <c r="AB72" s="47" t="s">
        <v>9</v>
      </c>
      <c r="AC72" s="47"/>
      <c r="AD72" s="97"/>
      <c r="AE72" s="47"/>
      <c r="AF72" s="47"/>
      <c r="AG72" s="47"/>
      <c r="AH72" s="47"/>
      <c r="AI72" s="47"/>
      <c r="AJ72" s="47"/>
      <c r="AK72" s="47"/>
      <c r="AL72" s="477" t="s">
        <v>239</v>
      </c>
      <c r="AM72" s="476"/>
      <c r="AN72" s="51"/>
      <c r="AO72" s="217"/>
      <c r="AP72" s="217"/>
      <c r="AQ72" s="217"/>
    </row>
    <row r="73" spans="1:43" ht="6" customHeight="1" x14ac:dyDescent="0.2">
      <c r="A73" s="217"/>
      <c r="B73" s="477"/>
      <c r="C73" s="476"/>
      <c r="D73" s="51"/>
      <c r="E73" s="217"/>
      <c r="F73" s="217"/>
      <c r="G73" s="217"/>
      <c r="H73" s="217"/>
      <c r="I73" s="217"/>
      <c r="J73" s="217"/>
      <c r="K73" s="217"/>
      <c r="L73" s="217"/>
      <c r="M73" s="217"/>
      <c r="N73" s="217"/>
      <c r="O73" s="217"/>
      <c r="P73" s="217"/>
      <c r="Q73" s="217"/>
      <c r="R73" s="217"/>
      <c r="S73" s="217"/>
      <c r="T73" s="217"/>
      <c r="U73" s="476"/>
      <c r="V73" s="51"/>
      <c r="W73" s="217"/>
      <c r="X73" s="217"/>
      <c r="Y73" s="217"/>
      <c r="Z73" s="217"/>
      <c r="AA73" s="217"/>
      <c r="AB73" s="217"/>
      <c r="AC73" s="217"/>
      <c r="AD73" s="217"/>
      <c r="AE73" s="217"/>
      <c r="AF73" s="217"/>
      <c r="AG73" s="217"/>
      <c r="AH73" s="217"/>
      <c r="AI73" s="217"/>
      <c r="AJ73" s="217"/>
      <c r="AK73" s="217"/>
      <c r="AL73" s="477"/>
      <c r="AM73" s="476"/>
      <c r="AN73" s="51"/>
      <c r="AO73" s="217"/>
      <c r="AP73" s="217"/>
      <c r="AQ73" s="217"/>
    </row>
    <row r="74" spans="1:43" ht="10.5" x14ac:dyDescent="0.2">
      <c r="A74" s="217"/>
      <c r="B74" s="477"/>
      <c r="C74" s="476"/>
      <c r="D74" s="51"/>
      <c r="E74" s="217"/>
      <c r="F74" s="217"/>
      <c r="G74" s="217"/>
      <c r="I74" s="217"/>
      <c r="K74" s="74" t="s">
        <v>905</v>
      </c>
      <c r="L74" s="217"/>
      <c r="M74" s="489"/>
      <c r="N74" s="217"/>
      <c r="P74" s="217"/>
      <c r="Q74" s="217"/>
      <c r="R74" s="74" t="s">
        <v>906</v>
      </c>
      <c r="T74" s="217"/>
      <c r="U74" s="476"/>
      <c r="V74" s="51"/>
      <c r="W74" s="96" t="s">
        <v>907</v>
      </c>
      <c r="X74" s="217"/>
      <c r="Y74" s="217"/>
      <c r="Z74" s="217"/>
      <c r="AA74" s="217"/>
      <c r="AB74" s="217"/>
      <c r="AC74" s="217"/>
      <c r="AD74" s="217"/>
      <c r="AE74" s="217"/>
      <c r="AF74" s="217"/>
      <c r="AG74" s="217"/>
      <c r="AH74" s="217"/>
      <c r="AI74" s="217"/>
      <c r="AJ74" s="217"/>
      <c r="AK74" s="217"/>
      <c r="AL74" s="477"/>
      <c r="AM74" s="476"/>
      <c r="AN74" s="51"/>
      <c r="AO74" s="217"/>
      <c r="AP74" s="217"/>
      <c r="AQ74" s="217"/>
    </row>
    <row r="75" spans="1:43" x14ac:dyDescent="0.2">
      <c r="A75" s="217"/>
      <c r="B75" s="477"/>
      <c r="C75" s="476"/>
      <c r="D75" s="51"/>
      <c r="E75" s="217"/>
      <c r="F75" s="217"/>
      <c r="G75" s="217"/>
      <c r="I75" s="217"/>
      <c r="K75" s="74" t="s">
        <v>908</v>
      </c>
      <c r="L75" s="217"/>
      <c r="M75" s="489"/>
      <c r="N75" s="217"/>
      <c r="P75" s="217"/>
      <c r="Q75" s="217"/>
      <c r="R75" s="74" t="s">
        <v>761</v>
      </c>
      <c r="T75" s="217"/>
      <c r="U75" s="476"/>
      <c r="V75" s="51"/>
      <c r="W75" s="217"/>
      <c r="X75" s="217" t="s">
        <v>909</v>
      </c>
      <c r="Y75" s="217"/>
      <c r="Z75" s="217"/>
      <c r="AA75" s="217"/>
      <c r="AB75" s="217"/>
      <c r="AC75" s="217"/>
      <c r="AD75" s="47"/>
      <c r="AE75" s="97"/>
      <c r="AF75" s="47"/>
      <c r="AG75" s="47"/>
      <c r="AH75" s="47" t="s">
        <v>9</v>
      </c>
      <c r="AI75" s="47"/>
      <c r="AJ75" s="47"/>
      <c r="AK75" s="47"/>
      <c r="AL75" s="477" t="s">
        <v>241</v>
      </c>
      <c r="AM75" s="476"/>
      <c r="AN75" s="51"/>
      <c r="AO75" s="217"/>
      <c r="AP75" s="217"/>
      <c r="AQ75" s="217"/>
    </row>
    <row r="76" spans="1:43" x14ac:dyDescent="0.2">
      <c r="A76" s="217"/>
      <c r="B76" s="477"/>
      <c r="C76" s="476"/>
      <c r="D76" s="51"/>
      <c r="E76" s="217"/>
      <c r="F76" s="217"/>
      <c r="G76" s="217"/>
      <c r="I76" s="217"/>
      <c r="J76" s="217"/>
      <c r="K76" s="217"/>
      <c r="L76" s="217"/>
      <c r="M76" s="490"/>
      <c r="N76" s="217"/>
      <c r="O76" s="217"/>
      <c r="P76" s="217"/>
      <c r="Q76" s="217"/>
      <c r="R76" s="217"/>
      <c r="S76" s="217"/>
      <c r="T76" s="217"/>
      <c r="U76" s="476"/>
      <c r="V76" s="51"/>
      <c r="W76" s="217"/>
      <c r="X76" s="217" t="s">
        <v>910</v>
      </c>
      <c r="Y76" s="217"/>
      <c r="Z76" s="217"/>
      <c r="AA76" s="217"/>
      <c r="AB76" s="217"/>
      <c r="AC76" s="217"/>
      <c r="AD76" s="47"/>
      <c r="AE76" s="97"/>
      <c r="AF76" s="47"/>
      <c r="AG76" s="47"/>
      <c r="AH76" s="47"/>
      <c r="AI76" s="47"/>
      <c r="AJ76" s="47" t="s">
        <v>9</v>
      </c>
      <c r="AK76" s="47"/>
      <c r="AL76" s="477" t="s">
        <v>209</v>
      </c>
      <c r="AM76" s="476"/>
      <c r="AN76" s="51"/>
      <c r="AO76" s="217"/>
      <c r="AP76" s="217"/>
      <c r="AQ76" s="217"/>
    </row>
    <row r="77" spans="1:43" ht="11.25" customHeight="1" x14ac:dyDescent="0.2">
      <c r="A77" s="217"/>
      <c r="B77" s="477"/>
      <c r="C77" s="476"/>
      <c r="D77" s="51"/>
      <c r="E77" t="s">
        <v>155</v>
      </c>
      <c r="F77" s="722" t="str">
        <f ca="1">VLOOKUP(CONCATENATE($B$72&amp;INDIRECT(ADDRESS(ROW(),COLUMN()-1))),Language_Translations,MATCH(Language_Selected,Language_Options,0),FALSE)</f>
        <v>Vous avez dit que dans l'immédiat, vous ne souhaitiez pas (un/un autre) enfant. Pouvez-vous me dire pourquoi vous n'utilisez pas une méthode pour éviter une grossesse ?
Y-a-t-il une autre raison ?</v>
      </c>
      <c r="G77" s="722"/>
      <c r="H77" s="722"/>
      <c r="I77" s="722"/>
      <c r="J77" s="722"/>
      <c r="K77" s="722"/>
      <c r="L77" s="722"/>
      <c r="M77" s="490" t="s">
        <v>157</v>
      </c>
      <c r="N77" s="722" t="str">
        <f ca="1">VLOOKUP(CONCATENATE($B$72&amp;INDIRECT(ADDRESS(ROW(),COLUMN()-1))),Language_Translations,MATCH(Language_Selected,Language_Options,0),FALSE)</f>
        <v>Vous avez dit que vous ne souhaitiez pas (plus) d' enfant. Pouvez-vous me dire pourquoi vous n'utilisez pas une méthode pour éviter une grossesse ?
Y-a-t-il une autre raison ?</v>
      </c>
      <c r="O77" s="722"/>
      <c r="P77" s="722"/>
      <c r="Q77" s="722"/>
      <c r="R77" s="722"/>
      <c r="S77" s="722"/>
      <c r="T77" s="722"/>
      <c r="U77" s="476"/>
      <c r="V77" s="51"/>
      <c r="W77" s="217"/>
      <c r="X77" s="217" t="s">
        <v>911</v>
      </c>
      <c r="Y77" s="217"/>
      <c r="Z77" s="217"/>
      <c r="AA77" s="217"/>
      <c r="AB77" s="217"/>
      <c r="AC77" s="217"/>
      <c r="AD77" s="217"/>
      <c r="AE77" s="217"/>
      <c r="AF77" s="217"/>
      <c r="AG77" s="217"/>
      <c r="AH77" s="47"/>
      <c r="AI77" s="47" t="s">
        <v>9</v>
      </c>
      <c r="AJ77" s="47"/>
      <c r="AK77" s="47"/>
      <c r="AL77" s="477" t="s">
        <v>244</v>
      </c>
      <c r="AM77" s="476"/>
      <c r="AN77" s="51"/>
      <c r="AO77" s="217"/>
      <c r="AP77" s="217"/>
      <c r="AQ77" s="217"/>
    </row>
    <row r="78" spans="1:43" ht="11.25" customHeight="1" x14ac:dyDescent="0.2">
      <c r="A78" s="217"/>
      <c r="B78" s="477"/>
      <c r="C78" s="476"/>
      <c r="D78" s="51"/>
      <c r="F78" s="722"/>
      <c r="G78" s="722"/>
      <c r="H78" s="722"/>
      <c r="I78" s="722"/>
      <c r="J78" s="722"/>
      <c r="K78" s="722"/>
      <c r="L78" s="722"/>
      <c r="M78" s="489"/>
      <c r="N78" s="722"/>
      <c r="O78" s="722"/>
      <c r="P78" s="722"/>
      <c r="Q78" s="722"/>
      <c r="R78" s="722"/>
      <c r="S78" s="722"/>
      <c r="T78" s="722"/>
      <c r="U78" s="476"/>
      <c r="V78" s="51"/>
      <c r="W78" s="217"/>
      <c r="X78" s="217" t="s">
        <v>912</v>
      </c>
      <c r="Y78" s="217"/>
      <c r="Z78" s="217"/>
      <c r="AA78" s="217"/>
      <c r="AB78" s="217"/>
      <c r="AC78" s="217"/>
      <c r="AD78" s="217"/>
      <c r="AF78" s="47"/>
      <c r="AG78" s="97"/>
      <c r="AH78" s="47"/>
      <c r="AI78" s="47"/>
      <c r="AJ78" s="47" t="s">
        <v>9</v>
      </c>
      <c r="AK78" s="47"/>
      <c r="AL78" s="477" t="s">
        <v>246</v>
      </c>
      <c r="AM78" s="476"/>
      <c r="AN78" s="51"/>
      <c r="AO78" s="217"/>
      <c r="AP78" s="217"/>
      <c r="AQ78" s="217"/>
    </row>
    <row r="79" spans="1:43" x14ac:dyDescent="0.2">
      <c r="A79" s="217"/>
      <c r="B79" s="477"/>
      <c r="C79" s="476"/>
      <c r="D79" s="51"/>
      <c r="E79" s="217"/>
      <c r="F79" s="722"/>
      <c r="G79" s="722"/>
      <c r="H79" s="722"/>
      <c r="I79" s="722"/>
      <c r="J79" s="722"/>
      <c r="K79" s="722"/>
      <c r="L79" s="722"/>
      <c r="M79" s="490"/>
      <c r="N79" s="722"/>
      <c r="O79" s="722"/>
      <c r="P79" s="722"/>
      <c r="Q79" s="722"/>
      <c r="R79" s="722"/>
      <c r="S79" s="722"/>
      <c r="T79" s="722"/>
      <c r="U79" s="476"/>
      <c r="V79" s="51"/>
      <c r="W79" s="217"/>
      <c r="X79" s="217" t="s">
        <v>913</v>
      </c>
      <c r="Y79" s="217"/>
      <c r="Z79" s="217"/>
      <c r="AA79" s="217"/>
      <c r="AB79" s="217"/>
      <c r="AC79" s="217"/>
      <c r="AD79" s="217"/>
      <c r="AE79" s="217"/>
      <c r="AF79" s="217"/>
      <c r="AG79" s="217"/>
      <c r="AH79" s="217"/>
      <c r="AI79" s="217"/>
      <c r="AJ79" s="217"/>
      <c r="AK79" s="217"/>
      <c r="AL79" s="477"/>
      <c r="AM79" s="476"/>
      <c r="AN79" s="51"/>
      <c r="AO79" s="217"/>
      <c r="AP79" s="217"/>
      <c r="AQ79" s="217"/>
    </row>
    <row r="80" spans="1:43" x14ac:dyDescent="0.2">
      <c r="A80" s="217"/>
      <c r="B80" s="477"/>
      <c r="C80" s="476"/>
      <c r="D80" s="51"/>
      <c r="E80" s="217"/>
      <c r="F80" s="722"/>
      <c r="G80" s="722"/>
      <c r="H80" s="722"/>
      <c r="I80" s="722"/>
      <c r="J80" s="722"/>
      <c r="K80" s="722"/>
      <c r="L80" s="722"/>
      <c r="M80" s="490"/>
      <c r="N80" s="722"/>
      <c r="O80" s="722"/>
      <c r="P80" s="722"/>
      <c r="Q80" s="722"/>
      <c r="R80" s="722"/>
      <c r="S80" s="722"/>
      <c r="T80" s="722"/>
      <c r="U80" s="476"/>
      <c r="V80" s="51"/>
      <c r="W80" s="217"/>
      <c r="X80" s="217"/>
      <c r="Y80" s="217" t="s">
        <v>914</v>
      </c>
      <c r="Z80" s="217"/>
      <c r="AA80" s="217"/>
      <c r="AB80" s="217"/>
      <c r="AC80" s="47"/>
      <c r="AD80" s="47"/>
      <c r="AE80" s="47"/>
      <c r="AF80" s="47"/>
      <c r="AG80" s="47" t="s">
        <v>9</v>
      </c>
      <c r="AH80" s="47"/>
      <c r="AI80" s="47"/>
      <c r="AJ80" s="47"/>
      <c r="AK80" s="47"/>
      <c r="AL80" s="477" t="s">
        <v>248</v>
      </c>
      <c r="AM80" s="476"/>
      <c r="AN80" s="51"/>
      <c r="AO80" s="217"/>
      <c r="AP80" s="217"/>
      <c r="AQ80" s="217"/>
    </row>
    <row r="81" spans="1:43" ht="11.25" customHeight="1" x14ac:dyDescent="0.2">
      <c r="A81" s="217"/>
      <c r="B81" s="477"/>
      <c r="C81" s="476"/>
      <c r="D81" s="51"/>
      <c r="E81" s="217"/>
      <c r="F81" s="722"/>
      <c r="G81" s="722"/>
      <c r="H81" s="722"/>
      <c r="I81" s="722"/>
      <c r="J81" s="722"/>
      <c r="K81" s="722"/>
      <c r="L81" s="722"/>
      <c r="M81" s="490"/>
      <c r="N81" s="722"/>
      <c r="O81" s="722"/>
      <c r="P81" s="722"/>
      <c r="Q81" s="722"/>
      <c r="R81" s="722"/>
      <c r="S81" s="722"/>
      <c r="T81" s="722"/>
      <c r="U81" s="476"/>
      <c r="V81" s="51"/>
      <c r="W81" s="217"/>
      <c r="X81" s="217" t="s">
        <v>915</v>
      </c>
      <c r="Y81" s="217"/>
      <c r="Z81" s="217"/>
      <c r="AA81" s="47" t="s">
        <v>9</v>
      </c>
      <c r="AB81" s="47"/>
      <c r="AC81" s="47"/>
      <c r="AD81" s="47"/>
      <c r="AE81" s="47"/>
      <c r="AF81" s="47"/>
      <c r="AG81" s="47"/>
      <c r="AH81" s="47"/>
      <c r="AI81" s="47"/>
      <c r="AJ81" s="47"/>
      <c r="AK81" s="47"/>
      <c r="AL81" s="477" t="s">
        <v>250</v>
      </c>
      <c r="AM81" s="476"/>
      <c r="AN81" s="51"/>
      <c r="AO81" s="217"/>
      <c r="AP81" s="217"/>
      <c r="AQ81" s="217"/>
    </row>
    <row r="82" spans="1:43" x14ac:dyDescent="0.2">
      <c r="A82" s="217"/>
      <c r="B82" s="477"/>
      <c r="C82" s="476"/>
      <c r="D82" s="51"/>
      <c r="E82" s="217"/>
      <c r="F82" s="722"/>
      <c r="G82" s="722"/>
      <c r="H82" s="722"/>
      <c r="I82" s="722"/>
      <c r="J82" s="722"/>
      <c r="K82" s="722"/>
      <c r="L82" s="722"/>
      <c r="M82" s="490"/>
      <c r="N82" s="722"/>
      <c r="O82" s="722"/>
      <c r="P82" s="722"/>
      <c r="Q82" s="722"/>
      <c r="R82" s="722"/>
      <c r="S82" s="722"/>
      <c r="T82" s="722"/>
      <c r="U82" s="476"/>
      <c r="V82" s="51"/>
      <c r="W82" s="217"/>
      <c r="X82" s="217" t="s">
        <v>916</v>
      </c>
      <c r="Y82" s="217"/>
      <c r="Z82" s="217"/>
      <c r="AA82" s="217"/>
      <c r="AB82" s="47" t="s">
        <v>9</v>
      </c>
      <c r="AC82" s="47"/>
      <c r="AD82" s="47"/>
      <c r="AE82" s="47"/>
      <c r="AF82" s="47"/>
      <c r="AG82" s="97"/>
      <c r="AH82" s="47"/>
      <c r="AI82" s="47"/>
      <c r="AJ82" s="47"/>
      <c r="AK82" s="47"/>
      <c r="AL82" s="477" t="s">
        <v>252</v>
      </c>
      <c r="AM82" s="476"/>
      <c r="AN82" s="51"/>
      <c r="AO82" s="217"/>
      <c r="AP82" s="217"/>
      <c r="AQ82" s="217"/>
    </row>
    <row r="83" spans="1:43" x14ac:dyDescent="0.2">
      <c r="A83" s="217"/>
      <c r="B83" s="477"/>
      <c r="C83" s="476"/>
      <c r="D83" s="51"/>
      <c r="E83" s="217"/>
      <c r="F83" s="722"/>
      <c r="G83" s="722"/>
      <c r="H83" s="722"/>
      <c r="I83" s="722"/>
      <c r="J83" s="722"/>
      <c r="K83" s="722"/>
      <c r="L83" s="722"/>
      <c r="M83" s="490"/>
      <c r="N83" s="722"/>
      <c r="O83" s="722"/>
      <c r="P83" s="722"/>
      <c r="Q83" s="722"/>
      <c r="R83" s="722"/>
      <c r="S83" s="722"/>
      <c r="T83" s="722"/>
      <c r="U83" s="476"/>
      <c r="V83" s="51"/>
      <c r="W83" s="217"/>
      <c r="X83" s="217"/>
      <c r="Y83" s="217"/>
      <c r="Z83" s="217"/>
      <c r="AA83" s="217"/>
      <c r="AB83" s="217"/>
      <c r="AC83" s="217"/>
      <c r="AD83" s="217"/>
      <c r="AE83" s="217"/>
      <c r="AF83" s="217"/>
      <c r="AG83" s="217"/>
      <c r="AH83" s="217"/>
      <c r="AI83" s="217"/>
      <c r="AJ83" s="217"/>
      <c r="AK83" s="217"/>
      <c r="AL83" s="477"/>
      <c r="AM83" s="476"/>
      <c r="AN83" s="51"/>
      <c r="AO83" s="217"/>
      <c r="AP83" s="217"/>
      <c r="AQ83" s="217"/>
    </row>
    <row r="84" spans="1:43" ht="10.5" x14ac:dyDescent="0.2">
      <c r="A84" s="217"/>
      <c r="B84" s="477"/>
      <c r="C84" s="476"/>
      <c r="D84" s="51"/>
      <c r="E84" s="217"/>
      <c r="F84" s="722"/>
      <c r="G84" s="722"/>
      <c r="H84" s="722"/>
      <c r="I84" s="722"/>
      <c r="J84" s="722"/>
      <c r="K84" s="722"/>
      <c r="L84" s="722"/>
      <c r="M84" s="490"/>
      <c r="N84" s="722"/>
      <c r="O84" s="722"/>
      <c r="P84" s="722"/>
      <c r="Q84" s="722"/>
      <c r="R84" s="722"/>
      <c r="S84" s="722"/>
      <c r="T84" s="722"/>
      <c r="U84" s="476"/>
      <c r="V84" s="51"/>
      <c r="W84" s="96" t="s">
        <v>917</v>
      </c>
      <c r="X84" s="217"/>
      <c r="Y84" s="217"/>
      <c r="Z84" s="217"/>
      <c r="AA84" s="217"/>
      <c r="AB84" s="217"/>
      <c r="AC84" s="217"/>
      <c r="AD84" s="217"/>
      <c r="AE84" s="217"/>
      <c r="AF84" s="217"/>
      <c r="AG84" s="217"/>
      <c r="AH84" s="217"/>
      <c r="AI84" s="217"/>
      <c r="AJ84" s="217"/>
      <c r="AK84" s="217"/>
      <c r="AL84" s="477"/>
      <c r="AM84" s="476"/>
      <c r="AN84" s="51"/>
      <c r="AO84" s="217"/>
      <c r="AP84" s="217"/>
      <c r="AQ84" s="217"/>
    </row>
    <row r="85" spans="1:43" ht="11.25" customHeight="1" x14ac:dyDescent="0.2">
      <c r="A85" s="217"/>
      <c r="B85" s="477"/>
      <c r="C85" s="476"/>
      <c r="D85" s="51"/>
      <c r="E85" s="217"/>
      <c r="F85" s="722"/>
      <c r="G85" s="722"/>
      <c r="H85" s="722"/>
      <c r="I85" s="722"/>
      <c r="J85" s="722"/>
      <c r="K85" s="722"/>
      <c r="L85" s="722"/>
      <c r="M85" s="490"/>
      <c r="N85" s="722"/>
      <c r="O85" s="722"/>
      <c r="P85" s="722"/>
      <c r="Q85" s="722"/>
      <c r="R85" s="722"/>
      <c r="S85" s="722"/>
      <c r="T85" s="722"/>
      <c r="U85" s="476"/>
      <c r="V85" s="51"/>
      <c r="W85" s="217"/>
      <c r="X85" s="217" t="s">
        <v>918</v>
      </c>
      <c r="Y85" s="217"/>
      <c r="Z85" s="217"/>
      <c r="AA85" s="217"/>
      <c r="AB85" s="217"/>
      <c r="AC85" s="217"/>
      <c r="AD85" s="217"/>
      <c r="AE85" s="47"/>
      <c r="AF85" s="47" t="s">
        <v>9</v>
      </c>
      <c r="AG85" s="47"/>
      <c r="AH85" s="97"/>
      <c r="AI85" s="47"/>
      <c r="AJ85" s="47"/>
      <c r="AK85" s="47"/>
      <c r="AL85" s="477" t="s">
        <v>309</v>
      </c>
      <c r="AM85" s="476"/>
      <c r="AN85" s="51"/>
      <c r="AO85" s="217"/>
      <c r="AP85" s="217"/>
      <c r="AQ85" s="217"/>
    </row>
    <row r="86" spans="1:43" ht="11.25" customHeight="1" x14ac:dyDescent="0.2">
      <c r="A86" s="217"/>
      <c r="B86" s="477"/>
      <c r="C86" s="476"/>
      <c r="D86" s="51"/>
      <c r="E86" s="217"/>
      <c r="F86" s="722"/>
      <c r="G86" s="722"/>
      <c r="H86" s="722"/>
      <c r="I86" s="722"/>
      <c r="J86" s="722"/>
      <c r="K86" s="722"/>
      <c r="L86" s="722"/>
      <c r="M86" s="490"/>
      <c r="N86" s="722"/>
      <c r="O86" s="722"/>
      <c r="P86" s="722"/>
      <c r="Q86" s="722"/>
      <c r="R86" s="722"/>
      <c r="S86" s="722"/>
      <c r="T86" s="722"/>
      <c r="U86" s="476"/>
      <c r="V86" s="51"/>
      <c r="W86" s="217"/>
      <c r="X86" s="217" t="s">
        <v>919</v>
      </c>
      <c r="Y86" s="217"/>
      <c r="Z86" s="217"/>
      <c r="AA86" s="217"/>
      <c r="AB86" s="217"/>
      <c r="AC86" s="217"/>
      <c r="AD86" s="217"/>
      <c r="AE86" s="217"/>
      <c r="AF86" s="217"/>
      <c r="AG86" s="47"/>
      <c r="AH86" s="47" t="s">
        <v>9</v>
      </c>
      <c r="AI86" s="47"/>
      <c r="AJ86" s="97"/>
      <c r="AK86" s="47"/>
      <c r="AL86" s="477" t="s">
        <v>311</v>
      </c>
      <c r="AM86" s="476"/>
      <c r="AN86" s="51"/>
      <c r="AO86" s="217"/>
      <c r="AP86" s="217"/>
      <c r="AQ86" s="217"/>
    </row>
    <row r="87" spans="1:43" x14ac:dyDescent="0.2">
      <c r="A87" s="217"/>
      <c r="B87" s="477"/>
      <c r="C87" s="476"/>
      <c r="D87" s="51"/>
      <c r="E87" s="217"/>
      <c r="F87" s="722"/>
      <c r="G87" s="722"/>
      <c r="H87" s="722"/>
      <c r="I87" s="722"/>
      <c r="J87" s="722"/>
      <c r="K87" s="722"/>
      <c r="L87" s="722"/>
      <c r="M87" s="491"/>
      <c r="N87" s="722"/>
      <c r="O87" s="722"/>
      <c r="P87" s="722"/>
      <c r="Q87" s="722"/>
      <c r="R87" s="722"/>
      <c r="S87" s="722"/>
      <c r="T87" s="722"/>
      <c r="U87" s="476"/>
      <c r="V87" s="51"/>
      <c r="W87" s="217"/>
      <c r="X87" s="217" t="s">
        <v>920</v>
      </c>
      <c r="Y87" s="217"/>
      <c r="Z87" s="217"/>
      <c r="AA87" s="217"/>
      <c r="AB87" s="217"/>
      <c r="AC87" s="217"/>
      <c r="AD87" s="47"/>
      <c r="AE87" s="47" t="s">
        <v>9</v>
      </c>
      <c r="AF87" s="97"/>
      <c r="AG87" s="47"/>
      <c r="AH87" s="47"/>
      <c r="AI87" s="47"/>
      <c r="AJ87" s="47"/>
      <c r="AK87" s="47"/>
      <c r="AL87" s="477" t="s">
        <v>313</v>
      </c>
      <c r="AM87" s="476"/>
      <c r="AN87" s="51"/>
      <c r="AO87" s="217"/>
      <c r="AP87" s="217"/>
      <c r="AQ87" s="217"/>
    </row>
    <row r="88" spans="1:43" x14ac:dyDescent="0.2">
      <c r="A88" s="217"/>
      <c r="B88" s="477"/>
      <c r="C88" s="476"/>
      <c r="D88" s="51"/>
      <c r="E88" s="488"/>
      <c r="F88" s="722"/>
      <c r="G88" s="722"/>
      <c r="H88" s="722"/>
      <c r="I88" s="722"/>
      <c r="J88" s="722"/>
      <c r="K88" s="722"/>
      <c r="L88" s="722"/>
      <c r="M88" s="491"/>
      <c r="N88" s="722"/>
      <c r="O88" s="722"/>
      <c r="P88" s="722"/>
      <c r="Q88" s="722"/>
      <c r="R88" s="722"/>
      <c r="S88" s="722"/>
      <c r="T88" s="722"/>
      <c r="U88" s="476"/>
      <c r="V88" s="51"/>
      <c r="W88" s="217"/>
      <c r="X88" s="217" t="s">
        <v>921</v>
      </c>
      <c r="Y88" s="217"/>
      <c r="Z88" s="217"/>
      <c r="AA88" s="217"/>
      <c r="AB88" s="217"/>
      <c r="AC88" s="217"/>
      <c r="AD88" s="217"/>
      <c r="AE88" s="47"/>
      <c r="AF88" s="47" t="s">
        <v>9</v>
      </c>
      <c r="AG88" s="47"/>
      <c r="AH88" s="97"/>
      <c r="AI88" s="47"/>
      <c r="AJ88" s="47"/>
      <c r="AK88" s="47"/>
      <c r="AL88" s="477" t="s">
        <v>315</v>
      </c>
      <c r="AM88" s="476"/>
      <c r="AN88" s="51"/>
      <c r="AO88" s="217"/>
      <c r="AP88" s="217"/>
      <c r="AQ88" s="217"/>
    </row>
    <row r="89" spans="1:43" x14ac:dyDescent="0.2">
      <c r="A89" s="217"/>
      <c r="B89" s="477"/>
      <c r="C89" s="476"/>
      <c r="F89" s="722"/>
      <c r="G89" s="722"/>
      <c r="H89" s="722"/>
      <c r="I89" s="722"/>
      <c r="J89" s="722"/>
      <c r="K89" s="722"/>
      <c r="L89" s="722"/>
      <c r="M89" s="491"/>
      <c r="N89" s="722"/>
      <c r="O89" s="722"/>
      <c r="P89" s="722"/>
      <c r="Q89" s="722"/>
      <c r="R89" s="722"/>
      <c r="S89" s="722"/>
      <c r="T89" s="722"/>
      <c r="U89" s="94"/>
      <c r="V89" s="51"/>
      <c r="W89" s="217"/>
      <c r="X89" s="217"/>
      <c r="Y89" s="217"/>
      <c r="Z89" s="217"/>
      <c r="AA89" s="217"/>
      <c r="AB89" s="217"/>
      <c r="AC89" s="217"/>
      <c r="AD89" s="217"/>
      <c r="AE89" s="217"/>
      <c r="AF89" s="217"/>
      <c r="AG89" s="217"/>
      <c r="AH89" s="217"/>
      <c r="AI89" s="217"/>
      <c r="AJ89" s="217"/>
      <c r="AK89" s="217"/>
      <c r="AL89" s="477"/>
      <c r="AM89" s="476"/>
      <c r="AN89" s="51"/>
      <c r="AO89" s="217"/>
      <c r="AP89" s="217"/>
      <c r="AQ89" s="217"/>
    </row>
    <row r="90" spans="1:43" ht="10.5" x14ac:dyDescent="0.2">
      <c r="A90" s="217"/>
      <c r="B90" s="477"/>
      <c r="C90" s="476"/>
      <c r="D90" s="51"/>
      <c r="U90" s="476"/>
      <c r="V90" s="51"/>
      <c r="W90" s="96" t="s">
        <v>922</v>
      </c>
      <c r="X90" s="217"/>
      <c r="Y90" s="217"/>
      <c r="Z90" s="217"/>
      <c r="AA90" s="217"/>
      <c r="AB90" s="217"/>
      <c r="AC90" s="217"/>
      <c r="AD90" s="217"/>
      <c r="AE90" s="217"/>
      <c r="AF90" s="217"/>
      <c r="AG90" s="217"/>
      <c r="AH90" s="217"/>
      <c r="AI90" s="217"/>
      <c r="AJ90" s="217"/>
      <c r="AK90" s="217"/>
      <c r="AL90" s="477"/>
      <c r="AM90" s="476"/>
      <c r="AN90" s="51"/>
      <c r="AO90" s="217"/>
      <c r="AP90" s="217"/>
      <c r="AQ90" s="217"/>
    </row>
    <row r="91" spans="1:43" x14ac:dyDescent="0.2">
      <c r="A91" s="217"/>
      <c r="B91" s="477"/>
      <c r="C91" s="476"/>
      <c r="D91" s="51"/>
      <c r="E91" s="217"/>
      <c r="F91" s="217"/>
      <c r="G91" s="217"/>
      <c r="H91" s="217"/>
      <c r="I91" s="217"/>
      <c r="J91" s="217"/>
      <c r="K91" s="217"/>
      <c r="L91" s="217"/>
      <c r="M91" s="217"/>
      <c r="N91" s="217"/>
      <c r="O91" s="217"/>
      <c r="Q91" s="217"/>
      <c r="R91" s="217"/>
      <c r="S91" s="217"/>
      <c r="T91" s="217"/>
      <c r="U91" s="476"/>
      <c r="V91" s="51"/>
      <c r="W91" s="217"/>
      <c r="X91" s="217" t="s">
        <v>923</v>
      </c>
      <c r="Y91" s="217"/>
      <c r="Z91" s="217"/>
      <c r="AA91" s="217"/>
      <c r="AB91" s="217"/>
      <c r="AC91" s="217"/>
      <c r="AD91" s="217"/>
      <c r="AE91" s="47"/>
      <c r="AF91" s="97"/>
      <c r="AG91" s="47"/>
      <c r="AH91" s="47"/>
      <c r="AJ91" s="47" t="s">
        <v>9</v>
      </c>
      <c r="AK91" s="47"/>
      <c r="AL91" s="477" t="s">
        <v>317</v>
      </c>
      <c r="AM91" s="476"/>
      <c r="AN91" s="51"/>
      <c r="AO91" s="217"/>
      <c r="AP91" s="217"/>
      <c r="AQ91" s="217"/>
    </row>
    <row r="92" spans="1:43" x14ac:dyDescent="0.2">
      <c r="A92" s="217"/>
      <c r="B92" s="477"/>
      <c r="C92" s="476"/>
      <c r="D92" s="51"/>
      <c r="E92" s="723" t="s">
        <v>924</v>
      </c>
      <c r="F92" s="723"/>
      <c r="G92" s="723"/>
      <c r="H92" s="723"/>
      <c r="I92" s="723"/>
      <c r="J92" s="723"/>
      <c r="K92" s="723"/>
      <c r="L92" s="723"/>
      <c r="M92" s="723"/>
      <c r="N92" s="723"/>
      <c r="O92" s="723"/>
      <c r="P92" s="723"/>
      <c r="Q92" s="723"/>
      <c r="R92" s="723"/>
      <c r="S92" s="723"/>
      <c r="T92" s="723"/>
      <c r="U92" s="476"/>
      <c r="V92" s="51"/>
      <c r="W92" s="217"/>
      <c r="X92" s="217" t="s">
        <v>925</v>
      </c>
      <c r="Y92" s="217"/>
      <c r="Z92" s="217"/>
      <c r="AA92" s="217"/>
      <c r="AB92" s="217"/>
      <c r="AC92" s="217"/>
      <c r="AD92" s="217"/>
      <c r="AE92" s="47"/>
      <c r="AF92" s="97"/>
      <c r="AG92" s="47"/>
      <c r="AI92" s="47" t="s">
        <v>9</v>
      </c>
      <c r="AJ92" s="47"/>
      <c r="AK92" s="47"/>
      <c r="AL92" s="477" t="s">
        <v>500</v>
      </c>
      <c r="AM92" s="476"/>
      <c r="AN92" s="51"/>
      <c r="AO92" s="217"/>
      <c r="AP92" s="217"/>
      <c r="AQ92" s="217"/>
    </row>
    <row r="93" spans="1:43" x14ac:dyDescent="0.2">
      <c r="A93" s="217"/>
      <c r="B93" s="477"/>
      <c r="C93" s="476"/>
      <c r="D93" s="51"/>
      <c r="E93" s="723"/>
      <c r="F93" s="723"/>
      <c r="G93" s="723"/>
      <c r="H93" s="723"/>
      <c r="I93" s="723"/>
      <c r="J93" s="723"/>
      <c r="K93" s="723"/>
      <c r="L93" s="723"/>
      <c r="M93" s="723"/>
      <c r="N93" s="723"/>
      <c r="O93" s="723"/>
      <c r="P93" s="723"/>
      <c r="Q93" s="723"/>
      <c r="R93" s="723"/>
      <c r="S93" s="723"/>
      <c r="T93" s="723"/>
      <c r="U93" s="476"/>
      <c r="V93" s="51"/>
      <c r="W93" s="217"/>
      <c r="X93" s="217"/>
      <c r="Y93" s="217"/>
      <c r="Z93" s="217"/>
      <c r="AA93" s="217"/>
      <c r="AB93" s="217"/>
      <c r="AC93" s="217"/>
      <c r="AD93" s="217"/>
      <c r="AE93" s="217"/>
      <c r="AF93" s="217"/>
      <c r="AG93" s="217"/>
      <c r="AH93" s="217"/>
      <c r="AI93" s="217"/>
      <c r="AJ93" s="217"/>
      <c r="AK93" s="217"/>
      <c r="AL93" s="477"/>
      <c r="AM93" s="476"/>
      <c r="AN93" s="51"/>
      <c r="AO93" s="217"/>
      <c r="AP93" s="217"/>
      <c r="AQ93" s="217"/>
    </row>
    <row r="94" spans="1:43" ht="10.5" x14ac:dyDescent="0.2">
      <c r="A94" s="217"/>
      <c r="B94" s="477"/>
      <c r="C94" s="476"/>
      <c r="D94" s="51"/>
      <c r="E94" s="217"/>
      <c r="F94" s="217"/>
      <c r="G94" s="217"/>
      <c r="H94" s="217"/>
      <c r="I94" s="217"/>
      <c r="J94" s="217"/>
      <c r="K94" s="217"/>
      <c r="L94" s="217"/>
      <c r="M94" s="217"/>
      <c r="N94" s="217"/>
      <c r="O94" s="217"/>
      <c r="P94" s="217"/>
      <c r="Q94" s="217"/>
      <c r="R94" s="217"/>
      <c r="S94" s="217"/>
      <c r="T94" s="217"/>
      <c r="U94" s="476"/>
      <c r="V94" s="51"/>
      <c r="W94" s="96" t="s">
        <v>926</v>
      </c>
      <c r="X94" s="217"/>
      <c r="Y94" s="217"/>
      <c r="Z94" s="217"/>
      <c r="AA94" s="217"/>
      <c r="AB94" s="217"/>
      <c r="AC94" s="217"/>
      <c r="AD94" s="217"/>
      <c r="AE94" s="217"/>
      <c r="AF94" s="217"/>
      <c r="AG94" s="217"/>
      <c r="AH94" s="217"/>
      <c r="AI94" s="217"/>
      <c r="AJ94" s="217"/>
      <c r="AK94" s="217"/>
      <c r="AL94" s="477"/>
      <c r="AM94" s="476"/>
      <c r="AN94" s="51"/>
      <c r="AO94" s="217"/>
      <c r="AP94" s="217"/>
      <c r="AQ94" s="217"/>
    </row>
    <row r="95" spans="1:43" x14ac:dyDescent="0.2">
      <c r="A95" s="217"/>
      <c r="B95" s="477"/>
      <c r="C95" s="476"/>
      <c r="D95" s="51"/>
      <c r="E95" s="217"/>
      <c r="F95" s="217"/>
      <c r="G95" s="217"/>
      <c r="H95" s="217"/>
      <c r="I95" s="217"/>
      <c r="J95" s="217"/>
      <c r="K95" s="217"/>
      <c r="L95" s="217"/>
      <c r="M95" s="217"/>
      <c r="N95" s="217"/>
      <c r="O95" s="217"/>
      <c r="P95" s="217"/>
      <c r="Q95" s="217"/>
      <c r="R95" s="217"/>
      <c r="S95" s="217"/>
      <c r="T95" s="217"/>
      <c r="U95" s="476"/>
      <c r="V95" s="51"/>
      <c r="W95" s="217"/>
      <c r="X95" s="217" t="s">
        <v>927</v>
      </c>
      <c r="Y95" s="217"/>
      <c r="Z95" s="217"/>
      <c r="AA95" s="217"/>
      <c r="AB95" s="217"/>
      <c r="AC95" s="47"/>
      <c r="AD95" s="97"/>
      <c r="AF95" s="47"/>
      <c r="AH95" s="47" t="s">
        <v>9</v>
      </c>
      <c r="AI95" s="47"/>
      <c r="AJ95" s="47"/>
      <c r="AK95" s="47"/>
      <c r="AL95" s="477" t="s">
        <v>501</v>
      </c>
      <c r="AM95" s="476"/>
      <c r="AN95" s="51"/>
      <c r="AO95" s="217"/>
      <c r="AP95" s="217"/>
      <c r="AQ95" s="217"/>
    </row>
    <row r="96" spans="1:43" x14ac:dyDescent="0.2">
      <c r="A96" s="217"/>
      <c r="B96" s="477"/>
      <c r="C96" s="476"/>
      <c r="D96" s="51"/>
      <c r="E96" s="217"/>
      <c r="F96" s="217"/>
      <c r="G96" s="217"/>
      <c r="H96" s="217"/>
      <c r="I96" s="217"/>
      <c r="J96" s="217"/>
      <c r="K96" s="217"/>
      <c r="L96" s="217"/>
      <c r="M96" s="217"/>
      <c r="N96" s="217"/>
      <c r="O96" s="217"/>
      <c r="P96" s="217"/>
      <c r="Q96" s="217"/>
      <c r="R96" s="217"/>
      <c r="S96" s="217"/>
      <c r="T96" s="217"/>
      <c r="U96" s="476"/>
      <c r="V96" s="51"/>
      <c r="W96" s="217"/>
      <c r="X96" s="217" t="s">
        <v>928</v>
      </c>
      <c r="Y96" s="217"/>
      <c r="AA96" s="217"/>
      <c r="AB96" s="217"/>
      <c r="AD96" s="97"/>
      <c r="AE96" s="47"/>
      <c r="AF96" s="47"/>
      <c r="AG96" s="47"/>
      <c r="AJ96" s="47" t="s">
        <v>9</v>
      </c>
      <c r="AK96" s="47"/>
      <c r="AL96" s="477" t="s">
        <v>502</v>
      </c>
      <c r="AM96" s="476"/>
      <c r="AN96" s="51"/>
      <c r="AO96" s="217"/>
      <c r="AP96" s="217"/>
      <c r="AQ96" s="217"/>
    </row>
    <row r="97" spans="1:43" x14ac:dyDescent="0.2">
      <c r="A97" s="217"/>
      <c r="B97" s="477"/>
      <c r="C97" s="476"/>
      <c r="D97" s="51"/>
      <c r="E97" s="217"/>
      <c r="U97" s="476"/>
      <c r="V97" s="51"/>
      <c r="W97" s="217"/>
      <c r="X97" s="217" t="s">
        <v>929</v>
      </c>
      <c r="Y97" s="217"/>
      <c r="AA97" s="217"/>
      <c r="AB97" s="217"/>
      <c r="AC97" s="47"/>
      <c r="AD97" s="97"/>
      <c r="AE97" s="47"/>
      <c r="AF97" s="47"/>
      <c r="AG97" s="47"/>
      <c r="AH97" s="47"/>
      <c r="AI97" s="47"/>
      <c r="AK97" s="47"/>
      <c r="AM97" s="476"/>
      <c r="AN97" s="51"/>
      <c r="AO97" s="217"/>
      <c r="AP97" s="217"/>
      <c r="AQ97" s="217"/>
    </row>
    <row r="98" spans="1:43" x14ac:dyDescent="0.2">
      <c r="A98" s="217"/>
      <c r="B98" s="477"/>
      <c r="C98" s="476"/>
      <c r="D98" s="51"/>
      <c r="E98" s="217"/>
      <c r="F98" s="217"/>
      <c r="G98" s="217"/>
      <c r="H98" s="217"/>
      <c r="I98" s="217"/>
      <c r="J98" s="217"/>
      <c r="K98" s="217"/>
      <c r="L98" s="217"/>
      <c r="M98" s="217"/>
      <c r="N98" s="217"/>
      <c r="O98" s="217"/>
      <c r="P98" s="217"/>
      <c r="Q98" s="217"/>
      <c r="R98" s="217"/>
      <c r="S98" s="217"/>
      <c r="T98" s="217"/>
      <c r="U98" s="476"/>
      <c r="V98" s="51"/>
      <c r="Y98" t="s">
        <v>930</v>
      </c>
      <c r="AD98" s="47" t="s">
        <v>9</v>
      </c>
      <c r="AE98" s="97"/>
      <c r="AF98" s="97"/>
      <c r="AG98" s="97"/>
      <c r="AH98" s="97"/>
      <c r="AI98" s="97"/>
      <c r="AJ98" s="97"/>
      <c r="AK98" s="97"/>
      <c r="AL98" s="477" t="s">
        <v>504</v>
      </c>
      <c r="AM98" s="476"/>
      <c r="AN98" s="51"/>
      <c r="AO98" s="217"/>
      <c r="AP98" s="217"/>
      <c r="AQ98" s="217"/>
    </row>
    <row r="99" spans="1:43" x14ac:dyDescent="0.2">
      <c r="A99" s="217"/>
      <c r="B99" s="477"/>
      <c r="C99" s="476"/>
      <c r="D99" s="51"/>
      <c r="E99" s="217"/>
      <c r="F99" s="217"/>
      <c r="G99" s="217"/>
      <c r="H99" s="217"/>
      <c r="I99" s="217"/>
      <c r="J99" s="217"/>
      <c r="K99" s="217"/>
      <c r="L99" s="217"/>
      <c r="M99" s="217"/>
      <c r="N99" s="217"/>
      <c r="O99" s="217"/>
      <c r="P99" s="217"/>
      <c r="Q99" s="217"/>
      <c r="R99" s="217"/>
      <c r="S99" s="217"/>
      <c r="T99" s="217"/>
      <c r="U99" s="476"/>
      <c r="V99" s="51"/>
      <c r="W99" s="217"/>
      <c r="X99" s="217" t="s">
        <v>931</v>
      </c>
      <c r="Y99" s="217"/>
      <c r="AA99" s="217"/>
      <c r="AB99" s="217"/>
      <c r="AC99" s="47"/>
      <c r="AD99" s="97"/>
      <c r="AE99" s="47"/>
      <c r="AF99" s="47"/>
      <c r="AG99" s="47"/>
      <c r="AH99" s="47"/>
      <c r="AI99" s="47"/>
      <c r="AJ99" s="47"/>
      <c r="AK99" s="47"/>
      <c r="AL99" s="477"/>
      <c r="AM99" s="476"/>
      <c r="AN99" s="51"/>
      <c r="AO99" s="217"/>
      <c r="AP99" s="217"/>
      <c r="AQ99" s="217"/>
    </row>
    <row r="100" spans="1:43" x14ac:dyDescent="0.2">
      <c r="A100" s="217"/>
      <c r="B100" s="477"/>
      <c r="C100" s="476"/>
      <c r="D100" s="51"/>
      <c r="E100" s="217"/>
      <c r="F100" s="217"/>
      <c r="G100" s="217"/>
      <c r="H100" s="217"/>
      <c r="I100" s="217"/>
      <c r="J100" s="217"/>
      <c r="K100" s="217"/>
      <c r="L100" s="217"/>
      <c r="M100" s="217"/>
      <c r="N100" s="217"/>
      <c r="O100" s="217"/>
      <c r="P100" s="217"/>
      <c r="Q100" s="217"/>
      <c r="R100" s="217"/>
      <c r="S100" s="217"/>
      <c r="T100" s="217"/>
      <c r="U100" s="476"/>
      <c r="V100" s="51"/>
      <c r="W100" s="217"/>
      <c r="X100" s="217"/>
      <c r="Y100" s="217" t="s">
        <v>932</v>
      </c>
      <c r="AA100" s="217"/>
      <c r="AB100" s="217"/>
      <c r="AC100" s="47"/>
      <c r="AD100" s="47"/>
      <c r="AE100" s="97"/>
      <c r="AF100" s="47"/>
      <c r="AG100" s="47" t="s">
        <v>9</v>
      </c>
      <c r="AH100" s="47"/>
      <c r="AI100" s="47"/>
      <c r="AJ100" s="47"/>
      <c r="AK100" s="47"/>
      <c r="AL100" s="477" t="s">
        <v>506</v>
      </c>
      <c r="AM100" s="476"/>
      <c r="AN100" s="51"/>
      <c r="AO100" s="217"/>
      <c r="AP100" s="217"/>
      <c r="AQ100" s="217"/>
    </row>
    <row r="101" spans="1:43" x14ac:dyDescent="0.2">
      <c r="A101" s="217"/>
      <c r="B101" s="477"/>
      <c r="C101" s="476"/>
      <c r="D101" s="51"/>
      <c r="E101" s="217"/>
      <c r="F101" s="217"/>
      <c r="G101" s="217"/>
      <c r="H101" s="217"/>
      <c r="I101" s="217"/>
      <c r="J101" s="217"/>
      <c r="K101" s="217"/>
      <c r="L101" s="217"/>
      <c r="M101" s="217"/>
      <c r="N101" s="217"/>
      <c r="O101" s="217"/>
      <c r="P101" s="217"/>
      <c r="Q101" s="217"/>
      <c r="R101" s="217"/>
      <c r="S101" s="217"/>
      <c r="T101" s="217"/>
      <c r="U101" s="476"/>
      <c r="V101" s="51"/>
      <c r="W101" s="217"/>
      <c r="X101" s="217" t="s">
        <v>933</v>
      </c>
      <c r="Y101" s="217"/>
      <c r="Z101" s="217"/>
      <c r="AA101" s="217"/>
      <c r="AB101" s="217"/>
      <c r="AC101" s="47"/>
      <c r="AD101" s="97"/>
      <c r="AE101" s="47"/>
      <c r="AF101" s="47"/>
      <c r="AG101" s="97"/>
      <c r="AH101" s="47"/>
      <c r="AI101" s="47" t="s">
        <v>9</v>
      </c>
      <c r="AJ101" s="47"/>
      <c r="AK101" s="47"/>
      <c r="AL101" s="112" t="s">
        <v>508</v>
      </c>
      <c r="AM101" s="476"/>
      <c r="AN101" s="51"/>
      <c r="AO101" s="217"/>
      <c r="AP101" s="217"/>
      <c r="AQ101" s="217"/>
    </row>
    <row r="102" spans="1:43" x14ac:dyDescent="0.2">
      <c r="A102" s="217"/>
      <c r="B102" s="477"/>
      <c r="C102" s="476"/>
      <c r="D102" s="51"/>
      <c r="E102" s="217"/>
      <c r="F102" s="217"/>
      <c r="G102" s="217"/>
      <c r="H102" s="217"/>
      <c r="I102" s="217"/>
      <c r="J102" s="217"/>
      <c r="K102" s="217"/>
      <c r="L102" s="217"/>
      <c r="M102" s="217"/>
      <c r="N102" s="217"/>
      <c r="O102" s="217"/>
      <c r="P102" s="217"/>
      <c r="Q102" s="217"/>
      <c r="R102" s="217"/>
      <c r="S102" s="217"/>
      <c r="T102" s="217"/>
      <c r="U102" s="476"/>
      <c r="V102" s="51"/>
      <c r="W102" s="217"/>
      <c r="X102" s="217"/>
      <c r="Y102" s="217"/>
      <c r="Z102" s="217"/>
      <c r="AA102" s="217"/>
      <c r="AB102" s="217"/>
      <c r="AC102" s="47"/>
      <c r="AD102" s="97"/>
      <c r="AE102" s="47"/>
      <c r="AF102" s="47"/>
      <c r="AG102" s="47"/>
      <c r="AH102" s="47"/>
      <c r="AI102" s="47"/>
      <c r="AJ102" s="47"/>
      <c r="AK102" s="47"/>
      <c r="AL102" s="477"/>
      <c r="AM102" s="476"/>
      <c r="AN102" s="51"/>
      <c r="AO102" s="217"/>
      <c r="AP102" s="217"/>
      <c r="AQ102" s="217"/>
    </row>
    <row r="103" spans="1:43" ht="10.5" x14ac:dyDescent="0.2">
      <c r="A103" s="217"/>
      <c r="B103" s="477"/>
      <c r="C103" s="476"/>
      <c r="D103" s="51"/>
      <c r="E103" s="217"/>
      <c r="F103" s="217"/>
      <c r="G103" s="217"/>
      <c r="H103" s="217"/>
      <c r="I103" s="217"/>
      <c r="J103" s="217"/>
      <c r="K103" s="217"/>
      <c r="L103" s="217"/>
      <c r="M103" s="217"/>
      <c r="N103" s="217"/>
      <c r="O103" s="217"/>
      <c r="P103" s="217"/>
      <c r="Q103" s="217"/>
      <c r="R103" s="217"/>
      <c r="S103" s="217"/>
      <c r="T103" s="217"/>
      <c r="U103" s="476"/>
      <c r="V103" s="51"/>
      <c r="W103" s="96" t="s">
        <v>934</v>
      </c>
      <c r="X103" s="217"/>
      <c r="Y103" s="217"/>
      <c r="Z103" s="217"/>
      <c r="AA103" s="217"/>
      <c r="AB103" s="217"/>
      <c r="AC103" s="47"/>
      <c r="AD103" s="97"/>
      <c r="AE103" s="47"/>
      <c r="AF103" s="47"/>
      <c r="AG103" s="47"/>
      <c r="AH103" s="47"/>
      <c r="AI103" s="47"/>
      <c r="AJ103" s="47"/>
      <c r="AK103" s="47"/>
      <c r="AL103" s="477"/>
      <c r="AM103" s="476"/>
      <c r="AN103" s="51"/>
      <c r="AO103" s="217"/>
      <c r="AP103" s="217"/>
      <c r="AQ103" s="217"/>
    </row>
    <row r="104" spans="1:43" x14ac:dyDescent="0.2">
      <c r="A104" s="217"/>
      <c r="B104" s="477"/>
      <c r="C104" s="476"/>
      <c r="D104" s="51"/>
      <c r="E104" s="217"/>
      <c r="F104" s="217"/>
      <c r="G104" s="217"/>
      <c r="H104" s="217"/>
      <c r="I104" s="217"/>
      <c r="J104" s="217"/>
      <c r="K104" s="217"/>
      <c r="L104" s="217"/>
      <c r="M104" s="217"/>
      <c r="N104" s="217"/>
      <c r="O104" s="217"/>
      <c r="P104" s="217"/>
      <c r="Q104" s="217"/>
      <c r="R104" s="217"/>
      <c r="S104" s="217"/>
      <c r="T104" s="217"/>
      <c r="U104" s="476"/>
      <c r="V104" s="51"/>
      <c r="W104" s="217"/>
      <c r="X104" s="217" t="s">
        <v>935</v>
      </c>
      <c r="Y104" s="217"/>
      <c r="Z104" s="217"/>
      <c r="AA104" s="217"/>
      <c r="AB104" s="217"/>
      <c r="AC104" s="217"/>
      <c r="AD104" s="217"/>
      <c r="AE104" s="217"/>
      <c r="AF104" s="217"/>
      <c r="AG104" s="47"/>
      <c r="AH104" s="47"/>
      <c r="AI104" s="47"/>
      <c r="AJ104" s="47" t="s">
        <v>9</v>
      </c>
      <c r="AK104" s="47"/>
      <c r="AL104" s="477" t="s">
        <v>688</v>
      </c>
      <c r="AM104" s="476"/>
      <c r="AN104" s="51"/>
      <c r="AO104" s="217"/>
      <c r="AP104" s="217"/>
      <c r="AQ104" s="217"/>
    </row>
    <row r="105" spans="1:43" x14ac:dyDescent="0.2">
      <c r="A105" s="217"/>
      <c r="B105" s="477"/>
      <c r="C105" s="476"/>
      <c r="D105" s="51"/>
      <c r="E105" s="217"/>
      <c r="F105" s="217"/>
      <c r="G105" s="217"/>
      <c r="H105" s="217"/>
      <c r="I105" s="217"/>
      <c r="J105" s="217"/>
      <c r="K105" s="217"/>
      <c r="L105" s="217"/>
      <c r="M105" s="217"/>
      <c r="N105" s="217"/>
      <c r="O105" s="217"/>
      <c r="P105" s="217"/>
      <c r="Q105" s="217"/>
      <c r="R105" s="217"/>
      <c r="S105" s="217"/>
      <c r="T105" s="217"/>
      <c r="U105" s="476"/>
      <c r="V105" s="51"/>
      <c r="W105" s="217"/>
      <c r="X105" s="217" t="s">
        <v>936</v>
      </c>
      <c r="Y105" s="217"/>
      <c r="Z105" s="217"/>
      <c r="AA105" s="217"/>
      <c r="AB105" s="217"/>
      <c r="AC105" s="217"/>
      <c r="AD105" s="47"/>
      <c r="AE105" s="47" t="s">
        <v>9</v>
      </c>
      <c r="AF105" s="97"/>
      <c r="AG105" s="47"/>
      <c r="AH105" s="47"/>
      <c r="AI105" s="47"/>
      <c r="AJ105" s="47"/>
      <c r="AK105" s="47"/>
      <c r="AL105" s="477" t="s">
        <v>937</v>
      </c>
      <c r="AM105" s="476"/>
      <c r="AN105" s="51"/>
      <c r="AO105" s="217"/>
      <c r="AP105" s="217"/>
      <c r="AQ105" s="217"/>
    </row>
    <row r="106" spans="1:43" x14ac:dyDescent="0.2">
      <c r="A106" s="217"/>
      <c r="B106" s="477"/>
      <c r="C106" s="476"/>
      <c r="D106" s="51"/>
      <c r="E106" s="217"/>
      <c r="F106" s="217"/>
      <c r="G106" s="217"/>
      <c r="H106" s="217"/>
      <c r="I106" s="217"/>
      <c r="J106" s="217"/>
      <c r="K106" s="217"/>
      <c r="L106" s="217"/>
      <c r="M106" s="217"/>
      <c r="N106" s="217"/>
      <c r="O106" s="217"/>
      <c r="P106" s="217"/>
      <c r="Q106" s="217"/>
      <c r="R106" s="217"/>
      <c r="S106" s="217"/>
      <c r="T106" s="217"/>
      <c r="U106" s="476"/>
      <c r="V106" s="51"/>
      <c r="W106" s="217"/>
      <c r="X106" s="217" t="s">
        <v>938</v>
      </c>
      <c r="Y106" s="217"/>
      <c r="Z106" s="217"/>
      <c r="AA106" s="217"/>
      <c r="AB106" s="217"/>
      <c r="AC106" s="217"/>
      <c r="AD106" s="217"/>
      <c r="AE106" s="217"/>
      <c r="AF106" s="217"/>
      <c r="AG106" s="217"/>
      <c r="AH106" s="217"/>
      <c r="AI106" s="217"/>
      <c r="AJ106" s="217"/>
      <c r="AK106" s="217"/>
      <c r="AL106" s="477"/>
      <c r="AM106" s="476"/>
      <c r="AN106" s="51"/>
      <c r="AO106" s="217"/>
      <c r="AP106" s="217"/>
      <c r="AQ106" s="217"/>
    </row>
    <row r="107" spans="1:43" x14ac:dyDescent="0.2">
      <c r="A107" s="217"/>
      <c r="B107" s="477"/>
      <c r="C107" s="476"/>
      <c r="D107" s="51"/>
      <c r="E107" s="217"/>
      <c r="F107" s="217"/>
      <c r="G107" s="217"/>
      <c r="H107" s="217"/>
      <c r="I107" s="217"/>
      <c r="J107" s="217"/>
      <c r="K107" s="217"/>
      <c r="L107" s="217"/>
      <c r="M107" s="217"/>
      <c r="N107" s="217"/>
      <c r="O107" s="217"/>
      <c r="P107" s="217"/>
      <c r="Q107" s="217"/>
      <c r="R107" s="217"/>
      <c r="S107" s="217"/>
      <c r="T107" s="217"/>
      <c r="U107" s="476"/>
      <c r="V107" s="51"/>
      <c r="W107" s="217"/>
      <c r="X107" s="217"/>
      <c r="Y107" s="217" t="s">
        <v>939</v>
      </c>
      <c r="Z107" s="217"/>
      <c r="AA107" s="217"/>
      <c r="AB107" s="217"/>
      <c r="AC107" s="217"/>
      <c r="AD107" s="217"/>
      <c r="AE107" s="47" t="s">
        <v>9</v>
      </c>
      <c r="AF107" s="47"/>
      <c r="AG107" s="47"/>
      <c r="AH107" s="47"/>
      <c r="AI107" s="47"/>
      <c r="AJ107" s="47"/>
      <c r="AK107" s="47"/>
      <c r="AL107" s="477" t="s">
        <v>940</v>
      </c>
      <c r="AM107" s="476"/>
      <c r="AN107" s="51"/>
      <c r="AO107" s="217"/>
      <c r="AP107" s="217"/>
      <c r="AQ107" s="217"/>
    </row>
    <row r="108" spans="1:43" x14ac:dyDescent="0.2">
      <c r="A108" s="217"/>
      <c r="B108" s="477"/>
      <c r="C108" s="476"/>
      <c r="D108" s="51"/>
      <c r="E108" s="217"/>
      <c r="F108" s="217"/>
      <c r="G108" s="217"/>
      <c r="H108" s="217"/>
      <c r="I108" s="217"/>
      <c r="J108" s="217"/>
      <c r="K108" s="217"/>
      <c r="L108" s="217"/>
      <c r="M108" s="217"/>
      <c r="N108" s="217"/>
      <c r="O108" s="217"/>
      <c r="P108" s="217"/>
      <c r="Q108" s="217"/>
      <c r="R108" s="217"/>
      <c r="S108" s="217"/>
      <c r="T108" s="217"/>
      <c r="U108" s="476"/>
      <c r="V108" s="51"/>
      <c r="W108" s="217"/>
      <c r="X108" s="217" t="s">
        <v>941</v>
      </c>
      <c r="Y108" s="217"/>
      <c r="Z108" s="217"/>
      <c r="AA108" s="217"/>
      <c r="AB108" s="217"/>
      <c r="AC108" s="217"/>
      <c r="AD108" s="217"/>
      <c r="AE108" s="217"/>
      <c r="AF108" s="47"/>
      <c r="AG108" s="47"/>
      <c r="AH108" s="47"/>
      <c r="AI108" s="47" t="s">
        <v>9</v>
      </c>
      <c r="AJ108" s="47"/>
      <c r="AK108" s="47"/>
      <c r="AL108" s="477" t="s">
        <v>942</v>
      </c>
      <c r="AM108" s="476"/>
      <c r="AN108" s="51"/>
      <c r="AO108" s="217"/>
      <c r="AP108" s="217"/>
      <c r="AQ108" s="217"/>
    </row>
    <row r="109" spans="1:43" x14ac:dyDescent="0.2">
      <c r="A109" s="217"/>
      <c r="B109" s="477"/>
      <c r="C109" s="476"/>
      <c r="D109" s="51"/>
      <c r="E109" s="217"/>
      <c r="F109" s="217"/>
      <c r="G109" s="217"/>
      <c r="H109" s="217"/>
      <c r="I109" s="217"/>
      <c r="J109" s="217"/>
      <c r="K109" s="217"/>
      <c r="L109" s="217"/>
      <c r="M109" s="217"/>
      <c r="N109" s="217"/>
      <c r="O109" s="217"/>
      <c r="P109" s="217"/>
      <c r="Q109" s="217"/>
      <c r="R109" s="217"/>
      <c r="S109" s="217"/>
      <c r="T109" s="217"/>
      <c r="U109" s="476"/>
      <c r="V109" s="51"/>
      <c r="W109" s="217"/>
      <c r="X109" s="217"/>
      <c r="Y109" s="217"/>
      <c r="Z109" s="217"/>
      <c r="AA109" s="217"/>
      <c r="AB109" s="217"/>
      <c r="AC109" s="217"/>
      <c r="AD109" s="217"/>
      <c r="AE109" s="217"/>
      <c r="AF109" s="217"/>
      <c r="AG109" s="217"/>
      <c r="AH109" s="217"/>
      <c r="AI109" s="217"/>
      <c r="AJ109" s="217"/>
      <c r="AK109" s="217"/>
      <c r="AL109" s="477"/>
      <c r="AM109" s="476"/>
      <c r="AN109" s="51"/>
      <c r="AO109" s="217"/>
      <c r="AP109" s="217"/>
      <c r="AQ109" s="217"/>
    </row>
    <row r="110" spans="1:43" x14ac:dyDescent="0.2">
      <c r="A110" s="217"/>
      <c r="B110" s="477"/>
      <c r="C110" s="476"/>
      <c r="D110" s="51"/>
      <c r="E110" s="217"/>
      <c r="F110" s="217"/>
      <c r="G110" s="217"/>
      <c r="H110" s="217"/>
      <c r="I110" s="217"/>
      <c r="J110" s="217"/>
      <c r="K110" s="217"/>
      <c r="L110" s="217"/>
      <c r="M110" s="217"/>
      <c r="N110" s="217"/>
      <c r="O110" s="217"/>
      <c r="P110" s="217"/>
      <c r="Q110" s="217"/>
      <c r="R110" s="217"/>
      <c r="S110" s="217"/>
      <c r="T110" s="217"/>
      <c r="U110" s="476"/>
      <c r="V110" s="51"/>
      <c r="W110" s="217" t="s">
        <v>106</v>
      </c>
      <c r="X110" s="217"/>
      <c r="Y110" s="217"/>
      <c r="Z110" s="217"/>
      <c r="AA110" s="217"/>
      <c r="AB110" s="217"/>
      <c r="AC110" s="217"/>
      <c r="AD110" s="217"/>
      <c r="AE110" s="217"/>
      <c r="AF110" s="217"/>
      <c r="AG110" s="217"/>
      <c r="AH110" s="217"/>
      <c r="AI110" s="217"/>
      <c r="AJ110" s="217"/>
      <c r="AK110" s="217"/>
      <c r="AL110" s="477" t="s">
        <v>253</v>
      </c>
      <c r="AM110" s="476"/>
      <c r="AN110" s="51"/>
      <c r="AO110" s="217"/>
      <c r="AP110" s="217"/>
      <c r="AQ110" s="217"/>
    </row>
    <row r="111" spans="1:43" x14ac:dyDescent="0.2">
      <c r="A111" s="217"/>
      <c r="B111" s="477"/>
      <c r="C111" s="476"/>
      <c r="D111" s="51"/>
      <c r="E111" s="217"/>
      <c r="F111" s="217"/>
      <c r="G111" s="217"/>
      <c r="H111" s="217"/>
      <c r="I111" s="217"/>
      <c r="J111" s="217"/>
      <c r="K111" s="217"/>
      <c r="L111" s="217"/>
      <c r="M111" s="217"/>
      <c r="N111" s="217"/>
      <c r="O111" s="217"/>
      <c r="P111" s="217"/>
      <c r="Q111" s="217"/>
      <c r="R111" s="217"/>
      <c r="S111" s="217"/>
      <c r="T111" s="217"/>
      <c r="U111" s="476"/>
      <c r="V111" s="51"/>
      <c r="W111" s="217"/>
      <c r="X111" s="217"/>
      <c r="Y111" s="217"/>
      <c r="Z111" s="697" t="s">
        <v>107</v>
      </c>
      <c r="AA111" s="697"/>
      <c r="AB111" s="697"/>
      <c r="AC111" s="697"/>
      <c r="AD111" s="697"/>
      <c r="AE111" s="697"/>
      <c r="AF111" s="697"/>
      <c r="AG111" s="697"/>
      <c r="AH111" s="697"/>
      <c r="AI111" s="697"/>
      <c r="AJ111" s="697"/>
      <c r="AK111" s="697"/>
      <c r="AL111" s="477"/>
      <c r="AM111" s="476"/>
      <c r="AN111" s="51"/>
      <c r="AO111" s="217"/>
      <c r="AP111" s="217"/>
      <c r="AQ111" s="217"/>
    </row>
    <row r="112" spans="1:43" x14ac:dyDescent="0.2">
      <c r="A112" s="217"/>
      <c r="B112" s="477"/>
      <c r="C112" s="476"/>
      <c r="D112" s="51"/>
      <c r="E112" s="217"/>
      <c r="F112" s="217"/>
      <c r="G112" s="217"/>
      <c r="H112" s="217"/>
      <c r="I112" s="217"/>
      <c r="J112" s="217"/>
      <c r="K112" s="217"/>
      <c r="L112" s="217"/>
      <c r="M112" s="217"/>
      <c r="N112" s="217"/>
      <c r="O112" s="217"/>
      <c r="P112" s="217"/>
      <c r="Q112" s="217"/>
      <c r="R112" s="217"/>
      <c r="S112" s="217"/>
      <c r="T112" s="217"/>
      <c r="U112" s="476"/>
      <c r="V112" s="51"/>
      <c r="W112" s="217" t="s">
        <v>259</v>
      </c>
      <c r="X112" s="217"/>
      <c r="Y112" s="217"/>
      <c r="Z112" s="217"/>
      <c r="AA112" s="217"/>
      <c r="AB112" s="47" t="s">
        <v>9</v>
      </c>
      <c r="AC112" s="97"/>
      <c r="AD112" s="47"/>
      <c r="AE112" s="47"/>
      <c r="AF112" s="47"/>
      <c r="AG112" s="47"/>
      <c r="AH112" s="47"/>
      <c r="AI112" s="47"/>
      <c r="AJ112" s="47"/>
      <c r="AK112" s="47"/>
      <c r="AL112" s="477" t="s">
        <v>747</v>
      </c>
      <c r="AM112" s="476"/>
      <c r="AN112" s="51"/>
      <c r="AO112" s="217"/>
      <c r="AP112" s="217"/>
      <c r="AQ112" s="217"/>
    </row>
    <row r="113" spans="1:43" ht="6" customHeight="1" thickBot="1" x14ac:dyDescent="0.25">
      <c r="A113" s="71"/>
      <c r="B113" s="319"/>
      <c r="C113" s="72"/>
      <c r="D113" s="73"/>
      <c r="E113" s="71"/>
      <c r="F113" s="71"/>
      <c r="G113" s="71"/>
      <c r="H113" s="71"/>
      <c r="I113" s="71"/>
      <c r="J113" s="71"/>
      <c r="K113" s="71"/>
      <c r="L113" s="71"/>
      <c r="M113" s="71"/>
      <c r="N113" s="71"/>
      <c r="O113" s="71"/>
      <c r="P113" s="71"/>
      <c r="Q113" s="71"/>
      <c r="R113" s="71"/>
      <c r="S113" s="71"/>
      <c r="T113" s="71"/>
      <c r="U113" s="72"/>
      <c r="V113" s="73"/>
      <c r="W113" s="71"/>
      <c r="X113" s="71"/>
      <c r="Y113" s="71"/>
      <c r="Z113" s="71"/>
      <c r="AA113" s="71"/>
      <c r="AB113" s="71"/>
      <c r="AC113" s="71"/>
      <c r="AD113" s="71"/>
      <c r="AE113" s="71"/>
      <c r="AF113" s="71"/>
      <c r="AG113" s="71"/>
      <c r="AH113" s="71"/>
      <c r="AI113" s="71"/>
      <c r="AJ113" s="71"/>
      <c r="AK113" s="71"/>
      <c r="AL113" s="319"/>
      <c r="AM113" s="72"/>
      <c r="AN113" s="73"/>
      <c r="AO113" s="71"/>
      <c r="AP113" s="71"/>
      <c r="AQ113" s="71"/>
    </row>
    <row r="114" spans="1:43" ht="6" customHeight="1" x14ac:dyDescent="0.2">
      <c r="A114" s="82"/>
      <c r="B114" s="83"/>
      <c r="C114" s="84"/>
      <c r="D114" s="85"/>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86"/>
      <c r="AM114" s="84"/>
      <c r="AN114" s="85"/>
      <c r="AO114" s="1"/>
      <c r="AP114" s="1"/>
      <c r="AQ114" s="87"/>
    </row>
    <row r="115" spans="1:43" ht="10.4" customHeight="1" x14ac:dyDescent="0.2">
      <c r="A115" s="88"/>
      <c r="B115" s="477">
        <v>811</v>
      </c>
      <c r="C115" s="476"/>
      <c r="D115" s="51"/>
      <c r="E115" s="704" t="s">
        <v>891</v>
      </c>
      <c r="F115" s="704"/>
      <c r="G115" s="704"/>
      <c r="H115" s="704"/>
      <c r="I115" s="704"/>
      <c r="J115" s="704"/>
      <c r="K115" s="704"/>
      <c r="L115" s="704"/>
      <c r="M115" s="704"/>
      <c r="N115" s="704"/>
      <c r="O115" s="704"/>
      <c r="P115" s="704"/>
      <c r="Q115" s="704"/>
      <c r="R115" s="704"/>
      <c r="S115" s="704"/>
      <c r="T115" s="704"/>
      <c r="U115" s="704"/>
      <c r="V115" s="704"/>
      <c r="W115" s="704"/>
      <c r="X115" s="704"/>
      <c r="Y115" s="704"/>
      <c r="Z115" s="704"/>
      <c r="AA115" s="704"/>
      <c r="AB115" s="704"/>
      <c r="AC115" s="704"/>
      <c r="AD115" s="704"/>
      <c r="AE115" s="217"/>
      <c r="AF115" s="217"/>
      <c r="AG115" s="217"/>
      <c r="AH115" s="217"/>
      <c r="AI115" s="217"/>
      <c r="AJ115" s="217"/>
      <c r="AK115" s="217"/>
      <c r="AL115" s="74"/>
      <c r="AM115" s="476"/>
      <c r="AN115" s="51"/>
      <c r="AO115" s="217"/>
      <c r="AP115" s="217"/>
      <c r="AQ115" s="89"/>
    </row>
    <row r="116" spans="1:43" ht="6" customHeight="1" x14ac:dyDescent="0.2">
      <c r="A116" s="88"/>
      <c r="B116" s="477"/>
      <c r="C116" s="476"/>
      <c r="D116" s="51"/>
      <c r="E116" s="217"/>
      <c r="F116" s="217"/>
      <c r="G116" s="217"/>
      <c r="H116" s="217"/>
      <c r="I116" s="217"/>
      <c r="J116" s="217"/>
      <c r="K116" s="217"/>
      <c r="L116" s="217"/>
      <c r="M116" s="217"/>
      <c r="N116" s="217"/>
      <c r="O116" s="217"/>
      <c r="P116" s="217"/>
      <c r="Q116" s="217"/>
      <c r="R116" s="217"/>
      <c r="S116" s="217"/>
      <c r="T116" s="217"/>
      <c r="U116" s="217"/>
      <c r="V116" s="217"/>
      <c r="W116" s="217"/>
      <c r="X116" s="217"/>
      <c r="Y116" s="217"/>
      <c r="Z116" s="217"/>
      <c r="AA116" s="217"/>
      <c r="AB116" s="217"/>
      <c r="AC116" s="217"/>
      <c r="AD116" s="217"/>
      <c r="AE116" s="217"/>
      <c r="AF116" s="217"/>
      <c r="AG116" s="217"/>
      <c r="AH116" s="217"/>
      <c r="AI116" s="217"/>
      <c r="AJ116" s="217"/>
      <c r="AK116" s="217"/>
      <c r="AL116" s="74"/>
      <c r="AM116" s="476"/>
      <c r="AN116" s="51"/>
      <c r="AO116" s="217"/>
      <c r="AP116" s="217"/>
      <c r="AQ116" s="89"/>
    </row>
    <row r="117" spans="1:43" x14ac:dyDescent="0.2">
      <c r="A117" s="88"/>
      <c r="B117" s="477"/>
      <c r="C117" s="476"/>
      <c r="D117" s="51"/>
      <c r="E117" s="217"/>
      <c r="F117" s="217"/>
      <c r="G117" s="217"/>
      <c r="H117" s="217"/>
      <c r="J117" s="217"/>
      <c r="K117" s="217"/>
      <c r="L117" s="217"/>
      <c r="M117" s="74" t="s">
        <v>118</v>
      </c>
      <c r="N117" s="217"/>
      <c r="P117" s="217"/>
      <c r="Q117" s="74"/>
      <c r="R117" s="217"/>
      <c r="S117" s="217"/>
      <c r="T117" s="217"/>
      <c r="U117" s="217"/>
      <c r="V117" s="217"/>
      <c r="W117" s="217"/>
      <c r="X117" s="217"/>
      <c r="Y117" s="217"/>
      <c r="Z117" s="217"/>
      <c r="AA117" s="74" t="s">
        <v>233</v>
      </c>
      <c r="AB117" s="217"/>
      <c r="AC117" s="217"/>
      <c r="AD117" s="217"/>
      <c r="AE117" s="217"/>
      <c r="AF117" s="217"/>
      <c r="AG117" s="217"/>
      <c r="AH117" s="217"/>
      <c r="AI117" s="217"/>
      <c r="AJ117" s="217"/>
      <c r="AK117" s="217"/>
      <c r="AL117" s="74"/>
      <c r="AM117" s="476"/>
      <c r="AN117" s="51"/>
      <c r="AO117" s="217"/>
      <c r="AP117" s="743">
        <v>813</v>
      </c>
      <c r="AQ117" s="89"/>
    </row>
    <row r="118" spans="1:43" x14ac:dyDescent="0.2">
      <c r="A118" s="88"/>
      <c r="B118" s="477"/>
      <c r="C118" s="476"/>
      <c r="D118" s="51"/>
      <c r="E118" s="217"/>
      <c r="F118" s="217"/>
      <c r="G118" s="217"/>
      <c r="H118" s="217"/>
      <c r="J118" s="217"/>
      <c r="K118" s="217"/>
      <c r="L118" s="217"/>
      <c r="M118" s="74" t="s">
        <v>893</v>
      </c>
      <c r="N118" s="217"/>
      <c r="P118" s="217"/>
      <c r="Q118" s="74"/>
      <c r="R118" s="217"/>
      <c r="S118" s="217"/>
      <c r="T118" s="217"/>
      <c r="U118" s="217"/>
      <c r="V118" s="217"/>
      <c r="W118" s="217"/>
      <c r="X118" s="217"/>
      <c r="Y118" s="217"/>
      <c r="Z118" s="217"/>
      <c r="AA118" s="74" t="s">
        <v>943</v>
      </c>
      <c r="AB118" s="217"/>
      <c r="AC118" s="217"/>
      <c r="AD118" s="217"/>
      <c r="AE118" s="217"/>
      <c r="AF118" s="217"/>
      <c r="AG118" s="217"/>
      <c r="AH118" s="217"/>
      <c r="AI118" s="217"/>
      <c r="AJ118" s="217"/>
      <c r="AK118" s="217"/>
      <c r="AL118" s="74"/>
      <c r="AM118" s="476"/>
      <c r="AN118" s="51"/>
      <c r="AO118" s="217"/>
      <c r="AP118" s="743"/>
      <c r="AQ118" s="89"/>
    </row>
    <row r="119" spans="1:43" ht="6" customHeight="1" thickBot="1" x14ac:dyDescent="0.25">
      <c r="A119" s="90"/>
      <c r="B119" s="319"/>
      <c r="C119" s="72"/>
      <c r="D119" s="73"/>
      <c r="E119" s="71"/>
      <c r="F119" s="71"/>
      <c r="G119" s="71"/>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91"/>
      <c r="AM119" s="72"/>
      <c r="AN119" s="73"/>
      <c r="AO119" s="71"/>
      <c r="AP119" s="71"/>
      <c r="AQ119" s="92"/>
    </row>
    <row r="120" spans="1:43" ht="6" customHeight="1" x14ac:dyDescent="0.2">
      <c r="A120" s="1"/>
      <c r="B120" s="83"/>
      <c r="C120" s="84"/>
      <c r="D120" s="85"/>
      <c r="E120" s="1"/>
      <c r="F120" s="1"/>
      <c r="G120" s="1"/>
      <c r="H120" s="1"/>
      <c r="I120" s="1"/>
      <c r="J120" s="1"/>
      <c r="K120" s="1"/>
      <c r="L120" s="1"/>
      <c r="M120" s="1"/>
      <c r="N120" s="1"/>
      <c r="O120" s="1"/>
      <c r="P120" s="1"/>
      <c r="Q120" s="1"/>
      <c r="R120" s="1"/>
      <c r="S120" s="1"/>
      <c r="T120" s="1"/>
      <c r="U120" s="84"/>
      <c r="V120" s="85"/>
      <c r="W120" s="1"/>
      <c r="X120" s="1"/>
      <c r="Y120" s="1"/>
      <c r="Z120" s="1"/>
      <c r="AA120" s="1"/>
      <c r="AB120" s="1"/>
      <c r="AC120" s="1"/>
      <c r="AD120" s="1"/>
      <c r="AE120" s="1"/>
      <c r="AF120" s="1"/>
      <c r="AG120" s="1"/>
      <c r="AH120" s="1"/>
      <c r="AI120" s="1"/>
      <c r="AJ120" s="1"/>
      <c r="AK120" s="1"/>
      <c r="AL120" s="86"/>
      <c r="AM120" s="84"/>
      <c r="AN120" s="85"/>
      <c r="AO120" s="1"/>
      <c r="AP120" s="1"/>
      <c r="AQ120" s="1"/>
    </row>
    <row r="121" spans="1:43" ht="11.25" customHeight="1" x14ac:dyDescent="0.2">
      <c r="A121" s="217"/>
      <c r="B121" s="477">
        <v>812</v>
      </c>
      <c r="C121" s="476"/>
      <c r="D121" s="51"/>
      <c r="E121" s="722" t="str">
        <f ca="1">VLOOKUP(INDIRECT(ADDRESS(ROW(),COLUMN()-3)),Language_Translations,MATCH(Language_Selected,Language_Options,0),FALSE)</f>
        <v>Pensez-vous que vous utiliserez, à un certain moment dans le futur, une méthode contraceptive pour retarder ou éviter une grossesse ?</v>
      </c>
      <c r="F121" s="722"/>
      <c r="G121" s="722"/>
      <c r="H121" s="722"/>
      <c r="I121" s="722"/>
      <c r="J121" s="722"/>
      <c r="K121" s="722"/>
      <c r="L121" s="722"/>
      <c r="M121" s="722"/>
      <c r="N121" s="722"/>
      <c r="O121" s="722"/>
      <c r="P121" s="722"/>
      <c r="Q121" s="722"/>
      <c r="R121" s="722"/>
      <c r="S121" s="722"/>
      <c r="T121" s="722"/>
      <c r="U121" s="476"/>
      <c r="V121" s="51"/>
      <c r="W121" s="217" t="s">
        <v>117</v>
      </c>
      <c r="X121" s="217"/>
      <c r="Y121" s="47" t="s">
        <v>9</v>
      </c>
      <c r="Z121" s="47"/>
      <c r="AA121" s="47"/>
      <c r="AB121" s="47"/>
      <c r="AC121" s="47"/>
      <c r="AD121" s="47"/>
      <c r="AE121" s="47"/>
      <c r="AF121" s="47"/>
      <c r="AG121" s="47"/>
      <c r="AH121" s="47"/>
      <c r="AI121" s="47"/>
      <c r="AJ121" s="47"/>
      <c r="AK121" s="47"/>
      <c r="AL121" s="75" t="s">
        <v>93</v>
      </c>
      <c r="AM121" s="476"/>
      <c r="AN121" s="51"/>
      <c r="AO121" s="217"/>
      <c r="AP121" s="217"/>
      <c r="AQ121" s="217"/>
    </row>
    <row r="122" spans="1:43" x14ac:dyDescent="0.2">
      <c r="A122" s="217"/>
      <c r="B122" s="477"/>
      <c r="C122" s="476"/>
      <c r="D122" s="51"/>
      <c r="E122" s="722"/>
      <c r="F122" s="722"/>
      <c r="G122" s="722"/>
      <c r="H122" s="722"/>
      <c r="I122" s="722"/>
      <c r="J122" s="722"/>
      <c r="K122" s="722"/>
      <c r="L122" s="722"/>
      <c r="M122" s="722"/>
      <c r="N122" s="722"/>
      <c r="O122" s="722"/>
      <c r="P122" s="722"/>
      <c r="Q122" s="722"/>
      <c r="R122" s="722"/>
      <c r="S122" s="722"/>
      <c r="T122" s="722"/>
      <c r="U122" s="476"/>
      <c r="V122" s="51"/>
      <c r="W122" s="217" t="s">
        <v>118</v>
      </c>
      <c r="X122" s="217"/>
      <c r="Y122" s="47" t="s">
        <v>9</v>
      </c>
      <c r="Z122" s="47"/>
      <c r="AA122" s="47"/>
      <c r="AB122" s="47"/>
      <c r="AC122" s="47"/>
      <c r="AD122" s="47"/>
      <c r="AE122" s="47"/>
      <c r="AF122" s="47"/>
      <c r="AG122" s="47"/>
      <c r="AH122" s="47"/>
      <c r="AI122" s="47"/>
      <c r="AJ122" s="47"/>
      <c r="AK122" s="47"/>
      <c r="AL122" s="75" t="s">
        <v>95</v>
      </c>
      <c r="AM122" s="476"/>
      <c r="AN122" s="51"/>
      <c r="AO122" s="217"/>
      <c r="AP122" s="217"/>
      <c r="AQ122" s="217"/>
    </row>
    <row r="123" spans="1:43" x14ac:dyDescent="0.2">
      <c r="A123" s="217"/>
      <c r="B123" s="477"/>
      <c r="C123" s="476"/>
      <c r="D123" s="51"/>
      <c r="E123" s="722"/>
      <c r="F123" s="722"/>
      <c r="G123" s="722"/>
      <c r="H123" s="722"/>
      <c r="I123" s="722"/>
      <c r="J123" s="722"/>
      <c r="K123" s="722"/>
      <c r="L123" s="722"/>
      <c r="M123" s="722"/>
      <c r="N123" s="722"/>
      <c r="O123" s="722"/>
      <c r="P123" s="722"/>
      <c r="Q123" s="722"/>
      <c r="R123" s="722"/>
      <c r="S123" s="722"/>
      <c r="T123" s="722"/>
      <c r="U123" s="476"/>
      <c r="V123" s="51"/>
      <c r="W123" s="217" t="s">
        <v>259</v>
      </c>
      <c r="X123" s="217"/>
      <c r="Y123" s="217"/>
      <c r="Z123" s="217"/>
      <c r="AA123" s="217"/>
      <c r="AB123" s="47" t="s">
        <v>9</v>
      </c>
      <c r="AC123" s="47"/>
      <c r="AD123" s="47"/>
      <c r="AE123" s="47"/>
      <c r="AF123" s="47"/>
      <c r="AG123" s="47"/>
      <c r="AH123" s="47"/>
      <c r="AI123" s="47"/>
      <c r="AJ123" s="47"/>
      <c r="AK123" s="47"/>
      <c r="AL123" s="75" t="s">
        <v>212</v>
      </c>
      <c r="AM123" s="476"/>
      <c r="AN123" s="51"/>
      <c r="AO123" s="217"/>
      <c r="AP123" s="217"/>
      <c r="AQ123" s="217"/>
    </row>
    <row r="124" spans="1:43" ht="6" customHeight="1" x14ac:dyDescent="0.2">
      <c r="A124" s="77"/>
      <c r="B124" s="76"/>
      <c r="C124" s="48"/>
      <c r="D124" s="26"/>
      <c r="E124" s="77"/>
      <c r="F124" s="77"/>
      <c r="G124" s="77"/>
      <c r="H124" s="77"/>
      <c r="I124" s="77"/>
      <c r="J124" s="77"/>
      <c r="K124" s="77"/>
      <c r="L124" s="77"/>
      <c r="M124" s="77"/>
      <c r="N124" s="77"/>
      <c r="O124" s="77"/>
      <c r="P124" s="77"/>
      <c r="Q124" s="77"/>
      <c r="R124" s="77"/>
      <c r="S124" s="77"/>
      <c r="T124" s="77"/>
      <c r="U124" s="48"/>
      <c r="V124" s="26"/>
      <c r="W124" s="77"/>
      <c r="X124" s="77"/>
      <c r="Y124" s="77"/>
      <c r="Z124" s="77"/>
      <c r="AA124" s="77"/>
      <c r="AB124" s="77"/>
      <c r="AC124" s="77"/>
      <c r="AD124" s="77"/>
      <c r="AE124" s="77"/>
      <c r="AF124" s="77"/>
      <c r="AG124" s="77"/>
      <c r="AH124" s="77"/>
      <c r="AI124" s="77"/>
      <c r="AJ124" s="77"/>
      <c r="AK124" s="77"/>
      <c r="AL124" s="78"/>
      <c r="AM124" s="48"/>
      <c r="AN124" s="26"/>
      <c r="AO124" s="77"/>
      <c r="AP124" s="77"/>
      <c r="AQ124" s="77"/>
    </row>
    <row r="125" spans="1:43" ht="6" customHeight="1" x14ac:dyDescent="0.2">
      <c r="A125" s="16"/>
      <c r="B125" s="475"/>
      <c r="C125" s="46"/>
      <c r="D125" s="27"/>
      <c r="E125" s="16"/>
      <c r="F125" s="16"/>
      <c r="G125" s="16"/>
      <c r="H125" s="16"/>
      <c r="I125" s="16"/>
      <c r="J125" s="16"/>
      <c r="K125" s="16"/>
      <c r="L125" s="16"/>
      <c r="M125" s="16"/>
      <c r="N125" s="16"/>
      <c r="O125" s="16"/>
      <c r="P125" s="16"/>
      <c r="Q125" s="16"/>
      <c r="R125" s="16"/>
      <c r="S125" s="16"/>
      <c r="T125" s="16"/>
      <c r="U125" s="46"/>
      <c r="V125" s="27"/>
      <c r="W125" s="16"/>
      <c r="X125" s="16"/>
      <c r="Y125" s="16"/>
      <c r="Z125" s="16"/>
      <c r="AA125" s="16"/>
      <c r="AB125" s="16"/>
      <c r="AC125" s="16"/>
      <c r="AD125" s="16"/>
      <c r="AE125" s="16"/>
      <c r="AF125" s="16"/>
      <c r="AG125" s="16"/>
      <c r="AH125" s="16"/>
      <c r="AI125" s="16"/>
      <c r="AJ125" s="16"/>
      <c r="AK125" s="16"/>
      <c r="AL125" s="24"/>
      <c r="AM125" s="46"/>
      <c r="AN125" s="27"/>
      <c r="AO125" s="16"/>
      <c r="AP125" s="16"/>
      <c r="AQ125" s="16"/>
    </row>
    <row r="126" spans="1:43" x14ac:dyDescent="0.2">
      <c r="A126" s="217"/>
      <c r="B126" s="477">
        <v>813</v>
      </c>
      <c r="C126" s="476"/>
      <c r="D126" s="51"/>
      <c r="E126" s="723" t="s">
        <v>944</v>
      </c>
      <c r="F126" s="723"/>
      <c r="G126" s="723"/>
      <c r="H126" s="723"/>
      <c r="I126" s="723"/>
      <c r="J126" s="723"/>
      <c r="K126" s="723"/>
      <c r="L126" s="723"/>
      <c r="M126" s="723"/>
      <c r="N126" s="723"/>
      <c r="O126" s="723"/>
      <c r="P126" s="723"/>
      <c r="Q126" s="723"/>
      <c r="R126" s="723"/>
      <c r="S126" s="723"/>
      <c r="T126" s="723"/>
      <c r="U126" s="476"/>
      <c r="V126" s="51"/>
      <c r="W126" s="217"/>
      <c r="X126" s="217"/>
      <c r="Y126" s="217"/>
      <c r="Z126" s="217"/>
      <c r="AA126" s="217"/>
      <c r="AB126" s="217"/>
      <c r="AC126" s="217"/>
      <c r="AD126" s="217"/>
      <c r="AE126" s="217"/>
      <c r="AF126" s="217"/>
      <c r="AG126" s="217"/>
      <c r="AH126" s="217"/>
      <c r="AI126" s="217"/>
      <c r="AJ126" s="217"/>
      <c r="AK126" s="217"/>
      <c r="AL126" s="74"/>
      <c r="AM126" s="476"/>
      <c r="AN126" s="51"/>
      <c r="AO126" s="217"/>
      <c r="AP126" s="217"/>
      <c r="AQ126" s="217"/>
    </row>
    <row r="127" spans="1:43" ht="6" customHeight="1" x14ac:dyDescent="0.2">
      <c r="A127" s="217"/>
      <c r="B127" s="477"/>
      <c r="C127" s="476"/>
      <c r="D127" s="51"/>
      <c r="E127" s="217"/>
      <c r="F127" s="217"/>
      <c r="G127" s="217"/>
      <c r="H127" s="217"/>
      <c r="I127" s="217"/>
      <c r="J127" s="217"/>
      <c r="K127" s="217"/>
      <c r="L127" s="217"/>
      <c r="M127" s="217"/>
      <c r="N127" s="217"/>
      <c r="O127" s="217"/>
      <c r="P127" s="217"/>
      <c r="Q127" s="217"/>
      <c r="R127" s="217"/>
      <c r="S127" s="217"/>
      <c r="T127" s="217"/>
      <c r="U127" s="476"/>
      <c r="V127" s="51"/>
      <c r="W127" s="217"/>
      <c r="X127" s="217"/>
      <c r="Y127" s="217"/>
      <c r="Z127" s="217"/>
      <c r="AA127" s="217"/>
      <c r="AB127" s="217"/>
      <c r="AC127" s="217"/>
      <c r="AD127" s="217"/>
      <c r="AE127" s="217"/>
      <c r="AF127" s="217"/>
      <c r="AG127" s="217"/>
      <c r="AH127" s="217"/>
      <c r="AI127" s="217"/>
      <c r="AJ127" s="217"/>
      <c r="AK127" s="217"/>
      <c r="AL127" s="74"/>
      <c r="AM127" s="476"/>
      <c r="AN127" s="51"/>
      <c r="AO127" s="217"/>
      <c r="AP127" s="217"/>
      <c r="AQ127" s="217"/>
    </row>
    <row r="128" spans="1:43" x14ac:dyDescent="0.2">
      <c r="A128" s="217"/>
      <c r="B128" s="477"/>
      <c r="C128" s="476"/>
      <c r="D128" s="51"/>
      <c r="F128" s="217"/>
      <c r="G128" s="217"/>
      <c r="H128" s="217"/>
      <c r="I128" s="217"/>
      <c r="J128" s="74" t="s">
        <v>945</v>
      </c>
      <c r="L128" s="99"/>
      <c r="M128" s="217"/>
      <c r="N128" s="217"/>
      <c r="O128" s="217"/>
      <c r="P128" s="217"/>
      <c r="Q128" s="217"/>
      <c r="R128" s="74" t="s">
        <v>946</v>
      </c>
      <c r="S128" s="217"/>
      <c r="T128" s="217"/>
      <c r="U128" s="476"/>
      <c r="V128" s="51"/>
      <c r="W128" s="217"/>
      <c r="X128" s="217"/>
      <c r="Y128" s="217"/>
      <c r="Z128" s="217"/>
      <c r="AA128" s="217"/>
      <c r="AB128" s="217"/>
      <c r="AC128" s="217"/>
      <c r="AD128" s="217"/>
      <c r="AE128" s="217"/>
      <c r="AF128" s="217"/>
      <c r="AG128" s="217"/>
      <c r="AH128" s="217"/>
      <c r="AI128" s="217"/>
      <c r="AJ128" s="217"/>
      <c r="AK128" s="217"/>
      <c r="AL128" s="74"/>
      <c r="AM128" s="476"/>
      <c r="AN128" s="51"/>
      <c r="AO128" s="217"/>
      <c r="AP128" s="217"/>
      <c r="AQ128" s="217"/>
    </row>
    <row r="129" spans="1:43" x14ac:dyDescent="0.2">
      <c r="A129" s="217"/>
      <c r="B129" s="477"/>
      <c r="C129" s="476"/>
      <c r="D129" s="51"/>
      <c r="E129" s="217"/>
      <c r="F129" s="217"/>
      <c r="G129" s="217"/>
      <c r="H129" s="217"/>
      <c r="I129" s="217"/>
      <c r="J129" s="74" t="s">
        <v>947</v>
      </c>
      <c r="L129" s="99"/>
      <c r="M129" s="217"/>
      <c r="N129" s="217"/>
      <c r="O129" s="217"/>
      <c r="P129" s="217"/>
      <c r="Q129" s="217"/>
      <c r="R129" s="74" t="s">
        <v>563</v>
      </c>
      <c r="S129" s="217"/>
      <c r="T129" s="217"/>
      <c r="U129" s="476"/>
      <c r="V129" s="51"/>
      <c r="W129" s="217" t="s">
        <v>761</v>
      </c>
      <c r="X129" s="217"/>
      <c r="Y129" s="217"/>
      <c r="Z129" s="47" t="s">
        <v>9</v>
      </c>
      <c r="AA129" s="47"/>
      <c r="AB129" s="47"/>
      <c r="AC129" s="47"/>
      <c r="AD129" s="47"/>
      <c r="AE129" s="47"/>
      <c r="AF129" s="47"/>
      <c r="AG129" s="47"/>
      <c r="AH129" s="47"/>
      <c r="AI129" s="47"/>
      <c r="AJ129" s="47"/>
      <c r="AK129" s="47"/>
      <c r="AL129" s="75" t="s">
        <v>385</v>
      </c>
      <c r="AM129" s="476"/>
      <c r="AN129" s="51"/>
      <c r="AO129" s="217"/>
      <c r="AP129" s="318">
        <v>815</v>
      </c>
      <c r="AQ129" s="217"/>
    </row>
    <row r="130" spans="1:43" ht="6" customHeight="1" x14ac:dyDescent="0.2">
      <c r="A130" s="217"/>
      <c r="B130" s="477"/>
      <c r="C130" s="476"/>
      <c r="D130" s="51"/>
      <c r="E130" s="217"/>
      <c r="F130" s="217"/>
      <c r="G130" s="217"/>
      <c r="H130" s="217"/>
      <c r="I130" s="217"/>
      <c r="J130" s="217"/>
      <c r="K130" s="217"/>
      <c r="L130" s="99"/>
      <c r="M130" s="217"/>
      <c r="N130" s="217"/>
      <c r="O130" s="217"/>
      <c r="P130" s="217"/>
      <c r="Q130" s="217"/>
      <c r="R130" s="217"/>
      <c r="S130" s="217"/>
      <c r="T130" s="217"/>
      <c r="U130" s="476"/>
      <c r="V130" s="51"/>
      <c r="W130" s="217"/>
      <c r="X130" s="217"/>
      <c r="Y130" s="217"/>
      <c r="Z130" s="217"/>
      <c r="AA130" s="217"/>
      <c r="AB130" s="217"/>
      <c r="AC130" s="217"/>
      <c r="AD130" s="217"/>
      <c r="AE130" s="217"/>
      <c r="AF130" s="217"/>
      <c r="AG130" s="217"/>
      <c r="AH130" s="217"/>
      <c r="AI130" s="217"/>
      <c r="AJ130" s="217"/>
      <c r="AK130" s="217"/>
      <c r="AL130" s="75"/>
      <c r="AM130" s="476"/>
      <c r="AN130" s="51"/>
      <c r="AO130" s="217"/>
      <c r="AP130" s="318"/>
      <c r="AQ130" s="217"/>
    </row>
    <row r="131" spans="1:43" x14ac:dyDescent="0.2">
      <c r="A131" s="217"/>
      <c r="B131" s="477"/>
      <c r="C131" s="476"/>
      <c r="D131" s="51"/>
      <c r="E131" s="217" t="s">
        <v>155</v>
      </c>
      <c r="F131" s="722" t="str">
        <f ca="1">VLOOKUP(CONCATENATE($B$126&amp;INDIRECT(ADDRESS(ROW(),COLUMN()-1))),Language_Translations,MATCH(Language_Selected,Language_Options,0),FALSE)</f>
        <v>Si vous pouviez revenir à l'époque où vous n'aviez pas d'enfant et que vous pouviez choisir exactement le nombre d'enfants à avoir dans votre vie, combien auriez-vous voulu en avoir ?</v>
      </c>
      <c r="G131" s="722"/>
      <c r="H131" s="722"/>
      <c r="I131" s="722"/>
      <c r="J131" s="722"/>
      <c r="K131" s="722"/>
      <c r="L131" s="762"/>
      <c r="M131" s="217" t="s">
        <v>157</v>
      </c>
      <c r="N131" s="722" t="str">
        <f ca="1">VLOOKUP(CONCATENATE($B$126&amp;INDIRECT(ADDRESS(ROW(),COLUMN()-1))),Language_Translations,MATCH(Language_Selected,Language_Options,0),FALSE)</f>
        <v>Si vous pouviez choisir exactement le nombre d'enfants à avoir dans votre vie, combien en voudriez-vous ?</v>
      </c>
      <c r="O131" s="722"/>
      <c r="P131" s="722"/>
      <c r="Q131" s="722"/>
      <c r="R131" s="722"/>
      <c r="S131" s="722"/>
      <c r="T131" s="722"/>
      <c r="U131" s="476"/>
      <c r="V131" s="51"/>
      <c r="W131" s="217"/>
      <c r="X131" s="217"/>
      <c r="Y131" s="217"/>
      <c r="Z131" s="217"/>
      <c r="AA131" s="217"/>
      <c r="AB131" s="217"/>
      <c r="AC131" s="217"/>
      <c r="AD131" s="217"/>
      <c r="AE131" s="217"/>
      <c r="AF131" s="217"/>
      <c r="AG131" s="217"/>
      <c r="AH131" s="217"/>
      <c r="AI131" s="217"/>
      <c r="AJ131" s="217"/>
      <c r="AK131" s="217"/>
      <c r="AL131" s="74"/>
      <c r="AM131" s="476"/>
      <c r="AN131" s="51"/>
      <c r="AO131" s="217"/>
      <c r="AP131" s="217"/>
      <c r="AQ131" s="217"/>
    </row>
    <row r="132" spans="1:43" ht="11.25" customHeight="1" x14ac:dyDescent="0.2">
      <c r="A132" s="217"/>
      <c r="B132" s="477"/>
      <c r="C132" s="476"/>
      <c r="D132" s="51"/>
      <c r="F132" s="722"/>
      <c r="G132" s="722"/>
      <c r="H132" s="722"/>
      <c r="I132" s="722"/>
      <c r="J132" s="722"/>
      <c r="K132" s="722"/>
      <c r="L132" s="762"/>
      <c r="M132" s="217"/>
      <c r="N132" s="722"/>
      <c r="O132" s="722"/>
      <c r="P132" s="722"/>
      <c r="Q132" s="722"/>
      <c r="R132" s="722"/>
      <c r="S132" s="722"/>
      <c r="T132" s="722"/>
      <c r="U132" s="476"/>
      <c r="V132" s="51"/>
      <c r="W132" s="217"/>
      <c r="X132" s="217"/>
      <c r="Y132" s="217"/>
      <c r="Z132" s="217"/>
      <c r="AA132" s="217"/>
      <c r="AB132" s="217"/>
      <c r="AC132" s="217"/>
      <c r="AD132" s="217"/>
      <c r="AE132" s="217"/>
      <c r="AF132" s="217"/>
      <c r="AG132" s="217"/>
      <c r="AH132" s="217"/>
      <c r="AI132" s="27"/>
      <c r="AJ132" s="46"/>
      <c r="AK132" s="27"/>
      <c r="AL132" s="21"/>
      <c r="AM132" s="476"/>
      <c r="AN132" s="51"/>
      <c r="AO132" s="217"/>
      <c r="AP132" s="217"/>
      <c r="AQ132" s="217"/>
    </row>
    <row r="133" spans="1:43" x14ac:dyDescent="0.2">
      <c r="A133" s="217"/>
      <c r="B133" s="477"/>
      <c r="C133" s="476"/>
      <c r="D133" s="51"/>
      <c r="E133" s="217"/>
      <c r="F133" s="722"/>
      <c r="G133" s="722"/>
      <c r="H133" s="722"/>
      <c r="I133" s="722"/>
      <c r="J133" s="722"/>
      <c r="K133" s="722"/>
      <c r="L133" s="762"/>
      <c r="M133" s="217"/>
      <c r="N133" s="722"/>
      <c r="O133" s="722"/>
      <c r="P133" s="722"/>
      <c r="Q133" s="722"/>
      <c r="R133" s="722"/>
      <c r="S133" s="722"/>
      <c r="T133" s="722"/>
      <c r="U133" s="476"/>
      <c r="V133" s="51"/>
      <c r="W133" s="217" t="s">
        <v>948</v>
      </c>
      <c r="X133" s="217"/>
      <c r="Y133" s="217"/>
      <c r="Z133" s="47" t="s">
        <v>9</v>
      </c>
      <c r="AA133" s="47"/>
      <c r="AB133" s="47"/>
      <c r="AC133" s="47"/>
      <c r="AD133" s="47"/>
      <c r="AE133" s="47"/>
      <c r="AF133" s="47"/>
      <c r="AG133" s="47"/>
      <c r="AH133" s="47"/>
      <c r="AI133" s="26"/>
      <c r="AJ133" s="48"/>
      <c r="AK133" s="26"/>
      <c r="AL133" s="22"/>
      <c r="AM133" s="476"/>
      <c r="AN133" s="51"/>
      <c r="AO133" s="217"/>
      <c r="AP133" s="217"/>
      <c r="AQ133" s="217"/>
    </row>
    <row r="134" spans="1:43" x14ac:dyDescent="0.2">
      <c r="A134" s="217"/>
      <c r="B134" s="477"/>
      <c r="C134" s="476"/>
      <c r="D134" s="51"/>
      <c r="E134" s="217"/>
      <c r="F134" s="722"/>
      <c r="G134" s="722"/>
      <c r="H134" s="722"/>
      <c r="I134" s="722"/>
      <c r="J134" s="722"/>
      <c r="K134" s="722"/>
      <c r="L134" s="762"/>
      <c r="M134" s="217"/>
      <c r="N134" s="722"/>
      <c r="O134" s="722"/>
      <c r="P134" s="722"/>
      <c r="Q134" s="722"/>
      <c r="R134" s="722"/>
      <c r="S134" s="722"/>
      <c r="T134" s="722"/>
      <c r="U134" s="476"/>
      <c r="V134" s="51"/>
      <c r="W134" s="217"/>
      <c r="X134" s="217"/>
      <c r="Y134" s="217"/>
      <c r="Z134" s="217"/>
      <c r="AA134" s="217"/>
      <c r="AB134" s="217"/>
      <c r="AC134" s="217"/>
      <c r="AD134" s="217"/>
      <c r="AE134" s="217"/>
      <c r="AF134" s="217"/>
      <c r="AG134" s="217"/>
      <c r="AH134" s="217"/>
      <c r="AI134" s="217"/>
      <c r="AJ134" s="217"/>
      <c r="AK134" s="217"/>
      <c r="AL134" s="74"/>
      <c r="AM134" s="476"/>
      <c r="AN134" s="51"/>
      <c r="AO134" s="217"/>
      <c r="AP134" s="217"/>
      <c r="AQ134" s="217"/>
    </row>
    <row r="135" spans="1:43" x14ac:dyDescent="0.2">
      <c r="A135" s="217"/>
      <c r="B135" s="477"/>
      <c r="C135" s="476"/>
      <c r="D135" s="51"/>
      <c r="E135" s="217"/>
      <c r="F135" s="722"/>
      <c r="G135" s="722"/>
      <c r="H135" s="722"/>
      <c r="I135" s="722"/>
      <c r="J135" s="722"/>
      <c r="K135" s="722"/>
      <c r="L135" s="762"/>
      <c r="M135" s="217"/>
      <c r="N135" s="722"/>
      <c r="O135" s="722"/>
      <c r="P135" s="722"/>
      <c r="Q135" s="722"/>
      <c r="R135" s="722"/>
      <c r="S135" s="722"/>
      <c r="T135" s="722"/>
      <c r="U135" s="476"/>
      <c r="V135" s="51"/>
      <c r="W135" s="217"/>
      <c r="X135" s="217"/>
      <c r="Y135" s="217"/>
      <c r="Z135" s="217"/>
      <c r="AA135" s="217"/>
      <c r="AB135" s="217"/>
      <c r="AC135" s="217"/>
      <c r="AD135" s="217"/>
      <c r="AE135" s="217"/>
      <c r="AF135" s="217"/>
      <c r="AG135" s="217"/>
      <c r="AH135" s="217"/>
      <c r="AI135" s="217"/>
      <c r="AJ135" s="217"/>
      <c r="AK135" s="217"/>
      <c r="AL135" s="74"/>
      <c r="AM135" s="476"/>
      <c r="AN135" s="51"/>
      <c r="AO135" s="217"/>
      <c r="AP135" s="217"/>
      <c r="AQ135" s="217"/>
    </row>
    <row r="136" spans="1:43" x14ac:dyDescent="0.2">
      <c r="A136" s="217"/>
      <c r="B136" s="477"/>
      <c r="C136" s="476"/>
      <c r="D136" s="51"/>
      <c r="E136" s="217"/>
      <c r="F136" s="722"/>
      <c r="G136" s="722"/>
      <c r="H136" s="722"/>
      <c r="I136" s="722"/>
      <c r="J136" s="722"/>
      <c r="K136" s="722"/>
      <c r="L136" s="762"/>
      <c r="M136" s="217"/>
      <c r="N136" s="722"/>
      <c r="O136" s="722"/>
      <c r="P136" s="722"/>
      <c r="Q136" s="722"/>
      <c r="R136" s="722"/>
      <c r="S136" s="722"/>
      <c r="T136" s="722"/>
      <c r="U136" s="476"/>
      <c r="V136" s="51"/>
      <c r="W136" s="217" t="s">
        <v>106</v>
      </c>
      <c r="X136" s="217"/>
      <c r="Y136" s="217"/>
      <c r="Z136" s="217"/>
      <c r="AA136" s="217"/>
      <c r="AB136" s="217"/>
      <c r="AC136" s="217"/>
      <c r="AD136" s="217"/>
      <c r="AE136" s="217"/>
      <c r="AF136" s="217"/>
      <c r="AG136" s="217"/>
      <c r="AH136" s="217"/>
      <c r="AI136" s="217"/>
      <c r="AJ136" s="217"/>
      <c r="AK136" s="217"/>
      <c r="AL136" s="74" t="s">
        <v>76</v>
      </c>
      <c r="AM136" s="476"/>
      <c r="AN136" s="51"/>
      <c r="AO136" s="217"/>
      <c r="AP136" s="318">
        <v>815</v>
      </c>
      <c r="AQ136" s="217"/>
    </row>
    <row r="137" spans="1:43" x14ac:dyDescent="0.2">
      <c r="A137" s="217"/>
      <c r="B137" s="477"/>
      <c r="C137" s="476"/>
      <c r="D137" s="51"/>
      <c r="E137" s="217"/>
      <c r="F137" s="722"/>
      <c r="G137" s="722"/>
      <c r="H137" s="722"/>
      <c r="I137" s="722"/>
      <c r="J137" s="722"/>
      <c r="K137" s="722"/>
      <c r="L137" s="762"/>
      <c r="M137" s="217"/>
      <c r="N137" s="722"/>
      <c r="O137" s="722"/>
      <c r="P137" s="722"/>
      <c r="Q137" s="722"/>
      <c r="R137" s="722"/>
      <c r="S137" s="722"/>
      <c r="T137" s="722"/>
      <c r="U137" s="476"/>
      <c r="V137" s="51"/>
      <c r="W137" s="217"/>
      <c r="X137" s="217"/>
      <c r="Y137" s="217"/>
      <c r="Z137" s="697" t="s">
        <v>107</v>
      </c>
      <c r="AA137" s="697"/>
      <c r="AB137" s="697"/>
      <c r="AC137" s="697"/>
      <c r="AD137" s="697"/>
      <c r="AE137" s="697"/>
      <c r="AF137" s="697"/>
      <c r="AG137" s="697"/>
      <c r="AH137" s="697"/>
      <c r="AI137" s="697"/>
      <c r="AJ137" s="697"/>
      <c r="AK137" s="697"/>
      <c r="AL137" s="74"/>
      <c r="AM137" s="476"/>
      <c r="AN137" s="51"/>
      <c r="AO137" s="217"/>
      <c r="AP137" s="217"/>
      <c r="AQ137" s="217"/>
    </row>
    <row r="138" spans="1:43" x14ac:dyDescent="0.2">
      <c r="A138" s="217"/>
      <c r="B138" s="477"/>
      <c r="C138" s="476"/>
      <c r="D138" s="51"/>
      <c r="E138" s="217"/>
      <c r="F138" s="722"/>
      <c r="G138" s="722"/>
      <c r="H138" s="722"/>
      <c r="I138" s="722"/>
      <c r="J138" s="722"/>
      <c r="K138" s="722"/>
      <c r="L138" s="762"/>
      <c r="M138" s="217"/>
      <c r="N138" s="722"/>
      <c r="O138" s="722"/>
      <c r="P138" s="722"/>
      <c r="Q138" s="722"/>
      <c r="R138" s="722"/>
      <c r="S138" s="722"/>
      <c r="T138" s="722"/>
      <c r="U138" s="476"/>
      <c r="V138" s="51"/>
      <c r="W138" s="217"/>
      <c r="X138" s="217"/>
      <c r="Y138" s="217"/>
      <c r="Z138" s="477"/>
      <c r="AA138" s="477"/>
      <c r="AB138" s="477"/>
      <c r="AC138" s="477"/>
      <c r="AD138" s="477"/>
      <c r="AE138" s="477"/>
      <c r="AF138" s="477"/>
      <c r="AG138" s="477"/>
      <c r="AH138" s="477"/>
      <c r="AI138" s="477"/>
      <c r="AJ138" s="477"/>
      <c r="AK138" s="477"/>
      <c r="AL138" s="74"/>
      <c r="AM138" s="476"/>
      <c r="AN138" s="51"/>
      <c r="AO138" s="217"/>
      <c r="AP138" s="217"/>
      <c r="AQ138" s="217"/>
    </row>
    <row r="139" spans="1:43" x14ac:dyDescent="0.2">
      <c r="A139" s="217"/>
      <c r="B139" s="477"/>
      <c r="C139" s="476"/>
      <c r="D139" s="51"/>
      <c r="E139" s="217"/>
      <c r="F139" s="722"/>
      <c r="G139" s="722"/>
      <c r="H139" s="722"/>
      <c r="I139" s="722"/>
      <c r="J139" s="722"/>
      <c r="K139" s="722"/>
      <c r="L139" s="762"/>
      <c r="M139" s="217"/>
      <c r="N139" s="722"/>
      <c r="O139" s="722"/>
      <c r="P139" s="722"/>
      <c r="Q139" s="722"/>
      <c r="R139" s="722"/>
      <c r="S139" s="722"/>
      <c r="T139" s="722"/>
      <c r="U139" s="476"/>
      <c r="V139" s="51"/>
      <c r="W139" s="217"/>
      <c r="X139" s="217"/>
      <c r="Y139" s="217"/>
      <c r="Z139" s="477"/>
      <c r="AA139" s="477"/>
      <c r="AB139" s="477"/>
      <c r="AC139" s="477"/>
      <c r="AD139" s="477"/>
      <c r="AE139" s="477"/>
      <c r="AF139" s="477"/>
      <c r="AG139" s="477"/>
      <c r="AH139" s="477"/>
      <c r="AI139" s="477"/>
      <c r="AJ139" s="477"/>
      <c r="AK139" s="477"/>
      <c r="AL139" s="74"/>
      <c r="AM139" s="476"/>
      <c r="AN139" s="51"/>
      <c r="AO139" s="217"/>
      <c r="AP139" s="217"/>
      <c r="AQ139" s="217"/>
    </row>
    <row r="140" spans="1:43" x14ac:dyDescent="0.2">
      <c r="A140" s="217"/>
      <c r="B140" s="477"/>
      <c r="C140" s="476"/>
      <c r="D140" s="51"/>
      <c r="E140" s="217"/>
      <c r="F140" s="722"/>
      <c r="G140" s="722"/>
      <c r="H140" s="722"/>
      <c r="I140" s="722"/>
      <c r="J140" s="722"/>
      <c r="K140" s="722"/>
      <c r="L140" s="762"/>
      <c r="M140" s="217"/>
      <c r="N140" s="722"/>
      <c r="O140" s="722"/>
      <c r="P140" s="722"/>
      <c r="Q140" s="722"/>
      <c r="R140" s="722"/>
      <c r="S140" s="722"/>
      <c r="T140" s="722"/>
      <c r="U140" s="476"/>
      <c r="V140" s="51"/>
      <c r="W140" s="217"/>
      <c r="X140" s="217"/>
      <c r="Y140" s="217"/>
      <c r="Z140" s="217"/>
      <c r="AA140" s="217"/>
      <c r="AB140" s="217"/>
      <c r="AC140" s="217"/>
      <c r="AD140" s="217"/>
      <c r="AE140" s="217"/>
      <c r="AF140" s="217"/>
      <c r="AG140" s="217"/>
      <c r="AH140" s="217"/>
      <c r="AI140" s="217"/>
      <c r="AJ140" s="217"/>
      <c r="AK140" s="217"/>
      <c r="AL140" s="74"/>
      <c r="AM140" s="476"/>
      <c r="AN140" s="51"/>
      <c r="AO140" s="217"/>
      <c r="AP140" s="217"/>
      <c r="AQ140" s="217"/>
    </row>
    <row r="141" spans="1:43" ht="10" customHeight="1" x14ac:dyDescent="0.2">
      <c r="A141" s="217"/>
      <c r="B141" s="477"/>
      <c r="C141" s="476"/>
      <c r="D141" s="51"/>
      <c r="E141" s="809" t="s">
        <v>949</v>
      </c>
      <c r="F141" s="809"/>
      <c r="G141" s="809"/>
      <c r="H141" s="809"/>
      <c r="I141" s="809"/>
      <c r="J141" s="809"/>
      <c r="K141" s="809"/>
      <c r="L141" s="809"/>
      <c r="M141" s="809"/>
      <c r="N141" s="809"/>
      <c r="O141" s="809"/>
      <c r="P141" s="809"/>
      <c r="Q141" s="809"/>
      <c r="R141" s="809"/>
      <c r="S141" s="809"/>
      <c r="T141" s="809"/>
      <c r="U141" s="476"/>
      <c r="V141" s="51"/>
      <c r="W141" s="217"/>
      <c r="X141" s="217"/>
      <c r="Y141" s="217"/>
      <c r="Z141" s="217"/>
      <c r="AA141" s="217"/>
      <c r="AB141" s="217"/>
      <c r="AC141" s="217"/>
      <c r="AD141" s="217"/>
      <c r="AE141" s="217"/>
      <c r="AF141" s="217"/>
      <c r="AG141" s="217"/>
      <c r="AH141" s="217"/>
      <c r="AI141" s="217"/>
      <c r="AJ141" s="217"/>
      <c r="AK141" s="217"/>
      <c r="AL141" s="74"/>
      <c r="AM141" s="476"/>
      <c r="AN141" s="51"/>
      <c r="AO141" s="217"/>
      <c r="AP141" s="217"/>
      <c r="AQ141" s="217"/>
    </row>
    <row r="142" spans="1:43" x14ac:dyDescent="0.2">
      <c r="A142" s="217"/>
      <c r="B142" s="477"/>
      <c r="C142" s="476"/>
      <c r="D142" s="176"/>
      <c r="E142" s="809"/>
      <c r="F142" s="809"/>
      <c r="G142" s="809"/>
      <c r="H142" s="809"/>
      <c r="I142" s="809"/>
      <c r="J142" s="809"/>
      <c r="K142" s="809"/>
      <c r="L142" s="809"/>
      <c r="M142" s="809"/>
      <c r="N142" s="809"/>
      <c r="O142" s="809"/>
      <c r="P142" s="809"/>
      <c r="Q142" s="809"/>
      <c r="R142" s="809"/>
      <c r="S142" s="809"/>
      <c r="T142" s="809"/>
      <c r="U142" s="94"/>
      <c r="V142" s="51"/>
      <c r="W142" s="217"/>
      <c r="X142" s="217"/>
      <c r="Y142" s="217"/>
      <c r="Z142" s="217"/>
      <c r="AA142" s="217"/>
      <c r="AB142" s="217"/>
      <c r="AC142" s="217"/>
      <c r="AD142" s="217"/>
      <c r="AE142" s="217"/>
      <c r="AF142" s="217"/>
      <c r="AG142" s="217"/>
      <c r="AH142" s="217"/>
      <c r="AI142" s="217"/>
      <c r="AJ142" s="217"/>
      <c r="AK142" s="217"/>
      <c r="AL142" s="74"/>
      <c r="AM142" s="476"/>
      <c r="AN142" s="51"/>
      <c r="AO142" s="217"/>
      <c r="AP142" s="217"/>
      <c r="AQ142" s="217"/>
    </row>
    <row r="143" spans="1:43" ht="6" customHeight="1" x14ac:dyDescent="0.2">
      <c r="A143" s="77"/>
      <c r="B143" s="76"/>
      <c r="C143" s="48"/>
      <c r="D143" s="26"/>
      <c r="E143" s="77"/>
      <c r="F143" s="77"/>
      <c r="G143" s="77"/>
      <c r="H143" s="77"/>
      <c r="I143" s="77"/>
      <c r="J143" s="77"/>
      <c r="K143" s="77"/>
      <c r="L143" s="77"/>
      <c r="M143" s="77"/>
      <c r="N143" s="77"/>
      <c r="O143" s="77"/>
      <c r="P143" s="77"/>
      <c r="Q143" s="77"/>
      <c r="R143" s="77"/>
      <c r="S143" s="77"/>
      <c r="T143" s="77"/>
      <c r="U143" s="48"/>
      <c r="V143" s="26"/>
      <c r="W143" s="77"/>
      <c r="X143" s="77"/>
      <c r="Y143" s="77"/>
      <c r="Z143" s="77"/>
      <c r="AA143" s="77"/>
      <c r="AB143" s="77"/>
      <c r="AC143" s="77"/>
      <c r="AD143" s="77"/>
      <c r="AE143" s="77"/>
      <c r="AF143" s="77"/>
      <c r="AG143" s="77"/>
      <c r="AH143" s="77"/>
      <c r="AI143" s="77"/>
      <c r="AJ143" s="77"/>
      <c r="AK143" s="77"/>
      <c r="AL143" s="78"/>
      <c r="AM143" s="48"/>
      <c r="AN143" s="26"/>
      <c r="AO143" s="77"/>
      <c r="AP143" s="77"/>
      <c r="AQ143" s="77"/>
    </row>
    <row r="144" spans="1:43" ht="6" customHeight="1" x14ac:dyDescent="0.2">
      <c r="A144" s="16"/>
      <c r="B144" s="475"/>
      <c r="C144" s="46"/>
      <c r="D144" s="27"/>
      <c r="E144" s="16"/>
      <c r="F144" s="16"/>
      <c r="G144" s="16"/>
      <c r="H144" s="16"/>
      <c r="I144" s="16"/>
      <c r="J144" s="16"/>
      <c r="K144" s="16"/>
      <c r="L144" s="16"/>
      <c r="M144" s="16"/>
      <c r="N144" s="16"/>
      <c r="O144" s="16"/>
      <c r="P144" s="16"/>
      <c r="Q144" s="16"/>
      <c r="R144" s="16"/>
      <c r="S144" s="16"/>
      <c r="T144" s="16"/>
      <c r="U144" s="46"/>
      <c r="V144" s="27"/>
      <c r="W144" s="16"/>
      <c r="X144" s="16"/>
      <c r="Y144" s="16"/>
      <c r="Z144" s="16"/>
      <c r="AA144" s="16"/>
      <c r="AB144" s="16"/>
      <c r="AC144" s="16"/>
      <c r="AD144" s="16"/>
      <c r="AE144" s="16"/>
      <c r="AF144" s="16"/>
      <c r="AG144" s="16"/>
      <c r="AH144" s="16"/>
      <c r="AI144" s="16"/>
      <c r="AJ144" s="16"/>
      <c r="AK144" s="16"/>
      <c r="AL144" s="24"/>
      <c r="AM144" s="46"/>
      <c r="AN144" s="27"/>
      <c r="AO144" s="16"/>
      <c r="AP144" s="16"/>
      <c r="AQ144" s="16"/>
    </row>
    <row r="145" spans="1:43" ht="11.25" customHeight="1" x14ac:dyDescent="0.2">
      <c r="A145" s="217"/>
      <c r="B145" s="477">
        <v>814</v>
      </c>
      <c r="C145" s="476"/>
      <c r="D145" s="51"/>
      <c r="E145" s="722" t="str">
        <f ca="1">VLOOKUP(INDIRECT(ADDRESS(ROW(),COLUMN()-3)),Language_Translations,MATCH(Language_Selected,Language_Options,0),FALSE)</f>
        <v>Parmi ces enfants, combien souhaiteriez-vous de garçons, combien souhaiteriez-vous de filles et pour combien d'entre eux, le sexe n'aurait-il pas d'importance ?</v>
      </c>
      <c r="F145" s="722"/>
      <c r="G145" s="722"/>
      <c r="H145" s="722"/>
      <c r="I145" s="722"/>
      <c r="J145" s="722"/>
      <c r="K145" s="722"/>
      <c r="L145" s="722"/>
      <c r="M145" s="722"/>
      <c r="N145" s="722"/>
      <c r="O145" s="722"/>
      <c r="P145" s="722"/>
      <c r="Q145" s="722"/>
      <c r="R145" s="722"/>
      <c r="S145" s="722"/>
      <c r="T145" s="722"/>
      <c r="U145" s="476"/>
      <c r="V145" s="51"/>
      <c r="W145" s="217"/>
      <c r="X145" s="217"/>
      <c r="Y145" s="217"/>
      <c r="Z145" s="217"/>
      <c r="AA145" s="808" t="s">
        <v>950</v>
      </c>
      <c r="AB145" s="808"/>
      <c r="AC145" s="808"/>
      <c r="AD145" s="808"/>
      <c r="AE145" s="808" t="s">
        <v>951</v>
      </c>
      <c r="AF145" s="808"/>
      <c r="AG145" s="808"/>
      <c r="AH145" s="808"/>
      <c r="AI145" s="807" t="s">
        <v>952</v>
      </c>
      <c r="AJ145" s="807"/>
      <c r="AK145" s="807"/>
      <c r="AL145" s="807"/>
      <c r="AM145" s="476"/>
      <c r="AN145" s="51"/>
      <c r="AO145" s="217"/>
      <c r="AP145" s="217"/>
      <c r="AQ145" s="217"/>
    </row>
    <row r="146" spans="1:43" x14ac:dyDescent="0.2">
      <c r="A146" s="217"/>
      <c r="B146" s="477"/>
      <c r="C146" s="476"/>
      <c r="D146" s="51"/>
      <c r="E146" s="722"/>
      <c r="F146" s="722"/>
      <c r="G146" s="722"/>
      <c r="H146" s="722"/>
      <c r="I146" s="722"/>
      <c r="J146" s="722"/>
      <c r="K146" s="722"/>
      <c r="L146" s="722"/>
      <c r="M146" s="722"/>
      <c r="N146" s="722"/>
      <c r="O146" s="722"/>
      <c r="P146" s="722"/>
      <c r="Q146" s="722"/>
      <c r="R146" s="722"/>
      <c r="S146" s="722"/>
      <c r="T146" s="722"/>
      <c r="U146" s="476"/>
      <c r="V146" s="51"/>
      <c r="W146" s="217"/>
      <c r="X146" s="217"/>
      <c r="Y146" s="217"/>
      <c r="Z146" s="217"/>
      <c r="AA146" s="27"/>
      <c r="AB146" s="46"/>
      <c r="AC146" s="27"/>
      <c r="AD146" s="55"/>
      <c r="AE146" s="54"/>
      <c r="AF146" s="46"/>
      <c r="AG146" s="27"/>
      <c r="AH146" s="55"/>
      <c r="AI146" s="54"/>
      <c r="AJ146" s="46"/>
      <c r="AK146" s="27"/>
      <c r="AL146" s="21"/>
      <c r="AM146" s="476"/>
      <c r="AN146" s="51"/>
      <c r="AO146" s="217"/>
      <c r="AP146" s="217"/>
      <c r="AQ146" s="217"/>
    </row>
    <row r="147" spans="1:43" x14ac:dyDescent="0.2">
      <c r="A147" s="217"/>
      <c r="B147" s="477"/>
      <c r="C147" s="476"/>
      <c r="D147" s="51"/>
      <c r="E147" s="722"/>
      <c r="F147" s="722"/>
      <c r="G147" s="722"/>
      <c r="H147" s="722"/>
      <c r="I147" s="722"/>
      <c r="J147" s="722"/>
      <c r="K147" s="722"/>
      <c r="L147" s="722"/>
      <c r="M147" s="722"/>
      <c r="N147" s="722"/>
      <c r="O147" s="722"/>
      <c r="P147" s="722"/>
      <c r="Q147" s="722"/>
      <c r="R147" s="722"/>
      <c r="S147" s="722"/>
      <c r="T147" s="722"/>
      <c r="U147" s="476"/>
      <c r="V147" s="51"/>
      <c r="W147" s="217" t="s">
        <v>948</v>
      </c>
      <c r="X147" s="217"/>
      <c r="Y147" s="217"/>
      <c r="Z147" s="47" t="s">
        <v>9</v>
      </c>
      <c r="AA147" s="26"/>
      <c r="AB147" s="48"/>
      <c r="AC147" s="26"/>
      <c r="AD147" s="53"/>
      <c r="AE147" s="52"/>
      <c r="AF147" s="48"/>
      <c r="AG147" s="26"/>
      <c r="AH147" s="53"/>
      <c r="AI147" s="52"/>
      <c r="AJ147" s="48"/>
      <c r="AK147" s="26"/>
      <c r="AL147" s="22"/>
      <c r="AM147" s="476"/>
      <c r="AN147" s="51"/>
      <c r="AO147" s="217"/>
      <c r="AP147" s="217"/>
      <c r="AQ147" s="217"/>
    </row>
    <row r="148" spans="1:43" x14ac:dyDescent="0.2">
      <c r="A148" s="217"/>
      <c r="B148" s="477"/>
      <c r="C148" s="476"/>
      <c r="D148" s="51"/>
      <c r="E148" s="722"/>
      <c r="F148" s="722"/>
      <c r="G148" s="722"/>
      <c r="H148" s="722"/>
      <c r="I148" s="722"/>
      <c r="J148" s="722"/>
      <c r="K148" s="722"/>
      <c r="L148" s="722"/>
      <c r="M148" s="722"/>
      <c r="N148" s="722"/>
      <c r="O148" s="722"/>
      <c r="P148" s="722"/>
      <c r="Q148" s="722"/>
      <c r="R148" s="722"/>
      <c r="S148" s="722"/>
      <c r="T148" s="722"/>
      <c r="U148" s="476"/>
      <c r="V148" s="51"/>
      <c r="W148" s="217"/>
      <c r="X148" s="217"/>
      <c r="Y148" s="217"/>
      <c r="Z148" s="217"/>
      <c r="AA148" s="217"/>
      <c r="AB148" s="217"/>
      <c r="AC148" s="217"/>
      <c r="AD148" s="217"/>
      <c r="AE148" s="217"/>
      <c r="AF148" s="217"/>
      <c r="AG148" s="217"/>
      <c r="AH148" s="217"/>
      <c r="AI148" s="217"/>
      <c r="AJ148" s="217"/>
      <c r="AK148" s="217"/>
      <c r="AL148" s="74"/>
      <c r="AM148" s="476"/>
      <c r="AN148" s="51"/>
      <c r="AO148" s="217"/>
      <c r="AP148" s="217"/>
      <c r="AQ148" s="217"/>
    </row>
    <row r="149" spans="1:43" x14ac:dyDescent="0.2">
      <c r="A149" s="217"/>
      <c r="B149" s="477"/>
      <c r="C149" s="476"/>
      <c r="D149" s="51"/>
      <c r="E149" s="722"/>
      <c r="F149" s="722"/>
      <c r="G149" s="722"/>
      <c r="H149" s="722"/>
      <c r="I149" s="722"/>
      <c r="J149" s="722"/>
      <c r="K149" s="722"/>
      <c r="L149" s="722"/>
      <c r="M149" s="722"/>
      <c r="N149" s="722"/>
      <c r="O149" s="722"/>
      <c r="P149" s="722"/>
      <c r="Q149" s="722"/>
      <c r="R149" s="722"/>
      <c r="S149" s="722"/>
      <c r="T149" s="722"/>
      <c r="U149" s="476"/>
      <c r="V149" s="51"/>
      <c r="W149" s="217" t="s">
        <v>106</v>
      </c>
      <c r="X149" s="217"/>
      <c r="Y149" s="217"/>
      <c r="Z149" s="217"/>
      <c r="AA149" s="217"/>
      <c r="AB149" s="217"/>
      <c r="AC149" s="217"/>
      <c r="AD149" s="217"/>
      <c r="AE149" s="217"/>
      <c r="AF149" s="217"/>
      <c r="AG149" s="217"/>
      <c r="AH149" s="217"/>
      <c r="AI149" s="217"/>
      <c r="AJ149" s="217"/>
      <c r="AK149" s="217"/>
      <c r="AL149" s="74" t="s">
        <v>76</v>
      </c>
      <c r="AM149" s="476"/>
      <c r="AN149" s="51"/>
      <c r="AO149" s="217"/>
      <c r="AP149" s="217"/>
      <c r="AQ149" s="217"/>
    </row>
    <row r="150" spans="1:43" x14ac:dyDescent="0.2">
      <c r="A150" s="217"/>
      <c r="B150" s="477"/>
      <c r="C150" s="476"/>
      <c r="D150" s="51"/>
      <c r="E150" s="722"/>
      <c r="F150" s="722"/>
      <c r="G150" s="722"/>
      <c r="H150" s="722"/>
      <c r="I150" s="722"/>
      <c r="J150" s="722"/>
      <c r="K150" s="722"/>
      <c r="L150" s="722"/>
      <c r="M150" s="722"/>
      <c r="N150" s="722"/>
      <c r="O150" s="722"/>
      <c r="P150" s="722"/>
      <c r="Q150" s="722"/>
      <c r="R150" s="722"/>
      <c r="S150" s="722"/>
      <c r="T150" s="722"/>
      <c r="U150" s="476"/>
      <c r="V150" s="51"/>
      <c r="W150" s="217"/>
      <c r="X150" s="217"/>
      <c r="Y150" s="217"/>
      <c r="Z150" s="697" t="s">
        <v>107</v>
      </c>
      <c r="AA150" s="697"/>
      <c r="AB150" s="697"/>
      <c r="AC150" s="697"/>
      <c r="AD150" s="697"/>
      <c r="AE150" s="697"/>
      <c r="AF150" s="697"/>
      <c r="AG150" s="697"/>
      <c r="AH150" s="697"/>
      <c r="AI150" s="697"/>
      <c r="AJ150" s="697"/>
      <c r="AK150" s="697"/>
      <c r="AL150" s="74"/>
      <c r="AM150" s="476"/>
      <c r="AN150" s="51"/>
      <c r="AO150" s="217"/>
      <c r="AP150" s="217"/>
      <c r="AQ150" s="217"/>
    </row>
    <row r="151" spans="1:43" ht="6" customHeight="1" x14ac:dyDescent="0.2">
      <c r="A151" s="77"/>
      <c r="B151" s="76"/>
      <c r="C151" s="48"/>
      <c r="D151" s="26"/>
      <c r="E151" s="77"/>
      <c r="F151" s="77"/>
      <c r="G151" s="77"/>
      <c r="H151" s="77"/>
      <c r="I151" s="77"/>
      <c r="J151" s="77"/>
      <c r="K151" s="77"/>
      <c r="L151" s="77"/>
      <c r="M151" s="77"/>
      <c r="N151" s="77"/>
      <c r="O151" s="77"/>
      <c r="P151" s="77"/>
      <c r="Q151" s="77"/>
      <c r="R151" s="77"/>
      <c r="S151" s="77"/>
      <c r="T151" s="77"/>
      <c r="U151" s="48"/>
      <c r="V151" s="26"/>
      <c r="W151" s="77"/>
      <c r="X151" s="77"/>
      <c r="Y151" s="77"/>
      <c r="Z151" s="77"/>
      <c r="AA151" s="77"/>
      <c r="AB151" s="77"/>
      <c r="AC151" s="77"/>
      <c r="AD151" s="77"/>
      <c r="AE151" s="77"/>
      <c r="AF151" s="77"/>
      <c r="AG151" s="77"/>
      <c r="AH151" s="77"/>
      <c r="AI151" s="77"/>
      <c r="AJ151" s="77"/>
      <c r="AK151" s="77"/>
      <c r="AL151" s="78"/>
      <c r="AM151" s="48"/>
      <c r="AN151" s="26"/>
      <c r="AO151" s="77"/>
      <c r="AP151" s="77"/>
      <c r="AQ151" s="77"/>
    </row>
    <row r="152" spans="1:43" ht="6" customHeight="1" x14ac:dyDescent="0.2">
      <c r="A152" s="16"/>
      <c r="B152" s="475"/>
      <c r="C152" s="46"/>
      <c r="D152" s="27"/>
      <c r="E152" s="16"/>
      <c r="F152" s="16"/>
      <c r="G152" s="16"/>
      <c r="H152" s="16"/>
      <c r="I152" s="16"/>
      <c r="J152" s="16"/>
      <c r="K152" s="16"/>
      <c r="L152" s="16"/>
      <c r="M152" s="16"/>
      <c r="N152" s="16"/>
      <c r="O152" s="16"/>
      <c r="P152" s="16"/>
      <c r="Q152" s="16"/>
      <c r="R152" s="16"/>
      <c r="S152" s="16"/>
      <c r="T152" s="16"/>
      <c r="U152" s="46"/>
      <c r="V152" s="27"/>
      <c r="W152" s="16"/>
      <c r="X152" s="16"/>
      <c r="Y152" s="16"/>
      <c r="Z152" s="16"/>
      <c r="AA152" s="16"/>
      <c r="AB152" s="16"/>
      <c r="AC152" s="16"/>
      <c r="AD152" s="16"/>
      <c r="AE152" s="16"/>
      <c r="AF152" s="16"/>
      <c r="AG152" s="16"/>
      <c r="AH152" s="16"/>
      <c r="AI152" s="16"/>
      <c r="AJ152" s="16"/>
      <c r="AK152" s="16"/>
      <c r="AL152" s="24"/>
      <c r="AM152" s="46"/>
      <c r="AN152" s="27"/>
      <c r="AO152" s="16"/>
      <c r="AP152" s="16"/>
      <c r="AQ152" s="16"/>
    </row>
    <row r="153" spans="1:43" ht="11.25" customHeight="1" x14ac:dyDescent="0.2">
      <c r="A153" s="217"/>
      <c r="B153" s="477">
        <v>815</v>
      </c>
      <c r="C153" s="476"/>
      <c r="D153" s="51"/>
      <c r="E153" s="722" t="str">
        <f ca="1">VLOOKUP(INDIRECT(ADDRESS(ROW(),COLUMN()-3)),Language_Translations,MATCH(Language_Selected,Language_Options,0),FALSE)</f>
        <v>Au cours des 12 derniers mois, avez-vous :</v>
      </c>
      <c r="F153" s="722"/>
      <c r="G153" s="722"/>
      <c r="H153" s="722"/>
      <c r="I153" s="722"/>
      <c r="J153" s="722"/>
      <c r="K153" s="722"/>
      <c r="L153" s="722"/>
      <c r="M153" s="722"/>
      <c r="N153" s="722"/>
      <c r="O153" s="722"/>
      <c r="P153" s="722"/>
      <c r="Q153" s="722"/>
      <c r="R153" s="722"/>
      <c r="S153" s="722"/>
      <c r="T153" s="722"/>
      <c r="U153" s="476"/>
      <c r="V153" s="51"/>
      <c r="W153" s="217"/>
      <c r="X153" s="217"/>
      <c r="Y153" s="217"/>
      <c r="Z153" s="217"/>
      <c r="AA153" s="217"/>
      <c r="AB153" s="217"/>
      <c r="AC153" s="217"/>
      <c r="AD153" s="217"/>
      <c r="AE153" s="217"/>
      <c r="AF153" s="217"/>
      <c r="AG153" s="217"/>
      <c r="AH153" s="217"/>
      <c r="AI153" s="217"/>
      <c r="AJ153" s="477" t="s">
        <v>117</v>
      </c>
      <c r="AK153" s="217"/>
      <c r="AL153" s="477" t="s">
        <v>118</v>
      </c>
      <c r="AM153" s="476"/>
      <c r="AN153" s="51"/>
      <c r="AO153" s="217"/>
      <c r="AP153" s="217"/>
      <c r="AQ153" s="217"/>
    </row>
    <row r="154" spans="1:43" ht="6" customHeight="1" x14ac:dyDescent="0.2">
      <c r="A154" s="217"/>
      <c r="B154" s="477"/>
      <c r="C154" s="476"/>
      <c r="D154" s="51"/>
      <c r="E154" s="217"/>
      <c r="F154" s="217"/>
      <c r="G154" s="217"/>
      <c r="H154" s="217"/>
      <c r="I154" s="217"/>
      <c r="J154" s="217"/>
      <c r="K154" s="217"/>
      <c r="L154" s="217"/>
      <c r="M154" s="217"/>
      <c r="N154" s="217"/>
      <c r="O154" s="217"/>
      <c r="P154" s="217"/>
      <c r="Q154" s="217"/>
      <c r="R154" s="217"/>
      <c r="S154" s="217"/>
      <c r="T154" s="217"/>
      <c r="U154" s="476"/>
      <c r="V154" s="51"/>
      <c r="W154" s="217"/>
      <c r="X154" s="217"/>
      <c r="Y154" s="217"/>
      <c r="Z154" s="217"/>
      <c r="AA154" s="217"/>
      <c r="AB154" s="217"/>
      <c r="AC154" s="217"/>
      <c r="AD154" s="217"/>
      <c r="AE154" s="217"/>
      <c r="AF154" s="217"/>
      <c r="AG154" s="217"/>
      <c r="AH154" s="217"/>
      <c r="AI154" s="217"/>
      <c r="AJ154" s="477"/>
      <c r="AK154" s="217"/>
      <c r="AL154" s="477"/>
      <c r="AM154" s="476"/>
      <c r="AN154" s="51"/>
      <c r="AO154" s="217"/>
      <c r="AP154" s="217"/>
      <c r="AQ154" s="217"/>
    </row>
    <row r="155" spans="1:43" ht="11.25" customHeight="1" x14ac:dyDescent="0.2">
      <c r="A155" s="217"/>
      <c r="B155" s="477"/>
      <c r="C155" s="476"/>
      <c r="D155" s="51"/>
      <c r="E155" s="217" t="s">
        <v>155</v>
      </c>
      <c r="F155" s="722" t="str">
        <f ca="1">VLOOKUP(CONCATENATE($B$153&amp;INDIRECT(ADDRESS(ROW(),COLUMN()-1))),Language_Translations,MATCH(Language_Selected,Language_Options,0),FALSE)</f>
        <v>Entendu parler de la planification familiale à la radio ?</v>
      </c>
      <c r="G155" s="722"/>
      <c r="H155" s="722"/>
      <c r="I155" s="722"/>
      <c r="J155" s="722"/>
      <c r="K155" s="722"/>
      <c r="L155" s="722"/>
      <c r="M155" s="722"/>
      <c r="N155" s="722"/>
      <c r="O155" s="722"/>
      <c r="P155" s="722"/>
      <c r="Q155" s="722"/>
      <c r="R155" s="722"/>
      <c r="S155" s="722"/>
      <c r="T155" s="722"/>
      <c r="U155" s="476"/>
      <c r="V155" s="51"/>
      <c r="AM155" s="476"/>
      <c r="AN155" s="51"/>
      <c r="AO155" s="217"/>
      <c r="AP155" s="217"/>
      <c r="AQ155" s="217"/>
    </row>
    <row r="156" spans="1:43" ht="11.25" customHeight="1" x14ac:dyDescent="0.2">
      <c r="A156" s="217"/>
      <c r="B156" s="477"/>
      <c r="C156" s="476"/>
      <c r="D156" s="51"/>
      <c r="E156" s="217"/>
      <c r="F156" s="722"/>
      <c r="G156" s="722"/>
      <c r="H156" s="722"/>
      <c r="I156" s="722"/>
      <c r="J156" s="722"/>
      <c r="K156" s="722"/>
      <c r="L156" s="722"/>
      <c r="M156" s="722"/>
      <c r="N156" s="722"/>
      <c r="O156" s="722"/>
      <c r="P156" s="722"/>
      <c r="Q156" s="722"/>
      <c r="R156" s="722"/>
      <c r="S156" s="722"/>
      <c r="T156" s="722"/>
      <c r="U156" s="476"/>
      <c r="V156" s="51"/>
      <c r="W156" s="217" t="s">
        <v>155</v>
      </c>
      <c r="X156" s="217" t="s">
        <v>953</v>
      </c>
      <c r="Y156" s="217"/>
      <c r="AA156" s="47" t="s">
        <v>9</v>
      </c>
      <c r="AB156" s="47"/>
      <c r="AC156" s="47"/>
      <c r="AD156" s="47"/>
      <c r="AE156" s="47"/>
      <c r="AF156" s="47"/>
      <c r="AG156" s="47"/>
      <c r="AH156" s="47"/>
      <c r="AI156" s="47"/>
      <c r="AJ156" s="81" t="s">
        <v>93</v>
      </c>
      <c r="AK156" s="217"/>
      <c r="AL156" s="81" t="s">
        <v>95</v>
      </c>
      <c r="AM156" s="476"/>
      <c r="AN156" s="51"/>
      <c r="AO156" s="217"/>
      <c r="AP156" s="217"/>
      <c r="AQ156" s="217"/>
    </row>
    <row r="157" spans="1:43" ht="11.25" customHeight="1" x14ac:dyDescent="0.2">
      <c r="A157" s="217"/>
      <c r="B157" s="477"/>
      <c r="C157" s="476"/>
      <c r="D157" s="51"/>
      <c r="E157" s="217" t="s">
        <v>157</v>
      </c>
      <c r="F157" s="722" t="str">
        <f ca="1">VLOOKUP(CONCATENATE($B$153&amp;INDIRECT(ADDRESS(ROW(),COLUMN()-1))),Language_Translations,MATCH(Language_Selected,Language_Options,0),FALSE)</f>
        <v>Vu quelque chose sur la planification familiale à la télévision ?</v>
      </c>
      <c r="G157" s="722"/>
      <c r="H157" s="722"/>
      <c r="I157" s="722"/>
      <c r="J157" s="722"/>
      <c r="K157" s="722"/>
      <c r="L157" s="722"/>
      <c r="M157" s="722"/>
      <c r="N157" s="722"/>
      <c r="O157" s="722"/>
      <c r="P157" s="722"/>
      <c r="Q157" s="722"/>
      <c r="R157" s="722"/>
      <c r="S157" s="722"/>
      <c r="T157" s="722"/>
      <c r="U157" s="476"/>
      <c r="V157" s="51"/>
      <c r="AM157" s="476"/>
      <c r="AN157" s="51"/>
      <c r="AO157" s="217"/>
      <c r="AP157" s="217"/>
      <c r="AQ157" s="217"/>
    </row>
    <row r="158" spans="1:43" ht="11.25" customHeight="1" x14ac:dyDescent="0.2">
      <c r="A158" s="217"/>
      <c r="B158" s="477"/>
      <c r="C158" s="476"/>
      <c r="D158" s="51"/>
      <c r="E158" s="217"/>
      <c r="F158" s="722"/>
      <c r="G158" s="722"/>
      <c r="H158" s="722"/>
      <c r="I158" s="722"/>
      <c r="J158" s="722"/>
      <c r="K158" s="722"/>
      <c r="L158" s="722"/>
      <c r="M158" s="722"/>
      <c r="N158" s="722"/>
      <c r="O158" s="722"/>
      <c r="P158" s="722"/>
      <c r="Q158" s="722"/>
      <c r="R158" s="722"/>
      <c r="S158" s="722"/>
      <c r="T158" s="722"/>
      <c r="U158" s="476"/>
      <c r="V158" s="51"/>
      <c r="W158" s="217" t="s">
        <v>157</v>
      </c>
      <c r="X158" s="217" t="s">
        <v>954</v>
      </c>
      <c r="Y158" s="217"/>
      <c r="Z158" s="217"/>
      <c r="AA158" s="217"/>
      <c r="AB158" s="47"/>
      <c r="AC158" s="47" t="s">
        <v>9</v>
      </c>
      <c r="AD158" s="47"/>
      <c r="AE158" s="47"/>
      <c r="AF158" s="47"/>
      <c r="AG158" s="47"/>
      <c r="AH158" s="47"/>
      <c r="AI158" s="47"/>
      <c r="AJ158" s="81" t="s">
        <v>93</v>
      </c>
      <c r="AK158" s="217"/>
      <c r="AL158" s="81" t="s">
        <v>95</v>
      </c>
      <c r="AM158" s="476"/>
      <c r="AN158" s="51"/>
      <c r="AO158" s="217"/>
      <c r="AP158" s="217"/>
      <c r="AQ158" s="217"/>
    </row>
    <row r="159" spans="1:43" ht="11.25" customHeight="1" x14ac:dyDescent="0.2">
      <c r="A159" s="217"/>
      <c r="B159" s="477"/>
      <c r="C159" s="476"/>
      <c r="D159" s="51"/>
      <c r="E159" s="217" t="s">
        <v>368</v>
      </c>
      <c r="F159" s="722" t="str">
        <f ca="1">VLOOKUP(CONCATENATE($B$153&amp;INDIRECT(ADDRESS(ROW(),COLUMN()-1))),Language_Translations,MATCH(Language_Selected,Language_Options,0),FALSE)</f>
        <v>Lu quelque chose sur la planification familiale dans un journal ou magazine ?</v>
      </c>
      <c r="G159" s="722"/>
      <c r="H159" s="722"/>
      <c r="I159" s="722"/>
      <c r="J159" s="722"/>
      <c r="K159" s="722"/>
      <c r="L159" s="722"/>
      <c r="M159" s="722"/>
      <c r="N159" s="722"/>
      <c r="O159" s="722"/>
      <c r="P159" s="722"/>
      <c r="Q159" s="722"/>
      <c r="R159" s="722"/>
      <c r="S159" s="722"/>
      <c r="T159" s="722"/>
      <c r="U159" s="476"/>
      <c r="V159" s="51"/>
      <c r="W159" s="217"/>
      <c r="X159" s="217"/>
      <c r="Y159" s="217"/>
      <c r="Z159" s="217"/>
      <c r="AA159" s="217"/>
      <c r="AB159" s="217"/>
      <c r="AC159" s="217"/>
      <c r="AD159" s="217"/>
      <c r="AE159" s="217"/>
      <c r="AF159" s="217"/>
      <c r="AG159" s="47"/>
      <c r="AH159" s="97"/>
      <c r="AI159" s="47"/>
      <c r="AJ159" s="81"/>
      <c r="AK159" s="217"/>
      <c r="AL159" s="81"/>
      <c r="AM159" s="476"/>
      <c r="AN159" s="51"/>
      <c r="AO159" s="217"/>
      <c r="AP159" s="217"/>
      <c r="AQ159" s="217"/>
    </row>
    <row r="160" spans="1:43" ht="11.25" customHeight="1" x14ac:dyDescent="0.2">
      <c r="A160" s="217"/>
      <c r="B160" s="477"/>
      <c r="C160" s="476"/>
      <c r="D160" s="51"/>
      <c r="E160" s="217"/>
      <c r="F160" s="722"/>
      <c r="G160" s="722"/>
      <c r="H160" s="722"/>
      <c r="I160" s="722"/>
      <c r="J160" s="722"/>
      <c r="K160" s="722"/>
      <c r="L160" s="722"/>
      <c r="M160" s="722"/>
      <c r="N160" s="722"/>
      <c r="O160" s="722"/>
      <c r="P160" s="722"/>
      <c r="Q160" s="722"/>
      <c r="R160" s="722"/>
      <c r="S160" s="722"/>
      <c r="T160" s="722"/>
      <c r="U160" s="476"/>
      <c r="V160" s="51"/>
      <c r="W160" s="217" t="s">
        <v>368</v>
      </c>
      <c r="X160" s="217" t="s">
        <v>955</v>
      </c>
      <c r="Y160" s="217"/>
      <c r="Z160" s="217"/>
      <c r="AA160" s="217"/>
      <c r="AB160" s="217"/>
      <c r="AC160" s="217"/>
      <c r="AD160" s="217"/>
      <c r="AE160" s="217"/>
      <c r="AF160" s="47"/>
      <c r="AG160" s="47" t="s">
        <v>9</v>
      </c>
      <c r="AH160" s="97"/>
      <c r="AI160" s="47"/>
      <c r="AJ160" s="81" t="s">
        <v>93</v>
      </c>
      <c r="AK160" s="217"/>
      <c r="AL160" s="81" t="s">
        <v>95</v>
      </c>
      <c r="AM160" s="476"/>
      <c r="AN160" s="51"/>
      <c r="AO160" s="217"/>
      <c r="AP160" s="217"/>
      <c r="AQ160" s="217"/>
    </row>
    <row r="161" spans="1:43" ht="11.25" customHeight="1" x14ac:dyDescent="0.2">
      <c r="A161" s="217"/>
      <c r="B161" s="477"/>
      <c r="C161" s="476"/>
      <c r="D161" s="51"/>
      <c r="E161" s="217" t="s">
        <v>371</v>
      </c>
      <c r="F161" s="722" t="str">
        <f ca="1">VLOOKUP(CONCATENATE($B$153&amp;INDIRECT(ADDRESS(ROW(),COLUMN()-1))),Language_Translations,MATCH(Language_Selected,Language_Options,0),FALSE)</f>
        <v>Reçu un message vocal ou un texte sur la planification familiale sur votre portable ?</v>
      </c>
      <c r="G161" s="722"/>
      <c r="H161" s="722"/>
      <c r="I161" s="722"/>
      <c r="J161" s="722"/>
      <c r="K161" s="722"/>
      <c r="L161" s="722"/>
      <c r="M161" s="722"/>
      <c r="N161" s="722"/>
      <c r="O161" s="722"/>
      <c r="P161" s="722"/>
      <c r="Q161" s="722"/>
      <c r="R161" s="722"/>
      <c r="S161" s="722"/>
      <c r="T161" s="722"/>
      <c r="U161" s="476"/>
      <c r="V161" s="51"/>
      <c r="AM161" s="476"/>
      <c r="AN161" s="51"/>
      <c r="AO161" s="217"/>
      <c r="AP161" s="217"/>
      <c r="AQ161" s="217"/>
    </row>
    <row r="162" spans="1:43" ht="11.25" customHeight="1" x14ac:dyDescent="0.2">
      <c r="A162" s="217"/>
      <c r="B162" s="477"/>
      <c r="C162" s="476"/>
      <c r="D162" s="51"/>
      <c r="E162" s="217"/>
      <c r="F162" s="722"/>
      <c r="G162" s="722"/>
      <c r="H162" s="722"/>
      <c r="I162" s="722"/>
      <c r="J162" s="722"/>
      <c r="K162" s="722"/>
      <c r="L162" s="722"/>
      <c r="M162" s="722"/>
      <c r="N162" s="722"/>
      <c r="O162" s="722"/>
      <c r="P162" s="722"/>
      <c r="Q162" s="722"/>
      <c r="R162" s="722"/>
      <c r="S162" s="722"/>
      <c r="T162" s="722"/>
      <c r="U162" s="476"/>
      <c r="V162" s="51"/>
      <c r="W162" s="217" t="s">
        <v>371</v>
      </c>
      <c r="X162" s="217" t="s">
        <v>956</v>
      </c>
      <c r="Y162" s="217"/>
      <c r="Z162" s="217"/>
      <c r="AA162" s="217"/>
      <c r="AB162" s="217"/>
      <c r="AC162" s="47"/>
      <c r="AD162" s="47"/>
      <c r="AE162" s="47"/>
      <c r="AG162" s="47" t="s">
        <v>9</v>
      </c>
      <c r="AH162" s="47"/>
      <c r="AI162" s="47"/>
      <c r="AJ162" s="81" t="s">
        <v>93</v>
      </c>
      <c r="AK162" s="217"/>
      <c r="AL162" s="81" t="s">
        <v>95</v>
      </c>
      <c r="AM162" s="476"/>
      <c r="AN162" s="51"/>
      <c r="AO162" s="217"/>
      <c r="AP162" s="217"/>
      <c r="AQ162" s="217"/>
    </row>
    <row r="163" spans="1:43" ht="11.25" customHeight="1" x14ac:dyDescent="0.2">
      <c r="A163" s="217"/>
      <c r="B163" s="477"/>
      <c r="C163" s="476"/>
      <c r="D163" s="51"/>
      <c r="E163" s="217" t="s">
        <v>372</v>
      </c>
      <c r="F163" s="722" t="str">
        <f ca="1">VLOOKUP(CONCATENATE($B$153&amp;INDIRECT(ADDRESS(ROW(),COLUMN()-1))),Language_Translations,MATCH(Language_Selected,Language_Options,0),FALSE)</f>
        <v xml:space="preserve">Avez-vous vu quelque chose sur la planification familiale sur les média sociaux comme Facebook, Twitter ou Instagram ? </v>
      </c>
      <c r="G163" s="722"/>
      <c r="H163" s="722"/>
      <c r="I163" s="722"/>
      <c r="J163" s="722"/>
      <c r="K163" s="722"/>
      <c r="L163" s="722"/>
      <c r="M163" s="722"/>
      <c r="N163" s="722"/>
      <c r="O163" s="722"/>
      <c r="P163" s="722"/>
      <c r="Q163" s="722"/>
      <c r="R163" s="722"/>
      <c r="S163" s="722"/>
      <c r="T163" s="722"/>
      <c r="U163" s="476"/>
      <c r="V163" s="51"/>
      <c r="Y163" s="217"/>
      <c r="Z163" s="217"/>
      <c r="AA163" s="217"/>
      <c r="AB163" s="217"/>
      <c r="AD163" s="47"/>
      <c r="AE163" s="47"/>
      <c r="AF163" s="47"/>
      <c r="AG163" s="47"/>
      <c r="AM163" s="476"/>
      <c r="AN163" s="51"/>
      <c r="AO163" s="217"/>
      <c r="AP163" s="217"/>
      <c r="AQ163" s="217"/>
    </row>
    <row r="164" spans="1:43" ht="11.25" customHeight="1" x14ac:dyDescent="0.2">
      <c r="A164" s="217"/>
      <c r="B164" s="477"/>
      <c r="C164" s="476"/>
      <c r="D164" s="51"/>
      <c r="E164" s="217"/>
      <c r="F164" s="722"/>
      <c r="G164" s="722"/>
      <c r="H164" s="722"/>
      <c r="I164" s="722"/>
      <c r="J164" s="722"/>
      <c r="K164" s="722"/>
      <c r="L164" s="722"/>
      <c r="M164" s="722"/>
      <c r="N164" s="722"/>
      <c r="O164" s="722"/>
      <c r="P164" s="722"/>
      <c r="Q164" s="722"/>
      <c r="R164" s="722"/>
      <c r="S164" s="722"/>
      <c r="T164" s="722"/>
      <c r="U164" s="476"/>
      <c r="V164" s="51"/>
      <c r="W164" s="217" t="s">
        <v>372</v>
      </c>
      <c r="X164" s="217" t="s">
        <v>957</v>
      </c>
      <c r="Y164" s="217"/>
      <c r="Z164" s="217"/>
      <c r="AA164" s="217"/>
      <c r="AB164" s="217"/>
      <c r="AD164" s="47"/>
      <c r="AE164" s="47"/>
      <c r="AF164" s="47"/>
      <c r="AG164" s="47"/>
      <c r="AM164" s="476"/>
      <c r="AN164" s="51"/>
      <c r="AO164" s="217"/>
      <c r="AP164" s="217"/>
      <c r="AQ164" s="217"/>
    </row>
    <row r="165" spans="1:43" ht="11.25" customHeight="1" x14ac:dyDescent="0.2">
      <c r="A165" s="217"/>
      <c r="B165" s="477"/>
      <c r="C165" s="476"/>
      <c r="D165" s="51"/>
      <c r="E165" s="217"/>
      <c r="F165" s="722"/>
      <c r="G165" s="722"/>
      <c r="H165" s="722"/>
      <c r="I165" s="722"/>
      <c r="J165" s="722"/>
      <c r="K165" s="722"/>
      <c r="L165" s="722"/>
      <c r="M165" s="722"/>
      <c r="N165" s="722"/>
      <c r="O165" s="722"/>
      <c r="P165" s="722"/>
      <c r="Q165" s="722"/>
      <c r="R165" s="722"/>
      <c r="S165" s="722"/>
      <c r="T165" s="722"/>
      <c r="U165" s="476"/>
      <c r="V165" s="51"/>
      <c r="X165" s="217"/>
      <c r="Y165" s="217" t="s">
        <v>958</v>
      </c>
      <c r="Z165" s="217"/>
      <c r="AA165" s="217"/>
      <c r="AB165" s="217"/>
      <c r="AC165" s="47"/>
      <c r="AD165" s="47" t="s">
        <v>9</v>
      </c>
      <c r="AE165" s="47"/>
      <c r="AF165" s="47"/>
      <c r="AG165" s="47"/>
      <c r="AH165" s="47"/>
      <c r="AI165" s="47"/>
      <c r="AJ165" s="81" t="s">
        <v>93</v>
      </c>
      <c r="AK165" s="217"/>
      <c r="AL165" s="81" t="s">
        <v>95</v>
      </c>
      <c r="AM165" s="476"/>
      <c r="AN165" s="51"/>
      <c r="AO165" s="217"/>
      <c r="AP165" s="217"/>
      <c r="AQ165" s="217"/>
    </row>
    <row r="166" spans="1:43" ht="11.25" customHeight="1" x14ac:dyDescent="0.2">
      <c r="A166" s="217"/>
      <c r="B166" s="477"/>
      <c r="C166" s="476"/>
      <c r="D166" s="51"/>
      <c r="E166" s="217" t="s">
        <v>55</v>
      </c>
      <c r="F166" s="722" t="str">
        <f ca="1">VLOOKUP(CONCATENATE($B$153&amp;INDIRECT(ADDRESS(ROW(),COLUMN()-1))),Language_Translations,MATCH(Language_Selected,Language_Options,0),FALSE)</f>
        <v>Avez-vous vu quelque chose sur la planification familiale sur un poster, une affiche, une brochure ?</v>
      </c>
      <c r="G166" s="722"/>
      <c r="H166" s="722"/>
      <c r="I166" s="722"/>
      <c r="J166" s="722"/>
      <c r="K166" s="722"/>
      <c r="L166" s="722"/>
      <c r="M166" s="722"/>
      <c r="N166" s="722"/>
      <c r="O166" s="722"/>
      <c r="P166" s="722"/>
      <c r="Q166" s="722"/>
      <c r="R166" s="722"/>
      <c r="S166" s="722"/>
      <c r="T166" s="722"/>
      <c r="U166" s="476"/>
      <c r="V166" s="51"/>
      <c r="AL166"/>
      <c r="AM166" s="476"/>
      <c r="AN166" s="51"/>
      <c r="AO166" s="217"/>
      <c r="AP166" s="217"/>
      <c r="AQ166" s="217"/>
    </row>
    <row r="167" spans="1:43" ht="11.25" customHeight="1" x14ac:dyDescent="0.2">
      <c r="A167" s="217"/>
      <c r="B167" s="477"/>
      <c r="C167" s="476"/>
      <c r="D167" s="51"/>
      <c r="E167" s="217"/>
      <c r="F167" s="722"/>
      <c r="G167" s="722"/>
      <c r="H167" s="722"/>
      <c r="I167" s="722"/>
      <c r="J167" s="722"/>
      <c r="K167" s="722"/>
      <c r="L167" s="722"/>
      <c r="M167" s="722"/>
      <c r="N167" s="722"/>
      <c r="O167" s="722"/>
      <c r="P167" s="722"/>
      <c r="Q167" s="722"/>
      <c r="R167" s="722"/>
      <c r="S167" s="722"/>
      <c r="T167" s="722"/>
      <c r="U167" s="476"/>
      <c r="V167" s="51"/>
      <c r="W167" s="217"/>
      <c r="X167" s="217"/>
      <c r="Y167" s="217"/>
      <c r="Z167" s="217"/>
      <c r="AA167" s="217"/>
      <c r="AB167" s="217"/>
      <c r="AE167" s="47"/>
      <c r="AF167" s="47"/>
      <c r="AH167" s="47"/>
      <c r="AI167" s="47"/>
      <c r="AJ167" s="81"/>
      <c r="AK167" s="217"/>
      <c r="AL167" s="81"/>
      <c r="AM167" s="476"/>
      <c r="AN167" s="51"/>
      <c r="AO167" s="217"/>
      <c r="AP167" s="217"/>
      <c r="AQ167" s="217"/>
    </row>
    <row r="168" spans="1:43" ht="11.25" customHeight="1" x14ac:dyDescent="0.2">
      <c r="A168" s="217"/>
      <c r="B168" s="477"/>
      <c r="C168" s="476"/>
      <c r="D168" s="51"/>
      <c r="E168" s="217"/>
      <c r="F168" s="722"/>
      <c r="G168" s="722"/>
      <c r="H168" s="722"/>
      <c r="I168" s="722"/>
      <c r="J168" s="722"/>
      <c r="K168" s="722"/>
      <c r="L168" s="722"/>
      <c r="M168" s="722"/>
      <c r="N168" s="722"/>
      <c r="O168" s="722"/>
      <c r="P168" s="722"/>
      <c r="Q168" s="722"/>
      <c r="R168" s="722"/>
      <c r="S168" s="722"/>
      <c r="T168" s="722"/>
      <c r="U168" s="476"/>
      <c r="V168" s="51"/>
      <c r="W168" s="217" t="s">
        <v>55</v>
      </c>
      <c r="X168" s="217" t="s">
        <v>959</v>
      </c>
      <c r="Y168" s="217"/>
      <c r="Z168" s="217"/>
      <c r="AA168" s="217"/>
      <c r="AB168" s="217"/>
      <c r="AE168" s="47"/>
      <c r="AF168" s="47"/>
      <c r="AI168" s="47" t="s">
        <v>9</v>
      </c>
      <c r="AJ168" s="81" t="s">
        <v>93</v>
      </c>
      <c r="AK168" s="217"/>
      <c r="AL168" s="81" t="s">
        <v>95</v>
      </c>
      <c r="AM168" s="476"/>
      <c r="AN168" s="51"/>
      <c r="AO168" s="217"/>
      <c r="AP168" s="217"/>
      <c r="AQ168" s="217"/>
    </row>
    <row r="169" spans="1:43" ht="11.25" customHeight="1" x14ac:dyDescent="0.2">
      <c r="A169" s="217"/>
      <c r="B169" s="477"/>
      <c r="C169" s="476"/>
      <c r="D169" s="51"/>
      <c r="E169" s="217" t="s">
        <v>485</v>
      </c>
      <c r="F169" s="722" t="str">
        <f ca="1">VLOOKUP(CONCATENATE($B$153&amp;INDIRECT(ADDRESS(ROW(),COLUMN()-1))),Language_Translations,MATCH(Language_Selected,Language_Options,0),FALSE)</f>
        <v>Avez-vous vu quelque chose sur la planification familiale sur une affiche extérieure ou un panneau d'affichage ?</v>
      </c>
      <c r="G169" s="722"/>
      <c r="H169" s="722"/>
      <c r="I169" s="722"/>
      <c r="J169" s="722"/>
      <c r="K169" s="722"/>
      <c r="L169" s="722"/>
      <c r="M169" s="722"/>
      <c r="N169" s="722"/>
      <c r="O169" s="722"/>
      <c r="P169" s="722"/>
      <c r="Q169" s="722"/>
      <c r="R169" s="722"/>
      <c r="S169" s="722"/>
      <c r="T169" s="722"/>
      <c r="U169" s="476"/>
      <c r="V169" s="51"/>
      <c r="AL169"/>
      <c r="AM169" s="476"/>
      <c r="AN169" s="51"/>
      <c r="AO169" s="217"/>
      <c r="AP169" s="217"/>
      <c r="AQ169" s="217"/>
    </row>
    <row r="170" spans="1:43" ht="11.25" customHeight="1" x14ac:dyDescent="0.2">
      <c r="A170" s="217"/>
      <c r="B170" s="477"/>
      <c r="C170" s="476"/>
      <c r="D170" s="51"/>
      <c r="E170" s="217"/>
      <c r="F170" s="722"/>
      <c r="G170" s="722"/>
      <c r="H170" s="722"/>
      <c r="I170" s="722"/>
      <c r="J170" s="722"/>
      <c r="K170" s="722"/>
      <c r="L170" s="722"/>
      <c r="M170" s="722"/>
      <c r="N170" s="722"/>
      <c r="O170" s="722"/>
      <c r="P170" s="722"/>
      <c r="Q170" s="722"/>
      <c r="R170" s="722"/>
      <c r="S170" s="722"/>
      <c r="T170" s="722"/>
      <c r="U170" s="476"/>
      <c r="V170" s="51"/>
      <c r="W170" s="217"/>
      <c r="X170" s="217"/>
      <c r="Y170" s="217"/>
      <c r="Z170" s="217"/>
      <c r="AA170" s="217"/>
      <c r="AB170" s="217"/>
      <c r="AD170" s="47"/>
      <c r="AE170" s="47"/>
      <c r="AF170" s="47"/>
      <c r="AG170" s="47"/>
      <c r="AH170" s="47"/>
      <c r="AI170" s="47"/>
      <c r="AJ170" s="81"/>
      <c r="AK170" s="217"/>
      <c r="AL170" s="81"/>
      <c r="AM170" s="476"/>
      <c r="AN170" s="51"/>
      <c r="AO170" s="217"/>
      <c r="AP170" s="217"/>
      <c r="AQ170" s="217"/>
    </row>
    <row r="171" spans="1:43" x14ac:dyDescent="0.2">
      <c r="A171" s="217"/>
      <c r="B171" s="477"/>
      <c r="C171" s="476"/>
      <c r="D171" s="51"/>
      <c r="E171" s="217"/>
      <c r="F171" s="722"/>
      <c r="G171" s="722"/>
      <c r="H171" s="722"/>
      <c r="I171" s="722"/>
      <c r="J171" s="722"/>
      <c r="K171" s="722"/>
      <c r="L171" s="722"/>
      <c r="M171" s="722"/>
      <c r="N171" s="722"/>
      <c r="O171" s="722"/>
      <c r="P171" s="722"/>
      <c r="Q171" s="722"/>
      <c r="R171" s="722"/>
      <c r="S171" s="722"/>
      <c r="T171" s="722"/>
      <c r="U171" s="476"/>
      <c r="V171" s="51"/>
      <c r="W171" s="217" t="s">
        <v>485</v>
      </c>
      <c r="X171" s="217" t="s">
        <v>960</v>
      </c>
      <c r="Y171" s="217"/>
      <c r="Z171" s="217"/>
      <c r="AA171" s="217"/>
      <c r="AB171" s="217"/>
      <c r="AD171" s="47"/>
      <c r="AE171" s="47"/>
      <c r="AF171" s="47"/>
      <c r="AG171" s="47"/>
      <c r="AH171" s="47"/>
      <c r="AI171" s="47"/>
      <c r="AJ171" s="81" t="s">
        <v>93</v>
      </c>
      <c r="AK171" s="217"/>
      <c r="AL171" s="81" t="s">
        <v>95</v>
      </c>
      <c r="AM171" s="476"/>
      <c r="AN171" s="51"/>
      <c r="AO171" s="217"/>
      <c r="AP171" s="217"/>
      <c r="AQ171" s="217"/>
    </row>
    <row r="172" spans="1:43" ht="11.25" customHeight="1" x14ac:dyDescent="0.2">
      <c r="A172" s="217"/>
      <c r="B172" s="477"/>
      <c r="C172" s="476"/>
      <c r="D172" s="51"/>
      <c r="E172" s="217" t="s">
        <v>768</v>
      </c>
      <c r="F172" s="722" t="str">
        <f ca="1">VLOOKUP(CONCATENATE($B$153&amp;INDIRECT(ADDRESS(ROW(),COLUMN()-1))),Language_Translations,MATCH(Language_Selected,Language_Options,0),FALSE)</f>
        <v>Avez-vous entendu quelque chose sur la planification familiale lors d'une réunion ou à l'occasion d'évènements dans la communauté ?</v>
      </c>
      <c r="G172" s="722"/>
      <c r="H172" s="722"/>
      <c r="I172" s="722"/>
      <c r="J172" s="722"/>
      <c r="K172" s="722"/>
      <c r="L172" s="722"/>
      <c r="M172" s="722"/>
      <c r="N172" s="722"/>
      <c r="O172" s="722"/>
      <c r="P172" s="722"/>
      <c r="Q172" s="722"/>
      <c r="R172" s="722"/>
      <c r="S172" s="722"/>
      <c r="T172" s="722"/>
      <c r="U172" s="476"/>
      <c r="V172" s="51"/>
      <c r="AL172"/>
      <c r="AM172" s="476"/>
      <c r="AN172" s="51"/>
      <c r="AO172" s="217"/>
      <c r="AP172" s="217"/>
      <c r="AQ172" s="217"/>
    </row>
    <row r="173" spans="1:43" ht="11.25" customHeight="1" x14ac:dyDescent="0.2">
      <c r="A173" s="217"/>
      <c r="B173" s="477"/>
      <c r="C173" s="476"/>
      <c r="D173" s="51"/>
      <c r="E173" s="217"/>
      <c r="F173" s="722"/>
      <c r="G173" s="722"/>
      <c r="H173" s="722"/>
      <c r="I173" s="722"/>
      <c r="J173" s="722"/>
      <c r="K173" s="722"/>
      <c r="L173" s="722"/>
      <c r="M173" s="722"/>
      <c r="N173" s="722"/>
      <c r="O173" s="722"/>
      <c r="P173" s="722"/>
      <c r="Q173" s="722"/>
      <c r="R173" s="722"/>
      <c r="S173" s="722"/>
      <c r="T173" s="722"/>
      <c r="U173" s="476"/>
      <c r="V173" s="51"/>
      <c r="W173" s="217"/>
      <c r="X173" s="217"/>
      <c r="Y173" s="217"/>
      <c r="Z173" s="217"/>
      <c r="AA173" s="217"/>
      <c r="AB173" s="217"/>
      <c r="AD173" s="47"/>
      <c r="AE173" s="47"/>
      <c r="AF173" s="47"/>
      <c r="AG173" s="47"/>
      <c r="AI173" s="47"/>
      <c r="AJ173" s="81"/>
      <c r="AK173" s="217"/>
      <c r="AL173" s="81"/>
      <c r="AM173" s="476"/>
      <c r="AN173" s="51"/>
      <c r="AO173" s="217"/>
      <c r="AP173" s="217"/>
      <c r="AQ173" s="217"/>
    </row>
    <row r="174" spans="1:43" ht="11.25" customHeight="1" x14ac:dyDescent="0.2">
      <c r="A174" s="217"/>
      <c r="B174" s="477"/>
      <c r="C174" s="476"/>
      <c r="D174" s="51"/>
      <c r="E174" s="217"/>
      <c r="F174" s="722"/>
      <c r="G174" s="722"/>
      <c r="H174" s="722"/>
      <c r="I174" s="722"/>
      <c r="J174" s="722"/>
      <c r="K174" s="722"/>
      <c r="L174" s="722"/>
      <c r="M174" s="722"/>
      <c r="N174" s="722"/>
      <c r="O174" s="722"/>
      <c r="P174" s="722"/>
      <c r="Q174" s="722"/>
      <c r="R174" s="722"/>
      <c r="S174" s="722"/>
      <c r="T174" s="722"/>
      <c r="U174" s="476"/>
      <c r="V174" s="51"/>
      <c r="W174" s="217" t="s">
        <v>768</v>
      </c>
      <c r="X174" s="217" t="s">
        <v>961</v>
      </c>
      <c r="Y174" s="217"/>
      <c r="Z174" s="217"/>
      <c r="AA174" s="217"/>
      <c r="AB174" s="217"/>
      <c r="AD174" s="47"/>
      <c r="AE174" s="47"/>
      <c r="AG174" s="47" t="s">
        <v>9</v>
      </c>
      <c r="AH174" s="97"/>
      <c r="AI174" s="47"/>
      <c r="AJ174" s="81" t="s">
        <v>93</v>
      </c>
      <c r="AK174" s="217"/>
      <c r="AL174" s="81" t="s">
        <v>95</v>
      </c>
      <c r="AM174" s="476"/>
      <c r="AN174" s="51"/>
      <c r="AO174" s="217"/>
      <c r="AP174" s="217"/>
      <c r="AQ174" s="217"/>
    </row>
    <row r="175" spans="1:43" ht="6" customHeight="1" x14ac:dyDescent="0.2">
      <c r="A175" s="217"/>
      <c r="B175" s="477"/>
      <c r="C175" s="476"/>
      <c r="D175" s="51"/>
      <c r="E175" s="217"/>
      <c r="F175" s="533"/>
      <c r="G175" s="533"/>
      <c r="H175" s="533"/>
      <c r="I175" s="533"/>
      <c r="J175" s="533"/>
      <c r="K175" s="533"/>
      <c r="L175" s="533"/>
      <c r="M175" s="533"/>
      <c r="N175" s="533"/>
      <c r="O175" s="533"/>
      <c r="P175" s="533"/>
      <c r="Q175" s="533"/>
      <c r="R175" s="533"/>
      <c r="S175" s="533"/>
      <c r="T175" s="533"/>
      <c r="U175" s="476"/>
      <c r="V175" s="51"/>
      <c r="W175" s="217"/>
      <c r="X175" s="217"/>
      <c r="Y175" s="217"/>
      <c r="Z175" s="217"/>
      <c r="AA175" s="217"/>
      <c r="AB175" s="217"/>
      <c r="AC175" s="217"/>
      <c r="AD175" s="217"/>
      <c r="AE175" s="217"/>
      <c r="AF175" s="217"/>
      <c r="AG175" s="217"/>
      <c r="AH175" s="217"/>
      <c r="AI175" s="217"/>
      <c r="AJ175" s="477"/>
      <c r="AK175" s="217"/>
      <c r="AL175" s="477"/>
      <c r="AM175" s="476"/>
      <c r="AN175" s="51"/>
      <c r="AO175" s="217"/>
      <c r="AP175" s="217"/>
      <c r="AQ175" s="217"/>
    </row>
    <row r="176" spans="1:43" ht="0.75" customHeight="1" x14ac:dyDescent="0.2">
      <c r="A176" s="77"/>
      <c r="B176" s="76"/>
      <c r="C176" s="48"/>
      <c r="D176" s="26"/>
      <c r="E176" s="77"/>
      <c r="F176" s="77"/>
      <c r="G176" s="77"/>
      <c r="H176" s="77"/>
      <c r="I176" s="77"/>
      <c r="J176" s="77"/>
      <c r="K176" s="77"/>
      <c r="L176" s="77"/>
      <c r="M176" s="77"/>
      <c r="N176" s="77"/>
      <c r="O176" s="77"/>
      <c r="P176" s="77"/>
      <c r="Q176" s="77"/>
      <c r="R176" s="77"/>
      <c r="S176" s="77"/>
      <c r="T176" s="77"/>
      <c r="U176" s="48"/>
      <c r="V176" s="26"/>
      <c r="W176" s="77"/>
      <c r="X176" s="77"/>
      <c r="Y176" s="77"/>
      <c r="Z176" s="77"/>
      <c r="AA176" s="77"/>
      <c r="AB176" s="77"/>
      <c r="AC176" s="77"/>
      <c r="AD176" s="77"/>
      <c r="AE176" s="77"/>
      <c r="AF176" s="77"/>
      <c r="AG176" s="77"/>
      <c r="AH176" s="77"/>
      <c r="AI176" s="77"/>
      <c r="AJ176" s="76"/>
      <c r="AK176" s="77"/>
      <c r="AL176" s="76"/>
      <c r="AM176" s="48"/>
      <c r="AN176" s="26"/>
      <c r="AO176" s="77"/>
      <c r="AP176" s="77"/>
      <c r="AQ176" s="77"/>
    </row>
    <row r="177" spans="1:43" ht="6" customHeight="1" x14ac:dyDescent="0.2">
      <c r="A177" s="16"/>
      <c r="B177" s="475"/>
      <c r="C177" s="46"/>
      <c r="D177" s="27"/>
      <c r="E177" s="16"/>
      <c r="F177" s="16"/>
      <c r="G177" s="16"/>
      <c r="H177" s="16"/>
      <c r="I177" s="16"/>
      <c r="J177" s="16"/>
      <c r="K177" s="16"/>
      <c r="L177" s="16"/>
      <c r="M177" s="16"/>
      <c r="N177" s="16"/>
      <c r="O177" s="16"/>
      <c r="P177" s="16"/>
      <c r="Q177" s="16"/>
      <c r="R177" s="16"/>
      <c r="S177" s="16"/>
      <c r="T177" s="16"/>
      <c r="U177" s="46"/>
      <c r="V177" s="27"/>
      <c r="W177" s="16"/>
      <c r="X177" s="16"/>
      <c r="Y177" s="16"/>
      <c r="Z177" s="16"/>
      <c r="AA177" s="16"/>
      <c r="AB177" s="16"/>
      <c r="AC177" s="16"/>
      <c r="AD177" s="16"/>
      <c r="AE177" s="16"/>
      <c r="AF177" s="16"/>
      <c r="AG177" s="16"/>
      <c r="AH177" s="16"/>
      <c r="AI177" s="16"/>
      <c r="AJ177" s="16"/>
      <c r="AK177" s="16"/>
      <c r="AL177" s="24"/>
      <c r="AM177" s="46"/>
      <c r="AN177" s="27"/>
      <c r="AO177" s="16"/>
      <c r="AP177" s="16"/>
      <c r="AQ177" s="16"/>
    </row>
    <row r="178" spans="1:43" x14ac:dyDescent="0.2">
      <c r="A178" s="217"/>
      <c r="B178" s="477">
        <v>816</v>
      </c>
      <c r="C178" s="476"/>
      <c r="D178" s="51"/>
      <c r="E178" s="722" t="str">
        <f ca="1">VLOOKUP(INDIRECT(ADDRESS(ROW(),COLUMN()-3)),Language_Translations,MATCH(Language_Selected,Language_Options,0),FALSE)</f>
        <v>QUESTIONS OPTIONNELLES SPÉCIFIQUES AU PAYS SUR LES MESSAGES SUR LA PLANIFICATION FAMILIALE.</v>
      </c>
      <c r="F178" s="722"/>
      <c r="G178" s="722"/>
      <c r="H178" s="722"/>
      <c r="I178" s="722"/>
      <c r="J178" s="722"/>
      <c r="K178" s="722"/>
      <c r="L178" s="722"/>
      <c r="M178" s="722"/>
      <c r="N178" s="722"/>
      <c r="O178" s="722"/>
      <c r="P178" s="722"/>
      <c r="Q178" s="722"/>
      <c r="R178" s="722"/>
      <c r="S178" s="722"/>
      <c r="T178" s="722"/>
      <c r="U178" s="476"/>
      <c r="V178" s="51"/>
      <c r="W178" s="217"/>
      <c r="X178" s="217"/>
      <c r="Y178" s="217"/>
      <c r="Z178" s="217"/>
      <c r="AA178" s="217"/>
      <c r="AB178" s="217"/>
      <c r="AC178" s="217"/>
      <c r="AD178" s="217"/>
      <c r="AE178" s="217"/>
      <c r="AF178" s="217"/>
      <c r="AG178" s="217"/>
      <c r="AH178" s="217"/>
      <c r="AI178" s="217"/>
      <c r="AJ178" s="217"/>
      <c r="AK178" s="217"/>
      <c r="AL178" s="74"/>
      <c r="AM178" s="476"/>
      <c r="AN178" s="51"/>
      <c r="AO178" s="217"/>
      <c r="AP178" s="318"/>
      <c r="AQ178" s="217"/>
    </row>
    <row r="179" spans="1:43" x14ac:dyDescent="0.2">
      <c r="A179" s="217"/>
      <c r="B179" s="477"/>
      <c r="C179" s="476"/>
      <c r="D179" s="51"/>
      <c r="E179" s="722"/>
      <c r="F179" s="722"/>
      <c r="G179" s="722"/>
      <c r="H179" s="722"/>
      <c r="I179" s="722"/>
      <c r="J179" s="722"/>
      <c r="K179" s="722"/>
      <c r="L179" s="722"/>
      <c r="M179" s="722"/>
      <c r="N179" s="722"/>
      <c r="O179" s="722"/>
      <c r="P179" s="722"/>
      <c r="Q179" s="722"/>
      <c r="R179" s="722"/>
      <c r="S179" s="722"/>
      <c r="T179" s="722"/>
      <c r="U179" s="476"/>
      <c r="V179" s="51"/>
      <c r="W179" s="217"/>
      <c r="X179" s="217"/>
      <c r="Y179" s="217"/>
      <c r="Z179" s="217"/>
      <c r="AA179" s="217"/>
      <c r="AB179" s="217"/>
      <c r="AC179" s="217"/>
      <c r="AD179" s="217"/>
      <c r="AE179" s="217"/>
      <c r="AF179" s="217"/>
      <c r="AG179" s="217"/>
      <c r="AH179" s="217"/>
      <c r="AI179" s="217"/>
      <c r="AJ179" s="217"/>
      <c r="AK179" s="217"/>
      <c r="AL179" s="74"/>
      <c r="AM179" s="476"/>
      <c r="AN179" s="51"/>
      <c r="AO179" s="217"/>
      <c r="AP179" s="318"/>
      <c r="AQ179" s="217"/>
    </row>
    <row r="180" spans="1:43" x14ac:dyDescent="0.2">
      <c r="A180" s="217"/>
      <c r="B180" s="477"/>
      <c r="C180" s="476"/>
      <c r="D180" s="51"/>
      <c r="E180" s="722"/>
      <c r="F180" s="722"/>
      <c r="G180" s="722"/>
      <c r="H180" s="722"/>
      <c r="I180" s="722"/>
      <c r="J180" s="722"/>
      <c r="K180" s="722"/>
      <c r="L180" s="722"/>
      <c r="M180" s="722"/>
      <c r="N180" s="722"/>
      <c r="O180" s="722"/>
      <c r="P180" s="722"/>
      <c r="Q180" s="722"/>
      <c r="R180" s="722"/>
      <c r="S180" s="722"/>
      <c r="T180" s="722"/>
      <c r="U180" s="476"/>
      <c r="V180" s="51"/>
      <c r="W180" s="217"/>
      <c r="X180" s="217"/>
      <c r="Y180" s="217"/>
      <c r="Z180" s="217"/>
      <c r="AA180" s="217"/>
      <c r="AB180" s="217"/>
      <c r="AC180" s="217"/>
      <c r="AD180" s="217"/>
      <c r="AE180" s="217"/>
      <c r="AF180" s="217"/>
      <c r="AG180" s="217"/>
      <c r="AH180" s="217"/>
      <c r="AI180" s="217"/>
      <c r="AJ180" s="217"/>
      <c r="AK180" s="217"/>
      <c r="AL180" s="74"/>
      <c r="AM180" s="476"/>
      <c r="AN180" s="51"/>
      <c r="AO180" s="217"/>
      <c r="AP180" s="217"/>
      <c r="AQ180" s="217"/>
    </row>
    <row r="181" spans="1:43" ht="6" customHeight="1" thickBot="1" x14ac:dyDescent="0.25">
      <c r="A181" s="71"/>
      <c r="B181" s="319"/>
      <c r="C181" s="72"/>
      <c r="D181" s="73"/>
      <c r="E181" s="71"/>
      <c r="F181" s="71"/>
      <c r="G181" s="71"/>
      <c r="H181" s="71"/>
      <c r="I181" s="71"/>
      <c r="J181" s="71"/>
      <c r="K181" s="71"/>
      <c r="L181" s="71"/>
      <c r="M181" s="71"/>
      <c r="N181" s="71"/>
      <c r="O181" s="71"/>
      <c r="P181" s="71"/>
      <c r="Q181" s="71"/>
      <c r="R181" s="71"/>
      <c r="S181" s="71"/>
      <c r="T181" s="71"/>
      <c r="U181" s="72"/>
      <c r="V181" s="73"/>
      <c r="W181" s="71"/>
      <c r="X181" s="71"/>
      <c r="Y181" s="71"/>
      <c r="Z181" s="71"/>
      <c r="AA181" s="71"/>
      <c r="AB181" s="71"/>
      <c r="AC181" s="71"/>
      <c r="AD181" s="71"/>
      <c r="AE181" s="71"/>
      <c r="AF181" s="71"/>
      <c r="AG181" s="71"/>
      <c r="AH181" s="71"/>
      <c r="AI181" s="71"/>
      <c r="AJ181" s="71"/>
      <c r="AK181" s="71"/>
      <c r="AL181" s="91"/>
      <c r="AM181" s="72"/>
      <c r="AN181" s="73"/>
      <c r="AO181" s="71"/>
      <c r="AP181" s="71"/>
      <c r="AQ181" s="71"/>
    </row>
    <row r="182" spans="1:43" ht="6" customHeight="1" x14ac:dyDescent="0.2">
      <c r="A182" s="82"/>
      <c r="B182" s="83"/>
      <c r="C182" s="84"/>
      <c r="D182" s="85"/>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86"/>
      <c r="AM182" s="84"/>
      <c r="AN182" s="85"/>
      <c r="AO182" s="1"/>
      <c r="AP182" s="1"/>
      <c r="AQ182" s="87"/>
    </row>
    <row r="183" spans="1:43" x14ac:dyDescent="0.2">
      <c r="A183" s="88"/>
      <c r="B183" s="477">
        <v>817</v>
      </c>
      <c r="C183" s="476"/>
      <c r="D183" s="51"/>
      <c r="E183" s="723" t="s">
        <v>821</v>
      </c>
      <c r="F183" s="723"/>
      <c r="G183" s="723"/>
      <c r="H183" s="723"/>
      <c r="I183" s="723"/>
      <c r="J183" s="723"/>
      <c r="K183" s="723"/>
      <c r="L183" s="723"/>
      <c r="M183" s="723"/>
      <c r="N183" s="723"/>
      <c r="O183" s="723"/>
      <c r="P183" s="723"/>
      <c r="Q183" s="723"/>
      <c r="R183" s="723"/>
      <c r="S183" s="723"/>
      <c r="T183" s="723"/>
      <c r="U183" s="217"/>
      <c r="V183" s="217"/>
      <c r="W183" s="217"/>
      <c r="X183" s="217"/>
      <c r="Y183" s="217"/>
      <c r="Z183" s="217"/>
      <c r="AA183" s="217"/>
      <c r="AB183" s="217"/>
      <c r="AC183" s="217"/>
      <c r="AD183" s="217"/>
      <c r="AE183" s="217"/>
      <c r="AF183" s="217"/>
      <c r="AG183" s="217"/>
      <c r="AH183" s="217"/>
      <c r="AI183" s="217"/>
      <c r="AJ183" s="217"/>
      <c r="AK183" s="217"/>
      <c r="AL183" s="74"/>
      <c r="AM183" s="476"/>
      <c r="AN183" s="51"/>
      <c r="AO183" s="217"/>
      <c r="AP183" s="217"/>
      <c r="AQ183" s="89"/>
    </row>
    <row r="184" spans="1:43" ht="6" customHeight="1" x14ac:dyDescent="0.2">
      <c r="A184" s="88"/>
      <c r="B184" s="477"/>
      <c r="C184" s="476"/>
      <c r="D184" s="51"/>
      <c r="E184" s="217"/>
      <c r="F184" s="217"/>
      <c r="G184" s="217"/>
      <c r="H184" s="217"/>
      <c r="I184" s="217"/>
      <c r="J184" s="217"/>
      <c r="K184" s="217"/>
      <c r="L184" s="217"/>
      <c r="M184" s="217"/>
      <c r="N184" s="217"/>
      <c r="O184" s="217"/>
      <c r="P184" s="217"/>
      <c r="Q184" s="217"/>
      <c r="R184" s="217"/>
      <c r="S184" s="217"/>
      <c r="T184" s="217"/>
      <c r="U184" s="217"/>
      <c r="V184" s="217"/>
      <c r="W184" s="217"/>
      <c r="X184" s="217"/>
      <c r="Y184" s="217"/>
      <c r="Z184" s="217"/>
      <c r="AA184" s="217"/>
      <c r="AB184" s="217"/>
      <c r="AC184" s="217"/>
      <c r="AD184" s="217"/>
      <c r="AE184" s="217"/>
      <c r="AF184" s="217"/>
      <c r="AG184" s="217"/>
      <c r="AH184" s="217"/>
      <c r="AI184" s="217"/>
      <c r="AJ184" s="217"/>
      <c r="AK184" s="217"/>
      <c r="AL184" s="74"/>
      <c r="AM184" s="476"/>
      <c r="AN184" s="51"/>
      <c r="AO184" s="217"/>
      <c r="AP184" s="217"/>
      <c r="AQ184" s="89"/>
    </row>
    <row r="185" spans="1:43" x14ac:dyDescent="0.2">
      <c r="A185" s="88"/>
      <c r="B185" s="477"/>
      <c r="C185" s="476"/>
      <c r="D185" s="51"/>
      <c r="E185" s="217"/>
      <c r="F185" s="217"/>
      <c r="G185" s="217"/>
      <c r="H185" s="217"/>
      <c r="I185" s="217"/>
      <c r="J185" s="74" t="s">
        <v>233</v>
      </c>
      <c r="K185" s="217"/>
      <c r="L185" s="217"/>
      <c r="M185" s="217"/>
      <c r="N185" s="217"/>
      <c r="O185" s="217"/>
      <c r="P185" s="217"/>
      <c r="Q185" s="74" t="s">
        <v>233</v>
      </c>
      <c r="R185" s="217"/>
      <c r="S185" s="217"/>
      <c r="U185" s="217"/>
      <c r="V185" s="217"/>
      <c r="W185" s="217"/>
      <c r="X185" s="217"/>
      <c r="Y185" s="217"/>
      <c r="Z185" s="217"/>
      <c r="AA185" s="74" t="s">
        <v>234</v>
      </c>
      <c r="AB185" s="217"/>
      <c r="AC185" s="217"/>
      <c r="AD185" s="217"/>
      <c r="AE185" s="217"/>
      <c r="AF185" s="217"/>
      <c r="AG185" s="217"/>
      <c r="AH185" s="217"/>
      <c r="AI185" s="217"/>
      <c r="AJ185" s="217"/>
      <c r="AK185" s="217"/>
      <c r="AL185" s="74"/>
      <c r="AM185" s="476"/>
      <c r="AN185" s="51"/>
      <c r="AO185" s="217"/>
      <c r="AP185" s="729">
        <v>901</v>
      </c>
      <c r="AQ185" s="89"/>
    </row>
    <row r="186" spans="1:43" x14ac:dyDescent="0.2">
      <c r="A186" s="88"/>
      <c r="B186" s="477"/>
      <c r="C186" s="476"/>
      <c r="D186" s="51"/>
      <c r="E186" s="217"/>
      <c r="F186" s="217"/>
      <c r="G186" s="217"/>
      <c r="H186" s="217"/>
      <c r="I186" s="217"/>
      <c r="J186" s="74" t="s">
        <v>822</v>
      </c>
      <c r="K186" s="217"/>
      <c r="L186" s="217"/>
      <c r="M186" s="217"/>
      <c r="N186" s="217"/>
      <c r="O186" s="217"/>
      <c r="P186" s="217"/>
      <c r="Q186" s="74" t="s">
        <v>846</v>
      </c>
      <c r="R186" s="217"/>
      <c r="S186" s="217"/>
      <c r="U186" s="217"/>
      <c r="V186" s="217"/>
      <c r="W186" s="217"/>
      <c r="X186" s="217"/>
      <c r="Y186" s="217"/>
      <c r="Z186" s="217"/>
      <c r="AA186" s="74" t="s">
        <v>823</v>
      </c>
      <c r="AB186" s="217"/>
      <c r="AC186" s="217"/>
      <c r="AD186" s="217"/>
      <c r="AE186" s="217"/>
      <c r="AF186" s="217"/>
      <c r="AG186" s="217"/>
      <c r="AH186" s="217"/>
      <c r="AI186" s="217"/>
      <c r="AJ186" s="217"/>
      <c r="AK186" s="217"/>
      <c r="AL186" s="74"/>
      <c r="AM186" s="476"/>
      <c r="AN186" s="51"/>
      <c r="AO186" s="217"/>
      <c r="AP186" s="729"/>
      <c r="AQ186" s="89"/>
    </row>
    <row r="187" spans="1:43" x14ac:dyDescent="0.2">
      <c r="A187" s="88"/>
      <c r="B187" s="477"/>
      <c r="C187" s="476"/>
      <c r="D187" s="51"/>
      <c r="E187" s="217"/>
      <c r="F187" s="217"/>
      <c r="G187" s="217"/>
      <c r="H187" s="217"/>
      <c r="I187" s="217"/>
      <c r="J187" s="74" t="s">
        <v>824</v>
      </c>
      <c r="K187" s="217"/>
      <c r="L187" s="217"/>
      <c r="M187" s="217"/>
      <c r="N187" s="217"/>
      <c r="O187" s="217"/>
      <c r="P187" s="217"/>
      <c r="Q187" s="74" t="s">
        <v>847</v>
      </c>
      <c r="R187" s="217"/>
      <c r="S187" s="217"/>
      <c r="U187" s="217"/>
      <c r="V187" s="217"/>
      <c r="W187" s="217"/>
      <c r="X187" s="217"/>
      <c r="Y187" s="217"/>
      <c r="Z187" s="217"/>
      <c r="AA187" s="217"/>
      <c r="AB187" s="217"/>
      <c r="AC187" s="217"/>
      <c r="AD187" s="217"/>
      <c r="AE187" s="217"/>
      <c r="AF187" s="217"/>
      <c r="AG187" s="217"/>
      <c r="AH187" s="217"/>
      <c r="AI187" s="217"/>
      <c r="AJ187" s="217"/>
      <c r="AK187" s="217"/>
      <c r="AL187" s="74"/>
      <c r="AM187" s="476"/>
      <c r="AN187" s="51"/>
      <c r="AO187" s="217"/>
      <c r="AP187" s="217"/>
      <c r="AQ187" s="89"/>
    </row>
    <row r="188" spans="1:43" ht="6" customHeight="1" thickBot="1" x14ac:dyDescent="0.25">
      <c r="A188" s="90"/>
      <c r="B188" s="319"/>
      <c r="C188" s="72"/>
      <c r="D188" s="73"/>
      <c r="E188" s="71"/>
      <c r="F188" s="71"/>
      <c r="G188" s="71"/>
      <c r="H188" s="71"/>
      <c r="I188" s="71"/>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c r="AH188" s="71"/>
      <c r="AI188" s="71"/>
      <c r="AJ188" s="71"/>
      <c r="AK188" s="71"/>
      <c r="AL188" s="91"/>
      <c r="AM188" s="72"/>
      <c r="AN188" s="73"/>
      <c r="AO188" s="71"/>
      <c r="AP188" s="71"/>
      <c r="AQ188" s="92"/>
    </row>
    <row r="189" spans="1:43" ht="6" customHeight="1" x14ac:dyDescent="0.2">
      <c r="A189" s="1"/>
      <c r="B189" s="83"/>
      <c r="C189" s="84"/>
      <c r="D189" s="85"/>
      <c r="E189" s="1"/>
      <c r="F189" s="1"/>
      <c r="G189" s="1"/>
      <c r="H189" s="1"/>
      <c r="I189" s="1"/>
      <c r="J189" s="1"/>
      <c r="K189" s="1"/>
      <c r="L189" s="1"/>
      <c r="M189" s="1"/>
      <c r="N189" s="1"/>
      <c r="O189" s="1"/>
      <c r="P189" s="1"/>
      <c r="Q189" s="1"/>
      <c r="R189" s="1"/>
      <c r="S189" s="1"/>
      <c r="T189" s="1"/>
      <c r="U189" s="84"/>
      <c r="V189" s="85"/>
      <c r="W189" s="1"/>
      <c r="X189" s="1"/>
      <c r="Y189" s="1"/>
      <c r="Z189" s="1"/>
      <c r="AA189" s="1"/>
      <c r="AB189" s="1"/>
      <c r="AC189" s="1"/>
      <c r="AD189" s="1"/>
      <c r="AE189" s="1"/>
      <c r="AF189" s="1"/>
      <c r="AG189" s="1"/>
      <c r="AH189" s="1"/>
      <c r="AI189" s="1"/>
      <c r="AJ189" s="1"/>
      <c r="AK189" s="1"/>
      <c r="AL189" s="86"/>
      <c r="AM189" s="84"/>
      <c r="AN189" s="85"/>
      <c r="AO189" s="1"/>
      <c r="AP189" s="1"/>
      <c r="AQ189" s="1"/>
    </row>
    <row r="190" spans="1:43" ht="11.25" customHeight="1" x14ac:dyDescent="0.2">
      <c r="A190" s="217"/>
      <c r="B190" s="477">
        <v>818</v>
      </c>
      <c r="C190" s="476"/>
      <c r="D190" s="51"/>
      <c r="E190" s="722" t="str">
        <f ca="1">VLOOKUP(INDIRECT(ADDRESS(ROW(),COLUMN()-3)),Language_Translations,MATCH(Language_Selected,Language_Options,0),FALSE)</f>
        <v xml:space="preserve">Qui décide habituellement si vous devez utiliser ou non la contraception, vous, votre (mari/partenaire), vous et votre (mari/partenaire) ensemble, ou quelqu'un d'autre ? </v>
      </c>
      <c r="F190" s="722"/>
      <c r="G190" s="722"/>
      <c r="H190" s="722"/>
      <c r="I190" s="722"/>
      <c r="J190" s="722"/>
      <c r="K190" s="722"/>
      <c r="L190" s="722"/>
      <c r="M190" s="722"/>
      <c r="N190" s="722"/>
      <c r="O190" s="722"/>
      <c r="P190" s="722"/>
      <c r="Q190" s="722"/>
      <c r="R190" s="722"/>
      <c r="S190" s="722"/>
      <c r="T190" s="722"/>
      <c r="U190" s="476"/>
      <c r="V190" s="51"/>
      <c r="W190" s="217" t="s">
        <v>21</v>
      </c>
      <c r="X190" s="217"/>
      <c r="Y190" s="217"/>
      <c r="Z190" s="217"/>
      <c r="AA190" s="47" t="s">
        <v>9</v>
      </c>
      <c r="AB190" s="47"/>
      <c r="AC190" s="47"/>
      <c r="AD190" s="47"/>
      <c r="AE190" s="47"/>
      <c r="AF190" s="47"/>
      <c r="AG190" s="47"/>
      <c r="AH190" s="47"/>
      <c r="AI190" s="47"/>
      <c r="AJ190" s="47"/>
      <c r="AK190" s="47"/>
      <c r="AL190" s="75" t="s">
        <v>93</v>
      </c>
      <c r="AM190" s="476"/>
      <c r="AN190" s="51"/>
      <c r="AO190" s="217"/>
      <c r="AP190" s="743">
        <v>820</v>
      </c>
      <c r="AQ190" s="217"/>
    </row>
    <row r="191" spans="1:43" x14ac:dyDescent="0.2">
      <c r="A191" s="217"/>
      <c r="B191" s="477"/>
      <c r="C191" s="476"/>
      <c r="D191" s="51"/>
      <c r="E191" s="722"/>
      <c r="F191" s="722"/>
      <c r="G191" s="722"/>
      <c r="H191" s="722"/>
      <c r="I191" s="722"/>
      <c r="J191" s="722"/>
      <c r="K191" s="722"/>
      <c r="L191" s="722"/>
      <c r="M191" s="722"/>
      <c r="N191" s="722"/>
      <c r="O191" s="722"/>
      <c r="P191" s="722"/>
      <c r="Q191" s="722"/>
      <c r="R191" s="722"/>
      <c r="S191" s="722"/>
      <c r="T191" s="722"/>
      <c r="U191" s="476"/>
      <c r="V191" s="51"/>
      <c r="W191" s="217" t="s">
        <v>962</v>
      </c>
      <c r="X191" s="217"/>
      <c r="Y191" s="217"/>
      <c r="Z191" s="217"/>
      <c r="AA191" s="217"/>
      <c r="AB191" s="217"/>
      <c r="AC191" s="47"/>
      <c r="AD191" s="47" t="s">
        <v>9</v>
      </c>
      <c r="AE191" s="47"/>
      <c r="AF191" s="47"/>
      <c r="AG191" s="47"/>
      <c r="AH191" s="47"/>
      <c r="AI191" s="47"/>
      <c r="AJ191" s="47"/>
      <c r="AK191" s="47"/>
      <c r="AL191" s="75" t="s">
        <v>95</v>
      </c>
      <c r="AM191" s="476"/>
      <c r="AN191" s="51"/>
      <c r="AO191" s="217"/>
      <c r="AP191" s="743"/>
      <c r="AQ191" s="217"/>
    </row>
    <row r="192" spans="1:43" x14ac:dyDescent="0.2">
      <c r="A192" s="217"/>
      <c r="B192" s="477"/>
      <c r="C192" s="476"/>
      <c r="D192" s="51"/>
      <c r="E192" s="722"/>
      <c r="F192" s="722"/>
      <c r="G192" s="722"/>
      <c r="H192" s="722"/>
      <c r="I192" s="722"/>
      <c r="J192" s="722"/>
      <c r="K192" s="722"/>
      <c r="L192" s="722"/>
      <c r="M192" s="722"/>
      <c r="N192" s="722"/>
      <c r="O192" s="722"/>
      <c r="P192" s="722"/>
      <c r="Q192" s="722"/>
      <c r="R192" s="722"/>
      <c r="S192" s="722"/>
      <c r="T192" s="722"/>
      <c r="U192" s="476"/>
      <c r="V192" s="51"/>
      <c r="W192" s="217" t="s">
        <v>963</v>
      </c>
      <c r="X192" s="217"/>
      <c r="Y192" s="217"/>
      <c r="Z192" s="217"/>
      <c r="AA192" s="217"/>
      <c r="AC192" s="47"/>
      <c r="AD192" s="47"/>
      <c r="AE192" s="47"/>
      <c r="AF192" s="47"/>
      <c r="AG192" s="47"/>
      <c r="AH192" s="47"/>
      <c r="AI192" s="47"/>
      <c r="AJ192" s="47"/>
      <c r="AK192" s="47"/>
      <c r="AL192"/>
      <c r="AM192" s="476"/>
      <c r="AN192" s="51"/>
      <c r="AO192" s="217"/>
      <c r="AP192" s="217"/>
      <c r="AQ192" s="217"/>
    </row>
    <row r="193" spans="1:43" x14ac:dyDescent="0.2">
      <c r="A193" s="217"/>
      <c r="B193" s="477"/>
      <c r="C193" s="476"/>
      <c r="D193" s="51"/>
      <c r="E193" s="722"/>
      <c r="F193" s="722"/>
      <c r="G193" s="722"/>
      <c r="H193" s="722"/>
      <c r="I193" s="722"/>
      <c r="J193" s="722"/>
      <c r="K193" s="722"/>
      <c r="L193" s="722"/>
      <c r="M193" s="722"/>
      <c r="N193" s="722"/>
      <c r="O193" s="722"/>
      <c r="P193" s="722"/>
      <c r="Q193" s="722"/>
      <c r="R193" s="722"/>
      <c r="S193" s="722"/>
      <c r="T193" s="722"/>
      <c r="U193" s="476"/>
      <c r="V193" s="51"/>
      <c r="W193" s="217"/>
      <c r="X193" s="217" t="s">
        <v>964</v>
      </c>
      <c r="Y193" s="217"/>
      <c r="Z193" s="217"/>
      <c r="AA193" s="47"/>
      <c r="AB193" s="47" t="s">
        <v>9</v>
      </c>
      <c r="AC193" s="47"/>
      <c r="AD193" s="47"/>
      <c r="AE193" s="47"/>
      <c r="AF193" s="47"/>
      <c r="AG193" s="47"/>
      <c r="AH193" s="47"/>
      <c r="AI193" s="47"/>
      <c r="AJ193" s="47"/>
      <c r="AK193" s="47"/>
      <c r="AL193" s="75" t="s">
        <v>97</v>
      </c>
      <c r="AM193" s="476"/>
      <c r="AN193" s="51"/>
      <c r="AO193" s="217"/>
      <c r="AP193" s="217"/>
      <c r="AQ193" s="217"/>
    </row>
    <row r="194" spans="1:43" x14ac:dyDescent="0.2">
      <c r="A194" s="217"/>
      <c r="B194" s="477"/>
      <c r="C194" s="476"/>
      <c r="D194" s="51"/>
      <c r="E194" s="722"/>
      <c r="F194" s="722"/>
      <c r="G194" s="722"/>
      <c r="H194" s="722"/>
      <c r="I194" s="722"/>
      <c r="J194" s="722"/>
      <c r="K194" s="722"/>
      <c r="L194" s="722"/>
      <c r="M194" s="722"/>
      <c r="N194" s="722"/>
      <c r="O194" s="722"/>
      <c r="P194" s="722"/>
      <c r="Q194" s="722"/>
      <c r="R194" s="722"/>
      <c r="S194" s="722"/>
      <c r="T194" s="722"/>
      <c r="U194" s="476"/>
      <c r="V194" s="51"/>
      <c r="W194" s="217" t="s">
        <v>965</v>
      </c>
      <c r="X194" s="217"/>
      <c r="Y194" s="217"/>
      <c r="Z194" s="217"/>
      <c r="AA194" s="217"/>
      <c r="AB194" s="47"/>
      <c r="AC194" s="47"/>
      <c r="AD194" s="47"/>
      <c r="AE194" s="47" t="s">
        <v>9</v>
      </c>
      <c r="AF194" s="47"/>
      <c r="AG194" s="47"/>
      <c r="AH194" s="47"/>
      <c r="AI194" s="47"/>
      <c r="AJ194" s="47"/>
      <c r="AK194" s="47"/>
      <c r="AL194" s="75">
        <v>4</v>
      </c>
      <c r="AM194" s="476"/>
      <c r="AN194" s="51"/>
      <c r="AO194" s="217"/>
      <c r="AP194" s="743">
        <v>820</v>
      </c>
      <c r="AQ194" s="217"/>
    </row>
    <row r="195" spans="1:43" x14ac:dyDescent="0.2">
      <c r="A195" s="217"/>
      <c r="B195" s="477"/>
      <c r="C195" s="476"/>
      <c r="D195" s="51"/>
      <c r="E195" s="722"/>
      <c r="F195" s="722"/>
      <c r="G195" s="722"/>
      <c r="H195" s="722"/>
      <c r="I195" s="722"/>
      <c r="J195" s="722"/>
      <c r="K195" s="722"/>
      <c r="L195" s="722"/>
      <c r="M195" s="722"/>
      <c r="N195" s="722"/>
      <c r="O195" s="722"/>
      <c r="P195" s="722"/>
      <c r="Q195" s="722"/>
      <c r="R195" s="722"/>
      <c r="S195" s="722"/>
      <c r="T195" s="722"/>
      <c r="U195" s="476"/>
      <c r="V195" s="51"/>
      <c r="W195" s="217" t="s">
        <v>106</v>
      </c>
      <c r="X195" s="217"/>
      <c r="Y195" s="217"/>
      <c r="Z195" s="217"/>
      <c r="AA195" s="217"/>
      <c r="AB195" s="217"/>
      <c r="AC195" s="217"/>
      <c r="AD195" s="217"/>
      <c r="AE195" s="217"/>
      <c r="AF195" s="217"/>
      <c r="AG195" s="217"/>
      <c r="AH195" s="217"/>
      <c r="AI195" s="217"/>
      <c r="AJ195" s="217"/>
      <c r="AK195" s="217"/>
      <c r="AL195" s="75" t="s">
        <v>266</v>
      </c>
      <c r="AM195" s="476"/>
      <c r="AN195" s="51"/>
      <c r="AO195" s="217"/>
      <c r="AP195" s="743"/>
      <c r="AQ195" s="217"/>
    </row>
    <row r="196" spans="1:43" x14ac:dyDescent="0.2">
      <c r="A196" s="217"/>
      <c r="B196" s="477"/>
      <c r="C196" s="476"/>
      <c r="D196" s="51"/>
      <c r="E196" s="722"/>
      <c r="F196" s="722"/>
      <c r="G196" s="722"/>
      <c r="H196" s="722"/>
      <c r="I196" s="722"/>
      <c r="J196" s="722"/>
      <c r="K196" s="722"/>
      <c r="L196" s="722"/>
      <c r="M196" s="722"/>
      <c r="N196" s="722"/>
      <c r="O196" s="722"/>
      <c r="P196" s="722"/>
      <c r="Q196" s="722"/>
      <c r="R196" s="722"/>
      <c r="S196" s="722"/>
      <c r="T196" s="722"/>
      <c r="U196" s="476"/>
      <c r="V196" s="51"/>
      <c r="W196" s="217"/>
      <c r="X196" s="217"/>
      <c r="Y196" s="217"/>
      <c r="Z196" s="697" t="s">
        <v>107</v>
      </c>
      <c r="AA196" s="697"/>
      <c r="AB196" s="697"/>
      <c r="AC196" s="697"/>
      <c r="AD196" s="697"/>
      <c r="AE196" s="697"/>
      <c r="AF196" s="697"/>
      <c r="AG196" s="697"/>
      <c r="AH196" s="697"/>
      <c r="AI196" s="697"/>
      <c r="AJ196" s="697"/>
      <c r="AK196" s="697"/>
      <c r="AL196" s="74"/>
      <c r="AM196" s="476"/>
      <c r="AN196" s="51"/>
      <c r="AO196" s="217"/>
      <c r="AP196" s="217"/>
      <c r="AQ196" s="217"/>
    </row>
    <row r="197" spans="1:43" ht="6" customHeight="1" x14ac:dyDescent="0.2">
      <c r="A197" s="77"/>
      <c r="B197" s="76"/>
      <c r="C197" s="48"/>
      <c r="D197" s="26"/>
      <c r="E197" s="77"/>
      <c r="F197" s="77"/>
      <c r="G197" s="77"/>
      <c r="H197" s="77"/>
      <c r="I197" s="77"/>
      <c r="J197" s="77"/>
      <c r="K197" s="77"/>
      <c r="L197" s="77"/>
      <c r="M197" s="77"/>
      <c r="N197" s="77"/>
      <c r="O197" s="77"/>
      <c r="P197" s="77"/>
      <c r="Q197" s="77"/>
      <c r="R197" s="77"/>
      <c r="S197" s="77"/>
      <c r="T197" s="77"/>
      <c r="U197" s="48"/>
      <c r="V197" s="26"/>
      <c r="W197" s="77"/>
      <c r="X197" s="77"/>
      <c r="Y197" s="77"/>
      <c r="Z197" s="77"/>
      <c r="AA197" s="77"/>
      <c r="AB197" s="77"/>
      <c r="AC197" s="77"/>
      <c r="AD197" s="77"/>
      <c r="AE197" s="77"/>
      <c r="AF197" s="77"/>
      <c r="AG197" s="77"/>
      <c r="AH197" s="77"/>
      <c r="AI197" s="77"/>
      <c r="AJ197" s="77"/>
      <c r="AK197" s="77"/>
      <c r="AL197" s="78"/>
      <c r="AM197" s="48"/>
      <c r="AN197" s="26"/>
      <c r="AO197" s="77"/>
      <c r="AP197" s="77"/>
      <c r="AQ197" s="77"/>
    </row>
    <row r="198" spans="1:43" ht="6" customHeight="1" x14ac:dyDescent="0.2">
      <c r="A198" s="16"/>
      <c r="B198" s="475"/>
      <c r="C198" s="46"/>
      <c r="D198" s="27"/>
      <c r="E198" s="16"/>
      <c r="F198" s="16"/>
      <c r="G198" s="16"/>
      <c r="H198" s="16"/>
      <c r="I198" s="16"/>
      <c r="J198" s="16"/>
      <c r="K198" s="16"/>
      <c r="L198" s="16"/>
      <c r="M198" s="16"/>
      <c r="N198" s="16"/>
      <c r="O198" s="16"/>
      <c r="P198" s="16"/>
      <c r="Q198" s="16"/>
      <c r="R198" s="16"/>
      <c r="S198" s="16"/>
      <c r="T198" s="16"/>
      <c r="U198" s="46"/>
      <c r="V198" s="27"/>
      <c r="W198" s="16"/>
      <c r="X198" s="16"/>
      <c r="Y198" s="16"/>
      <c r="Z198" s="16"/>
      <c r="AA198" s="16"/>
      <c r="AB198" s="16"/>
      <c r="AC198" s="16"/>
      <c r="AD198" s="16"/>
      <c r="AE198" s="16"/>
      <c r="AF198" s="16"/>
      <c r="AG198" s="16"/>
      <c r="AH198" s="16"/>
      <c r="AI198" s="16"/>
      <c r="AJ198" s="16"/>
      <c r="AK198" s="16"/>
      <c r="AL198" s="24"/>
      <c r="AM198" s="46"/>
      <c r="AN198" s="27"/>
      <c r="AO198" s="16"/>
      <c r="AP198" s="16"/>
      <c r="AQ198" s="16"/>
    </row>
    <row r="199" spans="1:43" ht="11.25" customHeight="1" x14ac:dyDescent="0.2">
      <c r="A199" s="217"/>
      <c r="B199" s="477">
        <v>819</v>
      </c>
      <c r="C199" s="476"/>
      <c r="D199" s="51"/>
      <c r="E199" s="722" t="str">
        <f ca="1">VLOOKUP(INDIRECT(ADDRESS(ROW(),COLUMN()-3)),Language_Translations,MATCH(Language_Selected,Language_Options,0),FALSE)</f>
        <v>Quand vous prenez cette décision avec votre (mari/partenaire), est-ce que vous diriez que votre opinion compte davantage, autant ou moins que celle de votre (mari/partenaire) ?</v>
      </c>
      <c r="F199" s="722"/>
      <c r="G199" s="722"/>
      <c r="H199" s="722"/>
      <c r="I199" s="722"/>
      <c r="J199" s="722"/>
      <c r="K199" s="722"/>
      <c r="L199" s="722"/>
      <c r="M199" s="722"/>
      <c r="N199" s="722"/>
      <c r="O199" s="722"/>
      <c r="P199" s="722"/>
      <c r="Q199" s="722"/>
      <c r="R199" s="722"/>
      <c r="S199" s="722"/>
      <c r="T199" s="722"/>
      <c r="U199" s="476"/>
      <c r="V199" s="51"/>
      <c r="W199" s="217" t="s">
        <v>966</v>
      </c>
      <c r="X199" s="217"/>
      <c r="Y199" s="217"/>
      <c r="Z199" s="217"/>
      <c r="AA199" s="217"/>
      <c r="AB199" s="217"/>
      <c r="AC199" s="47"/>
      <c r="AD199" s="97"/>
      <c r="AE199" s="47" t="s">
        <v>9</v>
      </c>
      <c r="AF199" s="97"/>
      <c r="AG199" s="97"/>
      <c r="AH199" s="47"/>
      <c r="AI199" s="47"/>
      <c r="AJ199" s="47"/>
      <c r="AK199" s="47"/>
      <c r="AL199" s="75" t="s">
        <v>93</v>
      </c>
      <c r="AM199" s="476"/>
      <c r="AN199" s="51"/>
      <c r="AO199" s="217"/>
      <c r="AP199" s="217"/>
      <c r="AQ199" s="217"/>
    </row>
    <row r="200" spans="1:43" x14ac:dyDescent="0.2">
      <c r="A200" s="217"/>
      <c r="B200" s="477"/>
      <c r="C200" s="476"/>
      <c r="D200" s="51"/>
      <c r="E200" s="722"/>
      <c r="F200" s="722"/>
      <c r="G200" s="722"/>
      <c r="H200" s="722"/>
      <c r="I200" s="722"/>
      <c r="J200" s="722"/>
      <c r="K200" s="722"/>
      <c r="L200" s="722"/>
      <c r="M200" s="722"/>
      <c r="N200" s="722"/>
      <c r="O200" s="722"/>
      <c r="P200" s="722"/>
      <c r="Q200" s="722"/>
      <c r="R200" s="722"/>
      <c r="S200" s="722"/>
      <c r="T200" s="722"/>
      <c r="U200" s="476"/>
      <c r="V200" s="51"/>
      <c r="W200" s="217" t="s">
        <v>967</v>
      </c>
      <c r="X200" s="217"/>
      <c r="Y200" s="217"/>
      <c r="Z200" s="217"/>
      <c r="AA200" s="217"/>
      <c r="AB200" s="217"/>
      <c r="AC200" s="47" t="s">
        <v>9</v>
      </c>
      <c r="AD200" s="47"/>
      <c r="AE200" s="47"/>
      <c r="AF200" s="47"/>
      <c r="AG200" s="47"/>
      <c r="AH200" s="47"/>
      <c r="AI200" s="47"/>
      <c r="AJ200" s="47"/>
      <c r="AK200" s="47"/>
      <c r="AL200" s="75" t="s">
        <v>95</v>
      </c>
      <c r="AM200" s="476"/>
      <c r="AN200" s="51"/>
      <c r="AO200" s="217"/>
      <c r="AP200" s="217"/>
      <c r="AQ200" s="217"/>
    </row>
    <row r="201" spans="1:43" x14ac:dyDescent="0.2">
      <c r="A201" s="217"/>
      <c r="B201" s="477"/>
      <c r="C201" s="476"/>
      <c r="D201" s="51"/>
      <c r="E201" s="722"/>
      <c r="F201" s="722"/>
      <c r="G201" s="722"/>
      <c r="H201" s="722"/>
      <c r="I201" s="722"/>
      <c r="J201" s="722"/>
      <c r="K201" s="722"/>
      <c r="L201" s="722"/>
      <c r="M201" s="722"/>
      <c r="N201" s="722"/>
      <c r="O201" s="722"/>
      <c r="P201" s="722"/>
      <c r="Q201" s="722"/>
      <c r="R201" s="722"/>
      <c r="S201" s="722"/>
      <c r="T201" s="722"/>
      <c r="U201" s="476"/>
      <c r="V201" s="51"/>
      <c r="W201" s="217" t="s">
        <v>968</v>
      </c>
      <c r="X201" s="217"/>
      <c r="Y201" s="217"/>
      <c r="Z201" s="217"/>
      <c r="AA201" s="217"/>
      <c r="AB201" s="47"/>
      <c r="AC201" s="47" t="s">
        <v>9</v>
      </c>
      <c r="AD201" s="47"/>
      <c r="AE201" s="47"/>
      <c r="AF201" s="47"/>
      <c r="AG201" s="47"/>
      <c r="AH201" s="47"/>
      <c r="AI201" s="47"/>
      <c r="AJ201" s="47"/>
      <c r="AK201" s="47"/>
      <c r="AL201" s="75" t="s">
        <v>97</v>
      </c>
      <c r="AM201" s="476"/>
      <c r="AN201" s="51"/>
      <c r="AO201" s="217"/>
      <c r="AP201" s="217"/>
      <c r="AQ201" s="217"/>
    </row>
    <row r="202" spans="1:43" x14ac:dyDescent="0.2">
      <c r="A202" s="217"/>
      <c r="B202" s="477"/>
      <c r="C202" s="476"/>
      <c r="D202" s="51"/>
      <c r="E202" s="722"/>
      <c r="F202" s="722"/>
      <c r="G202" s="722"/>
      <c r="H202" s="722"/>
      <c r="I202" s="722"/>
      <c r="J202" s="722"/>
      <c r="K202" s="722"/>
      <c r="L202" s="722"/>
      <c r="M202" s="722"/>
      <c r="N202" s="722"/>
      <c r="O202" s="722"/>
      <c r="P202" s="722"/>
      <c r="Q202" s="722"/>
      <c r="R202" s="722"/>
      <c r="S202" s="722"/>
      <c r="T202" s="722"/>
      <c r="U202" s="476"/>
      <c r="V202" s="51"/>
      <c r="AL202"/>
      <c r="AM202" s="476"/>
      <c r="AN202" s="51"/>
      <c r="AO202" s="217"/>
      <c r="AP202" s="217"/>
      <c r="AQ202" s="217"/>
    </row>
    <row r="203" spans="1:43" ht="6" customHeight="1" x14ac:dyDescent="0.2">
      <c r="A203" s="77"/>
      <c r="B203" s="76"/>
      <c r="C203" s="48"/>
      <c r="D203" s="26"/>
      <c r="E203" s="77"/>
      <c r="F203" s="77"/>
      <c r="G203" s="77"/>
      <c r="H203" s="77"/>
      <c r="I203" s="77"/>
      <c r="J203" s="77"/>
      <c r="K203" s="77"/>
      <c r="L203" s="77"/>
      <c r="M203" s="77"/>
      <c r="N203" s="77"/>
      <c r="O203" s="77"/>
      <c r="P203" s="77"/>
      <c r="Q203" s="77"/>
      <c r="R203" s="77"/>
      <c r="S203" s="77"/>
      <c r="T203" s="77"/>
      <c r="U203" s="48"/>
      <c r="V203" s="26"/>
      <c r="W203" s="77"/>
      <c r="X203" s="77"/>
      <c r="Y203" s="77"/>
      <c r="Z203" s="77"/>
      <c r="AA203" s="77"/>
      <c r="AB203" s="77"/>
      <c r="AC203" s="77"/>
      <c r="AD203" s="77"/>
      <c r="AE203" s="77"/>
      <c r="AF203" s="77"/>
      <c r="AG203" s="77"/>
      <c r="AH203" s="77"/>
      <c r="AI203" s="77"/>
      <c r="AJ203" s="77"/>
      <c r="AK203" s="77"/>
      <c r="AL203" s="78"/>
      <c r="AM203" s="48"/>
      <c r="AN203" s="26"/>
      <c r="AO203" s="77"/>
      <c r="AP203" s="77"/>
      <c r="AQ203" s="77"/>
    </row>
    <row r="204" spans="1:43" ht="6" customHeight="1" x14ac:dyDescent="0.2">
      <c r="A204" s="217"/>
      <c r="B204" s="477"/>
      <c r="C204" s="476"/>
      <c r="D204" s="51"/>
      <c r="E204" s="217"/>
      <c r="F204" s="217"/>
      <c r="G204" s="217"/>
      <c r="H204" s="217"/>
      <c r="I204" s="217"/>
      <c r="J204" s="217"/>
      <c r="K204" s="217"/>
      <c r="L204" s="217"/>
      <c r="M204" s="217"/>
      <c r="N204" s="217"/>
      <c r="O204" s="217"/>
      <c r="P204" s="217"/>
      <c r="Q204" s="217"/>
      <c r="R204" s="217"/>
      <c r="S204" s="217"/>
      <c r="T204" s="217"/>
      <c r="U204" s="476"/>
      <c r="V204" s="51"/>
      <c r="W204" s="217"/>
      <c r="X204" s="217"/>
      <c r="Y204" s="217"/>
      <c r="Z204" s="217"/>
      <c r="AA204" s="217"/>
      <c r="AB204" s="217"/>
      <c r="AC204" s="217"/>
      <c r="AD204" s="217"/>
      <c r="AE204" s="217"/>
      <c r="AF204" s="217"/>
      <c r="AG204" s="217"/>
      <c r="AH204" s="217"/>
      <c r="AI204" s="217"/>
      <c r="AJ204" s="217"/>
      <c r="AK204" s="217"/>
      <c r="AL204" s="74"/>
      <c r="AM204" s="476"/>
      <c r="AN204" s="51"/>
      <c r="AO204" s="217"/>
      <c r="AP204" s="217"/>
      <c r="AQ204" s="217"/>
    </row>
    <row r="205" spans="1:43" ht="11.25" customHeight="1" x14ac:dyDescent="0.2">
      <c r="A205" s="217"/>
      <c r="B205" s="477">
        <v>820</v>
      </c>
      <c r="C205" s="476"/>
      <c r="D205" s="51"/>
      <c r="E205" s="722" t="str">
        <f ca="1">VLOOKUP(INDIRECT(ADDRESS(ROW(),COLUMN()-3)),Language_Translations,MATCH(Language_Selected,Language_Options,0),FALSE)</f>
        <v>Est-ce qu'il est déjà arrivé que votre (mari/partenaire) ou un autre membre de la famille essaie de vous forcer ou de faire pression sur vous pour que vous tombiez enceinte alors que vous ne vouliez pas tomber enceinte ?</v>
      </c>
      <c r="F205" s="722"/>
      <c r="G205" s="722"/>
      <c r="H205" s="722"/>
      <c r="I205" s="722"/>
      <c r="J205" s="722"/>
      <c r="K205" s="722"/>
      <c r="L205" s="722"/>
      <c r="M205" s="722"/>
      <c r="N205" s="722"/>
      <c r="O205" s="722"/>
      <c r="P205" s="722"/>
      <c r="Q205" s="722"/>
      <c r="R205" s="722"/>
      <c r="S205" s="722"/>
      <c r="T205" s="722"/>
      <c r="U205" s="476"/>
      <c r="V205" s="51"/>
      <c r="W205" s="217" t="s">
        <v>117</v>
      </c>
      <c r="X205" s="217"/>
      <c r="Y205" s="47" t="s">
        <v>9</v>
      </c>
      <c r="Z205" s="47"/>
      <c r="AA205" s="47"/>
      <c r="AB205" s="47"/>
      <c r="AC205" s="47"/>
      <c r="AD205" s="47"/>
      <c r="AE205" s="47"/>
      <c r="AF205" s="47"/>
      <c r="AG205" s="47"/>
      <c r="AH205" s="47"/>
      <c r="AI205" s="47"/>
      <c r="AJ205" s="47"/>
      <c r="AK205" s="47"/>
      <c r="AL205" s="75" t="s">
        <v>93</v>
      </c>
      <c r="AM205" s="476"/>
      <c r="AN205" s="51"/>
      <c r="AO205" s="217"/>
      <c r="AP205" s="217"/>
      <c r="AQ205" s="217"/>
    </row>
    <row r="206" spans="1:43" x14ac:dyDescent="0.2">
      <c r="A206" s="217"/>
      <c r="B206" s="477"/>
      <c r="C206" s="476"/>
      <c r="D206" s="51"/>
      <c r="E206" s="722"/>
      <c r="F206" s="722"/>
      <c r="G206" s="722"/>
      <c r="H206" s="722"/>
      <c r="I206" s="722"/>
      <c r="J206" s="722"/>
      <c r="K206" s="722"/>
      <c r="L206" s="722"/>
      <c r="M206" s="722"/>
      <c r="N206" s="722"/>
      <c r="O206" s="722"/>
      <c r="P206" s="722"/>
      <c r="Q206" s="722"/>
      <c r="R206" s="722"/>
      <c r="S206" s="722"/>
      <c r="T206" s="722"/>
      <c r="U206" s="476"/>
      <c r="V206" s="51"/>
      <c r="W206" s="217" t="s">
        <v>118</v>
      </c>
      <c r="X206" s="217"/>
      <c r="Y206" s="47" t="s">
        <v>9</v>
      </c>
      <c r="Z206" s="47"/>
      <c r="AA206" s="47"/>
      <c r="AB206" s="47"/>
      <c r="AC206" s="47"/>
      <c r="AD206" s="47"/>
      <c r="AE206" s="47"/>
      <c r="AF206" s="47"/>
      <c r="AG206" s="47"/>
      <c r="AH206" s="47"/>
      <c r="AI206" s="47"/>
      <c r="AJ206" s="47"/>
      <c r="AK206" s="47"/>
      <c r="AL206" s="75" t="s">
        <v>95</v>
      </c>
      <c r="AM206" s="476"/>
      <c r="AN206" s="51"/>
      <c r="AO206" s="217"/>
      <c r="AP206" s="217"/>
      <c r="AQ206" s="217"/>
    </row>
    <row r="207" spans="1:43" x14ac:dyDescent="0.2">
      <c r="A207" s="217"/>
      <c r="B207" s="477"/>
      <c r="C207" s="476"/>
      <c r="D207" s="51"/>
      <c r="E207" s="722"/>
      <c r="F207" s="722"/>
      <c r="G207" s="722"/>
      <c r="H207" s="722"/>
      <c r="I207" s="722"/>
      <c r="J207" s="722"/>
      <c r="K207" s="722"/>
      <c r="L207" s="722"/>
      <c r="M207" s="722"/>
      <c r="N207" s="722"/>
      <c r="O207" s="722"/>
      <c r="P207" s="722"/>
      <c r="Q207" s="722"/>
      <c r="R207" s="722"/>
      <c r="S207" s="722"/>
      <c r="T207" s="722"/>
      <c r="U207" s="476"/>
      <c r="V207" s="51"/>
      <c r="W207" s="217"/>
      <c r="X207" s="217"/>
      <c r="Y207" s="47"/>
      <c r="Z207" s="47"/>
      <c r="AA207" s="47"/>
      <c r="AB207" s="47"/>
      <c r="AC207" s="47"/>
      <c r="AD207" s="47"/>
      <c r="AE207" s="47"/>
      <c r="AF207" s="47"/>
      <c r="AG207" s="47"/>
      <c r="AH207" s="47"/>
      <c r="AI207" s="47"/>
      <c r="AJ207" s="47"/>
      <c r="AK207" s="47"/>
      <c r="AL207" s="75"/>
      <c r="AM207" s="476"/>
      <c r="AN207" s="51"/>
      <c r="AO207" s="217"/>
      <c r="AP207" s="217"/>
      <c r="AQ207" s="217"/>
    </row>
    <row r="208" spans="1:43" s="690" customFormat="1" x14ac:dyDescent="0.2">
      <c r="A208" s="594"/>
      <c r="B208" s="689"/>
      <c r="C208" s="595"/>
      <c r="D208" s="51"/>
      <c r="E208" s="722"/>
      <c r="F208" s="722"/>
      <c r="G208" s="722"/>
      <c r="H208" s="722"/>
      <c r="I208" s="722"/>
      <c r="J208" s="722"/>
      <c r="K208" s="722"/>
      <c r="L208" s="722"/>
      <c r="M208" s="722"/>
      <c r="N208" s="722"/>
      <c r="O208" s="722"/>
      <c r="P208" s="722"/>
      <c r="Q208" s="722"/>
      <c r="R208" s="722"/>
      <c r="S208" s="722"/>
      <c r="T208" s="722"/>
      <c r="U208" s="595"/>
      <c r="V208" s="51"/>
      <c r="W208" s="594"/>
      <c r="X208" s="594"/>
      <c r="Y208" s="47"/>
      <c r="Z208" s="47"/>
      <c r="AA208" s="47"/>
      <c r="AB208" s="47"/>
      <c r="AC208" s="47"/>
      <c r="AD208" s="47"/>
      <c r="AE208" s="47"/>
      <c r="AF208" s="47"/>
      <c r="AG208" s="47"/>
      <c r="AH208" s="47"/>
      <c r="AI208" s="47"/>
      <c r="AJ208" s="47"/>
      <c r="AK208" s="47"/>
      <c r="AL208" s="75"/>
      <c r="AM208" s="595"/>
      <c r="AN208" s="51"/>
      <c r="AO208" s="594"/>
      <c r="AP208" s="594"/>
      <c r="AQ208" s="594"/>
    </row>
    <row r="209" spans="1:44" x14ac:dyDescent="0.2">
      <c r="A209" s="217"/>
      <c r="B209" s="477"/>
      <c r="C209" s="476"/>
      <c r="D209" s="51"/>
      <c r="E209" s="722"/>
      <c r="F209" s="722"/>
      <c r="G209" s="722"/>
      <c r="H209" s="722"/>
      <c r="I209" s="722"/>
      <c r="J209" s="722"/>
      <c r="K209" s="722"/>
      <c r="L209" s="722"/>
      <c r="M209" s="722"/>
      <c r="N209" s="722"/>
      <c r="O209" s="722"/>
      <c r="P209" s="722"/>
      <c r="Q209" s="722"/>
      <c r="R209" s="722"/>
      <c r="S209" s="722"/>
      <c r="T209" s="722"/>
      <c r="U209" s="476"/>
      <c r="V209" s="51"/>
      <c r="W209" s="217"/>
      <c r="X209" s="217"/>
      <c r="Y209" s="217"/>
      <c r="Z209" s="217"/>
      <c r="AA209" s="217"/>
      <c r="AC209" s="47"/>
      <c r="AD209" s="47"/>
      <c r="AE209" s="47"/>
      <c r="AF209" s="47"/>
      <c r="AG209" s="47"/>
      <c r="AH209" s="47"/>
      <c r="AI209" s="47"/>
      <c r="AJ209" s="47"/>
      <c r="AK209" s="47"/>
      <c r="AL209" s="75"/>
      <c r="AM209" s="476"/>
      <c r="AN209" s="51"/>
      <c r="AO209" s="217"/>
      <c r="AP209" s="217"/>
      <c r="AQ209" s="217"/>
    </row>
    <row r="210" spans="1:44" ht="6" customHeight="1" thickBot="1" x14ac:dyDescent="0.25">
      <c r="A210" s="71"/>
      <c r="B210" s="319"/>
      <c r="C210" s="72"/>
      <c r="D210" s="73"/>
      <c r="E210" s="71"/>
      <c r="F210" s="71"/>
      <c r="G210" s="71"/>
      <c r="H210" s="71"/>
      <c r="I210" s="71"/>
      <c r="J210" s="71"/>
      <c r="K210" s="71"/>
      <c r="L210" s="71"/>
      <c r="M210" s="71"/>
      <c r="N210" s="71"/>
      <c r="O210" s="71"/>
      <c r="P210" s="71"/>
      <c r="Q210" s="71"/>
      <c r="R210" s="71"/>
      <c r="S210" s="71"/>
      <c r="T210" s="71"/>
      <c r="U210" s="72"/>
      <c r="V210" s="73"/>
      <c r="W210" s="71"/>
      <c r="X210" s="71"/>
      <c r="Y210" s="71"/>
      <c r="Z210" s="71"/>
      <c r="AA210" s="71"/>
      <c r="AB210" s="71"/>
      <c r="AC210" s="71"/>
      <c r="AD210" s="71"/>
      <c r="AE210" s="71"/>
      <c r="AF210" s="71"/>
      <c r="AG210" s="71"/>
      <c r="AH210" s="71"/>
      <c r="AI210" s="71"/>
      <c r="AJ210" s="71"/>
      <c r="AK210" s="71"/>
      <c r="AL210" s="91"/>
      <c r="AM210" s="72"/>
      <c r="AN210" s="73"/>
      <c r="AO210" s="71"/>
      <c r="AP210" s="71"/>
      <c r="AQ210" s="71"/>
    </row>
    <row r="211" spans="1:44" ht="6" customHeight="1" x14ac:dyDescent="0.2">
      <c r="A211" s="82"/>
      <c r="B211" s="83"/>
      <c r="C211" s="84"/>
      <c r="D211" s="85"/>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86"/>
      <c r="AM211" s="84"/>
      <c r="AN211" s="85"/>
      <c r="AO211" s="1"/>
      <c r="AP211" s="1"/>
      <c r="AQ211" s="87"/>
    </row>
    <row r="212" spans="1:44" x14ac:dyDescent="0.2">
      <c r="A212" s="88"/>
      <c r="B212" s="477">
        <v>821</v>
      </c>
      <c r="C212" s="476"/>
      <c r="D212" s="51"/>
      <c r="E212" s="723" t="s">
        <v>875</v>
      </c>
      <c r="F212" s="723"/>
      <c r="G212" s="723"/>
      <c r="H212" s="723"/>
      <c r="I212" s="723"/>
      <c r="J212" s="723"/>
      <c r="K212" s="723"/>
      <c r="L212" s="723"/>
      <c r="M212" s="723"/>
      <c r="N212" s="723"/>
      <c r="O212" s="723"/>
      <c r="P212" s="723"/>
      <c r="Q212" s="723"/>
      <c r="R212" s="723"/>
      <c r="S212" s="723"/>
      <c r="T212" s="723"/>
      <c r="U212" s="217"/>
      <c r="V212" s="217"/>
      <c r="W212" s="217"/>
      <c r="X212" s="217"/>
      <c r="Y212" s="217"/>
      <c r="Z212" s="217"/>
      <c r="AA212" s="217"/>
      <c r="AB212" s="217"/>
      <c r="AC212" s="217"/>
      <c r="AD212" s="217"/>
      <c r="AE212" s="217"/>
      <c r="AF212" s="217"/>
      <c r="AG212" s="217"/>
      <c r="AH212" s="217"/>
      <c r="AI212" s="217"/>
      <c r="AJ212" s="217"/>
      <c r="AK212" s="217"/>
      <c r="AL212" s="74"/>
      <c r="AM212" s="476"/>
      <c r="AN212" s="51"/>
      <c r="AO212" s="217"/>
      <c r="AP212" s="217"/>
      <c r="AQ212" s="89"/>
    </row>
    <row r="213" spans="1:44" ht="6" customHeight="1" x14ac:dyDescent="0.2">
      <c r="A213" s="88"/>
      <c r="B213" s="477"/>
      <c r="C213" s="476"/>
      <c r="D213" s="51"/>
      <c r="E213" s="217"/>
      <c r="F213" s="217"/>
      <c r="G213" s="217"/>
      <c r="H213" s="217"/>
      <c r="I213" s="217"/>
      <c r="J213" s="217"/>
      <c r="K213" s="217"/>
      <c r="L213" s="217"/>
      <c r="M213" s="217"/>
      <c r="N213" s="217"/>
      <c r="O213" s="217"/>
      <c r="P213" s="217"/>
      <c r="Q213" s="217"/>
      <c r="R213" s="217"/>
      <c r="S213" s="217"/>
      <c r="T213" s="217"/>
      <c r="U213" s="217"/>
      <c r="V213" s="217"/>
      <c r="W213" s="217"/>
      <c r="X213" s="217"/>
      <c r="Y213" s="217"/>
      <c r="Z213" s="217"/>
      <c r="AA213" s="217"/>
      <c r="AB213" s="217"/>
      <c r="AC213" s="217"/>
      <c r="AD213" s="217"/>
      <c r="AE213" s="217"/>
      <c r="AF213" s="217"/>
      <c r="AG213" s="217"/>
      <c r="AH213" s="217"/>
      <c r="AI213" s="217"/>
      <c r="AJ213" s="217"/>
      <c r="AK213" s="217"/>
      <c r="AL213" s="74"/>
      <c r="AM213" s="476"/>
      <c r="AN213" s="51"/>
      <c r="AO213" s="217"/>
      <c r="AP213" s="217"/>
      <c r="AQ213" s="89"/>
    </row>
    <row r="214" spans="1:44" x14ac:dyDescent="0.2">
      <c r="A214" s="88"/>
      <c r="B214" s="477"/>
      <c r="C214" s="476"/>
      <c r="D214" s="51"/>
      <c r="E214" s="217"/>
      <c r="F214" s="217"/>
      <c r="G214" s="217"/>
      <c r="H214" s="217"/>
      <c r="I214" s="217"/>
      <c r="J214" s="25" t="s">
        <v>876</v>
      </c>
      <c r="L214" s="217"/>
      <c r="M214" s="217"/>
      <c r="N214" s="217"/>
      <c r="P214" s="217"/>
      <c r="Q214" s="74" t="s">
        <v>969</v>
      </c>
      <c r="S214" s="217"/>
      <c r="T214" s="217"/>
      <c r="U214" s="217"/>
      <c r="V214" s="217"/>
      <c r="W214" s="217"/>
      <c r="X214" s="217"/>
      <c r="Y214" s="217"/>
      <c r="Z214" s="217"/>
      <c r="AA214" s="74" t="s">
        <v>970</v>
      </c>
      <c r="AC214" s="217"/>
      <c r="AD214" s="217"/>
      <c r="AE214" s="217"/>
      <c r="AF214" s="217"/>
      <c r="AG214" s="217"/>
      <c r="AH214" s="217"/>
      <c r="AI214" s="217"/>
      <c r="AJ214" s="217"/>
      <c r="AK214" s="217"/>
      <c r="AL214" s="74"/>
      <c r="AM214" s="476"/>
      <c r="AN214" s="51"/>
      <c r="AO214" s="217"/>
      <c r="AP214" s="743">
        <v>901</v>
      </c>
      <c r="AQ214" s="89"/>
    </row>
    <row r="215" spans="1:44" x14ac:dyDescent="0.2">
      <c r="A215" s="88"/>
      <c r="B215" s="477"/>
      <c r="C215" s="476"/>
      <c r="D215" s="51"/>
      <c r="E215" s="217"/>
      <c r="F215" s="217"/>
      <c r="G215" s="217"/>
      <c r="H215" s="217"/>
      <c r="I215" s="217"/>
      <c r="J215" s="217"/>
      <c r="L215" s="217"/>
      <c r="M215" s="217"/>
      <c r="N215" s="217"/>
      <c r="P215" s="217"/>
      <c r="Q215" s="74" t="s">
        <v>879</v>
      </c>
      <c r="S215" s="217"/>
      <c r="T215" s="217"/>
      <c r="U215" s="217"/>
      <c r="V215" s="217"/>
      <c r="W215" s="217"/>
      <c r="X215" s="217"/>
      <c r="Y215" s="217"/>
      <c r="Z215" s="217"/>
      <c r="AA215" s="74" t="s">
        <v>879</v>
      </c>
      <c r="AC215" s="217"/>
      <c r="AD215" s="217"/>
      <c r="AE215" s="217"/>
      <c r="AF215" s="217"/>
      <c r="AG215" s="217"/>
      <c r="AH215" s="217"/>
      <c r="AI215" s="217"/>
      <c r="AJ215" s="217"/>
      <c r="AK215" s="217"/>
      <c r="AL215" s="74"/>
      <c r="AM215" s="476"/>
      <c r="AN215" s="51"/>
      <c r="AO215" s="217"/>
      <c r="AP215" s="743"/>
      <c r="AQ215" s="89"/>
    </row>
    <row r="216" spans="1:44" ht="6" customHeight="1" thickBot="1" x14ac:dyDescent="0.25">
      <c r="A216" s="90"/>
      <c r="B216" s="319"/>
      <c r="C216" s="72"/>
      <c r="D216" s="73"/>
      <c r="E216" s="71"/>
      <c r="F216" s="71"/>
      <c r="G216" s="71"/>
      <c r="H216" s="71"/>
      <c r="I216" s="71"/>
      <c r="J216" s="71"/>
      <c r="K216" s="71"/>
      <c r="L216" s="71"/>
      <c r="M216" s="71"/>
      <c r="N216" s="71"/>
      <c r="O216" s="71"/>
      <c r="P216" s="71"/>
      <c r="Q216" s="71"/>
      <c r="R216" s="71"/>
      <c r="S216" s="71"/>
      <c r="T216" s="71"/>
      <c r="U216" s="71"/>
      <c r="V216" s="71"/>
      <c r="W216" s="71"/>
      <c r="X216" s="71"/>
      <c r="Y216" s="71"/>
      <c r="Z216" s="71"/>
      <c r="AA216" s="71"/>
      <c r="AB216" s="71"/>
      <c r="AC216" s="71"/>
      <c r="AD216" s="71"/>
      <c r="AE216" s="71"/>
      <c r="AF216" s="71"/>
      <c r="AG216" s="71"/>
      <c r="AH216" s="71"/>
      <c r="AI216" s="71"/>
      <c r="AJ216" s="71"/>
      <c r="AK216" s="71"/>
      <c r="AL216" s="91"/>
      <c r="AM216" s="72"/>
      <c r="AN216" s="73"/>
      <c r="AO216" s="71"/>
      <c r="AP216" s="71"/>
      <c r="AQ216" s="92"/>
    </row>
    <row r="217" spans="1:44" ht="6" customHeight="1" x14ac:dyDescent="0.2">
      <c r="A217" s="217"/>
      <c r="B217" s="477"/>
      <c r="C217" s="476"/>
      <c r="D217" s="51"/>
      <c r="E217" s="217"/>
      <c r="F217" s="217"/>
      <c r="G217" s="217"/>
      <c r="H217" s="217"/>
      <c r="I217" s="217"/>
      <c r="J217" s="217"/>
      <c r="K217" s="217"/>
      <c r="L217" s="217"/>
      <c r="M217" s="217"/>
      <c r="N217" s="217"/>
      <c r="O217" s="217"/>
      <c r="P217" s="217"/>
      <c r="Q217" s="217"/>
      <c r="R217" s="217"/>
      <c r="S217" s="217"/>
      <c r="T217" s="217"/>
      <c r="U217" s="476"/>
      <c r="V217" s="51"/>
      <c r="W217" s="217"/>
      <c r="X217" s="217"/>
      <c r="Y217" s="217"/>
      <c r="Z217" s="217"/>
      <c r="AA217" s="217"/>
      <c r="AB217" s="217"/>
      <c r="AC217" s="217"/>
      <c r="AD217" s="217"/>
      <c r="AE217" s="217"/>
      <c r="AF217" s="217"/>
      <c r="AG217" s="217"/>
      <c r="AH217" s="217"/>
      <c r="AI217" s="217"/>
      <c r="AJ217" s="217"/>
      <c r="AK217" s="217"/>
      <c r="AL217" s="74"/>
      <c r="AM217" s="476"/>
      <c r="AN217" s="51"/>
      <c r="AO217" s="217"/>
      <c r="AP217" s="217"/>
      <c r="AQ217" s="217"/>
    </row>
    <row r="218" spans="1:44" ht="11.25" customHeight="1" x14ac:dyDescent="0.2">
      <c r="A218" s="217"/>
      <c r="B218" s="477">
        <v>822</v>
      </c>
      <c r="C218" s="476"/>
      <c r="D218" s="51"/>
      <c r="E218" s="722" t="str">
        <f ca="1">VLOOKUP(INDIRECT(ADDRESS(ROW(),COLUMN()-3)),Language_Translations,MATCH(Language_Selected,Language_Options,0),FALSE)</f>
        <v>Est-ce que votre (mari/partenaire) veut le même nombre d'enfants que vous ou en veut-il plus ou moins que vous ?</v>
      </c>
      <c r="F218" s="722"/>
      <c r="G218" s="722"/>
      <c r="H218" s="722"/>
      <c r="I218" s="722"/>
      <c r="J218" s="722"/>
      <c r="K218" s="722"/>
      <c r="L218" s="722"/>
      <c r="M218" s="722"/>
      <c r="N218" s="722"/>
      <c r="O218" s="722"/>
      <c r="P218" s="722"/>
      <c r="Q218" s="722"/>
      <c r="R218" s="722"/>
      <c r="S218" s="722"/>
      <c r="T218" s="722"/>
      <c r="U218" s="476"/>
      <c r="V218" s="51"/>
      <c r="W218" s="217" t="s">
        <v>971</v>
      </c>
      <c r="X218" s="217"/>
      <c r="Y218" s="217"/>
      <c r="Z218" s="217"/>
      <c r="AA218" s="217"/>
      <c r="AC218" s="47" t="s">
        <v>9</v>
      </c>
      <c r="AD218" s="97"/>
      <c r="AE218" s="47"/>
      <c r="AF218" s="47"/>
      <c r="AG218" s="47"/>
      <c r="AH218" s="47"/>
      <c r="AI218" s="47"/>
      <c r="AJ218" s="47"/>
      <c r="AK218" s="47"/>
      <c r="AL218" s="75" t="s">
        <v>93</v>
      </c>
      <c r="AM218" s="476"/>
      <c r="AN218" s="51"/>
      <c r="AO218" s="217"/>
      <c r="AP218" s="217"/>
      <c r="AQ218" s="217"/>
    </row>
    <row r="219" spans="1:44" x14ac:dyDescent="0.2">
      <c r="A219" s="217"/>
      <c r="B219" s="477"/>
      <c r="C219" s="476"/>
      <c r="D219" s="51"/>
      <c r="E219" s="722"/>
      <c r="F219" s="722"/>
      <c r="G219" s="722"/>
      <c r="H219" s="722"/>
      <c r="I219" s="722"/>
      <c r="J219" s="722"/>
      <c r="K219" s="722"/>
      <c r="L219" s="722"/>
      <c r="M219" s="722"/>
      <c r="N219" s="722"/>
      <c r="O219" s="722"/>
      <c r="P219" s="722"/>
      <c r="Q219" s="722"/>
      <c r="R219" s="722"/>
      <c r="S219" s="722"/>
      <c r="T219" s="722"/>
      <c r="U219" s="476"/>
      <c r="V219" s="51"/>
      <c r="W219" s="217" t="s">
        <v>972</v>
      </c>
      <c r="X219" s="217"/>
      <c r="Y219" s="217"/>
      <c r="Z219" s="217"/>
      <c r="AA219" s="217"/>
      <c r="AB219" s="217"/>
      <c r="AC219" s="47" t="s">
        <v>9</v>
      </c>
      <c r="AD219" s="47"/>
      <c r="AE219" s="47"/>
      <c r="AF219" s="47"/>
      <c r="AG219" s="47"/>
      <c r="AH219" s="47"/>
      <c r="AI219" s="47"/>
      <c r="AJ219" s="47"/>
      <c r="AK219" s="47"/>
      <c r="AL219" s="75" t="s">
        <v>95</v>
      </c>
      <c r="AM219" s="476"/>
      <c r="AN219" s="51"/>
      <c r="AO219" s="217"/>
      <c r="AP219" s="217"/>
      <c r="AQ219" s="217"/>
    </row>
    <row r="220" spans="1:44" x14ac:dyDescent="0.2">
      <c r="A220" s="217"/>
      <c r="B220" s="477"/>
      <c r="C220" s="476"/>
      <c r="D220" s="51"/>
      <c r="E220" s="722"/>
      <c r="F220" s="722"/>
      <c r="G220" s="722"/>
      <c r="H220" s="722"/>
      <c r="I220" s="722"/>
      <c r="J220" s="722"/>
      <c r="K220" s="722"/>
      <c r="L220" s="722"/>
      <c r="M220" s="722"/>
      <c r="N220" s="722"/>
      <c r="O220" s="722"/>
      <c r="P220" s="722"/>
      <c r="Q220" s="722"/>
      <c r="R220" s="722"/>
      <c r="S220" s="722"/>
      <c r="T220" s="722"/>
      <c r="U220" s="476"/>
      <c r="V220" s="51"/>
      <c r="W220" s="217" t="s">
        <v>973</v>
      </c>
      <c r="X220" s="217"/>
      <c r="Y220" s="217"/>
      <c r="Z220" s="217"/>
      <c r="AA220" s="217"/>
      <c r="AB220" s="217"/>
      <c r="AC220" s="47"/>
      <c r="AD220" s="47" t="s">
        <v>9</v>
      </c>
      <c r="AE220" s="47"/>
      <c r="AF220" s="47"/>
      <c r="AG220" s="47"/>
      <c r="AH220" s="47"/>
      <c r="AI220" s="47"/>
      <c r="AJ220" s="47"/>
      <c r="AK220" s="47"/>
      <c r="AL220" s="75" t="s">
        <v>97</v>
      </c>
      <c r="AM220" s="476"/>
      <c r="AN220" s="51"/>
      <c r="AO220" s="217"/>
      <c r="AP220" s="217"/>
      <c r="AQ220" s="217"/>
    </row>
    <row r="221" spans="1:44" x14ac:dyDescent="0.2">
      <c r="A221" s="217"/>
      <c r="B221" s="477"/>
      <c r="C221" s="476"/>
      <c r="D221" s="51"/>
      <c r="E221" s="722"/>
      <c r="F221" s="722"/>
      <c r="G221" s="722"/>
      <c r="H221" s="722"/>
      <c r="I221" s="722"/>
      <c r="J221" s="722"/>
      <c r="K221" s="722"/>
      <c r="L221" s="722"/>
      <c r="M221" s="722"/>
      <c r="N221" s="722"/>
      <c r="O221" s="722"/>
      <c r="P221" s="722"/>
      <c r="Q221" s="722"/>
      <c r="R221" s="722"/>
      <c r="S221" s="722"/>
      <c r="T221" s="722"/>
      <c r="U221" s="476"/>
      <c r="V221" s="51"/>
      <c r="W221" s="217" t="s">
        <v>259</v>
      </c>
      <c r="X221" s="217"/>
      <c r="Y221" s="217"/>
      <c r="Z221" s="217"/>
      <c r="AA221" s="217"/>
      <c r="AB221" s="47" t="s">
        <v>9</v>
      </c>
      <c r="AC221" s="97"/>
      <c r="AD221" s="47"/>
      <c r="AE221" s="47"/>
      <c r="AF221" s="47"/>
      <c r="AG221" s="47"/>
      <c r="AH221" s="47"/>
      <c r="AI221" s="47"/>
      <c r="AJ221" s="47"/>
      <c r="AK221" s="47"/>
      <c r="AL221" s="75" t="s">
        <v>212</v>
      </c>
      <c r="AM221" s="476"/>
      <c r="AN221" s="51"/>
      <c r="AO221" s="217"/>
      <c r="AP221" s="217"/>
      <c r="AQ221" s="217"/>
    </row>
    <row r="222" spans="1:44" ht="6" customHeight="1" x14ac:dyDescent="0.2">
      <c r="A222" s="77"/>
      <c r="B222" s="76"/>
      <c r="C222" s="48"/>
      <c r="D222" s="26"/>
      <c r="E222" s="77"/>
      <c r="F222" s="77"/>
      <c r="G222" s="77"/>
      <c r="H222" s="77"/>
      <c r="I222" s="77"/>
      <c r="J222" s="77"/>
      <c r="K222" s="77"/>
      <c r="L222" s="77"/>
      <c r="M222" s="77"/>
      <c r="N222" s="77"/>
      <c r="O222" s="77"/>
      <c r="P222" s="77"/>
      <c r="Q222" s="77"/>
      <c r="R222" s="77"/>
      <c r="S222" s="77"/>
      <c r="T222" s="77"/>
      <c r="U222" s="48"/>
      <c r="V222" s="26"/>
      <c r="W222" s="77"/>
      <c r="X222" s="77"/>
      <c r="Y222" s="77"/>
      <c r="Z222" s="77"/>
      <c r="AA222" s="77"/>
      <c r="AB222" s="77"/>
      <c r="AC222" s="77"/>
      <c r="AD222" s="77"/>
      <c r="AE222" s="77"/>
      <c r="AF222" s="77"/>
      <c r="AG222" s="77"/>
      <c r="AH222" s="77"/>
      <c r="AI222" s="77"/>
      <c r="AJ222" s="77"/>
      <c r="AK222" s="77"/>
      <c r="AL222" s="78"/>
      <c r="AM222" s="48"/>
      <c r="AN222" s="26"/>
      <c r="AO222" s="77"/>
      <c r="AP222" s="77"/>
      <c r="AQ222" s="77"/>
    </row>
    <row r="223" spans="1:44" ht="6" customHeight="1" x14ac:dyDescent="0.2">
      <c r="A223" s="16"/>
      <c r="B223" s="475"/>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24"/>
      <c r="AM223" s="16"/>
      <c r="AN223" s="16"/>
      <c r="AO223" s="16"/>
      <c r="AP223" s="16"/>
      <c r="AQ223" s="16"/>
      <c r="AR223" s="217"/>
    </row>
    <row r="224" spans="1:44" x14ac:dyDescent="0.2">
      <c r="AC224" s="25"/>
    </row>
    <row r="264" spans="23:23" x14ac:dyDescent="0.2">
      <c r="W264" t="s">
        <v>55</v>
      </c>
    </row>
  </sheetData>
  <sheetProtection formatCells="0" formatRows="0" insertRows="0" deleteRows="0"/>
  <mergeCells count="58">
    <mergeCell ref="E115:AD115"/>
    <mergeCell ref="Z111:AK111"/>
    <mergeCell ref="E51:AL51"/>
    <mergeCell ref="E92:T93"/>
    <mergeCell ref="F77:L89"/>
    <mergeCell ref="N77:T89"/>
    <mergeCell ref="AP190:AP191"/>
    <mergeCell ref="F131:L140"/>
    <mergeCell ref="N131:T140"/>
    <mergeCell ref="E121:T123"/>
    <mergeCell ref="E141:T142"/>
    <mergeCell ref="E45:T45"/>
    <mergeCell ref="AP214:AP215"/>
    <mergeCell ref="E58:T58"/>
    <mergeCell ref="Z196:AK196"/>
    <mergeCell ref="AP66:AP67"/>
    <mergeCell ref="AP117:AP118"/>
    <mergeCell ref="AP185:AP186"/>
    <mergeCell ref="AP194:AP195"/>
    <mergeCell ref="Z137:AK137"/>
    <mergeCell ref="AI145:AL145"/>
    <mergeCell ref="AE145:AH145"/>
    <mergeCell ref="AA145:AD145"/>
    <mergeCell ref="Z150:AK150"/>
    <mergeCell ref="E205:T209"/>
    <mergeCell ref="F166:T168"/>
    <mergeCell ref="F172:T174"/>
    <mergeCell ref="E218:T221"/>
    <mergeCell ref="E199:T202"/>
    <mergeCell ref="E64:T64"/>
    <mergeCell ref="E178:T180"/>
    <mergeCell ref="E183:T183"/>
    <mergeCell ref="E190:T196"/>
    <mergeCell ref="E212:T212"/>
    <mergeCell ref="E153:T153"/>
    <mergeCell ref="F169:T171"/>
    <mergeCell ref="F159:T160"/>
    <mergeCell ref="F157:T158"/>
    <mergeCell ref="E126:T126"/>
    <mergeCell ref="F155:T156"/>
    <mergeCell ref="F161:T162"/>
    <mergeCell ref="F163:T165"/>
    <mergeCell ref="E145:T150"/>
    <mergeCell ref="E5:T5"/>
    <mergeCell ref="E11:T11"/>
    <mergeCell ref="A1:AQ1"/>
    <mergeCell ref="E3:T3"/>
    <mergeCell ref="W3:AL3"/>
    <mergeCell ref="AP7:AP8"/>
    <mergeCell ref="AN3:AQ3"/>
    <mergeCell ref="E30:T30"/>
    <mergeCell ref="E23:T27"/>
    <mergeCell ref="N35:T42"/>
    <mergeCell ref="F35:L42"/>
    <mergeCell ref="AP13:AP14"/>
    <mergeCell ref="AP18:AP19"/>
    <mergeCell ref="E17:T20"/>
    <mergeCell ref="AA41:AJ41"/>
  </mergeCells>
  <printOptions horizontalCentered="1"/>
  <pageMargins left="0.5" right="0.5" top="0.5" bottom="0.5" header="0.3" footer="0.3"/>
  <pageSetup paperSize="9" scale="94" orientation="portrait" r:id="rId1"/>
  <headerFooter>
    <oddFooter>&amp;CW-&amp;P</oddFooter>
  </headerFooter>
  <rowBreaks count="2" manualBreakCount="2">
    <brk id="70" max="42" man="1"/>
    <brk id="151" max="4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3300"/>
  </sheetPr>
  <dimension ref="A1:BA243"/>
  <sheetViews>
    <sheetView view="pageBreakPreview" zoomScaleNormal="115" zoomScaleSheetLayoutView="100" workbookViewId="0">
      <selection activeCell="B30" sqref="B30"/>
    </sheetView>
  </sheetViews>
  <sheetFormatPr defaultColWidth="2.6640625" defaultRowHeight="10" x14ac:dyDescent="0.2"/>
  <cols>
    <col min="1" max="1" width="1.6640625" customWidth="1"/>
    <col min="2" max="2" width="4.6640625" style="112" customWidth="1"/>
    <col min="3" max="4" width="1.77734375" customWidth="1"/>
    <col min="5" max="5" width="2.6640625" customWidth="1"/>
    <col min="15" max="15" width="2.6640625" customWidth="1"/>
    <col min="21" max="22" width="1.6640625" customWidth="1"/>
    <col min="35" max="35" width="2.6640625" customWidth="1"/>
    <col min="37" max="37" width="2.6640625" customWidth="1"/>
    <col min="38" max="38" width="2.6640625" style="25" customWidth="1"/>
    <col min="39" max="41" width="1.6640625" customWidth="1"/>
    <col min="42" max="42" width="4.6640625" customWidth="1"/>
    <col min="43" max="43" width="1.6640625" customWidth="1"/>
  </cols>
  <sheetData>
    <row r="1" spans="1:43" x14ac:dyDescent="0.2">
      <c r="A1" s="724" t="s">
        <v>56</v>
      </c>
      <c r="B1" s="724"/>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c r="AK1" s="724"/>
      <c r="AL1" s="724"/>
      <c r="AM1" s="724"/>
      <c r="AN1" s="724"/>
      <c r="AO1" s="724"/>
      <c r="AP1" s="724"/>
      <c r="AQ1" s="724"/>
    </row>
    <row r="2" spans="1:43" x14ac:dyDescent="0.2">
      <c r="A2" s="217"/>
      <c r="B2" s="477"/>
      <c r="C2" s="217"/>
      <c r="D2" s="217"/>
      <c r="E2" s="217"/>
      <c r="F2" s="217"/>
      <c r="G2" s="217"/>
      <c r="H2" s="217"/>
      <c r="I2" s="217"/>
      <c r="J2" s="217"/>
      <c r="K2" s="217"/>
      <c r="L2" s="217"/>
      <c r="M2" s="217"/>
      <c r="N2" s="217"/>
      <c r="O2" s="217"/>
      <c r="P2" s="217"/>
      <c r="Q2" s="217"/>
      <c r="R2" s="217"/>
      <c r="S2" s="217"/>
      <c r="T2" s="217"/>
      <c r="U2" s="318" t="s">
        <v>57</v>
      </c>
      <c r="V2" s="217"/>
      <c r="W2" s="217"/>
      <c r="X2" s="217"/>
      <c r="Y2" s="217"/>
      <c r="Z2" s="217"/>
      <c r="AA2" s="217"/>
      <c r="AB2" s="217"/>
      <c r="AC2" s="217"/>
      <c r="AD2" s="217"/>
      <c r="AE2" s="217"/>
      <c r="AF2" s="217"/>
      <c r="AG2" s="217"/>
      <c r="AH2" s="217"/>
      <c r="AI2" s="217"/>
      <c r="AJ2" s="217"/>
      <c r="AK2" s="217"/>
      <c r="AL2" s="74"/>
      <c r="AM2" s="217"/>
      <c r="AN2" s="217"/>
      <c r="AO2" s="217"/>
      <c r="AP2" s="217"/>
      <c r="AQ2" s="217"/>
    </row>
    <row r="3" spans="1:43" x14ac:dyDescent="0.2">
      <c r="A3" s="217"/>
      <c r="B3" s="477"/>
      <c r="C3" s="217"/>
      <c r="D3" s="217"/>
      <c r="E3" s="217"/>
      <c r="F3" s="217"/>
      <c r="G3" s="217"/>
      <c r="H3" s="217"/>
      <c r="I3" s="217"/>
      <c r="J3" s="217"/>
      <c r="K3" s="217"/>
      <c r="L3" s="217"/>
      <c r="M3" s="217"/>
      <c r="N3" s="217"/>
      <c r="O3" s="217"/>
      <c r="P3" s="217"/>
      <c r="Q3" s="217"/>
      <c r="R3" s="217"/>
      <c r="S3" s="217"/>
      <c r="T3" s="217"/>
      <c r="U3" s="318"/>
      <c r="V3" s="217"/>
      <c r="W3" s="217"/>
      <c r="X3" s="217"/>
      <c r="Y3" s="217"/>
      <c r="Z3" s="217"/>
      <c r="AA3" s="217"/>
      <c r="AB3" s="217"/>
      <c r="AC3" s="217"/>
      <c r="AD3" s="217"/>
      <c r="AE3" s="217"/>
      <c r="AF3" s="217"/>
      <c r="AG3" s="217"/>
      <c r="AH3" s="217"/>
      <c r="AI3" s="217"/>
      <c r="AJ3" s="217"/>
      <c r="AK3" s="217"/>
      <c r="AL3" s="74"/>
      <c r="AM3" s="217"/>
      <c r="AN3" s="217"/>
      <c r="AO3" s="217"/>
      <c r="AP3" s="217"/>
      <c r="AQ3" s="217"/>
    </row>
    <row r="4" spans="1:43" ht="11.25" customHeight="1" x14ac:dyDescent="0.2">
      <c r="A4" s="217"/>
      <c r="B4" s="722" t="s">
        <v>2330</v>
      </c>
      <c r="C4" s="722"/>
      <c r="D4" s="722"/>
      <c r="E4" s="722"/>
      <c r="F4" s="722"/>
      <c r="G4" s="722"/>
      <c r="H4" s="722"/>
      <c r="I4" s="722"/>
      <c r="J4" s="722"/>
      <c r="K4" s="722"/>
      <c r="L4" s="722"/>
      <c r="M4" s="722"/>
      <c r="N4" s="722"/>
      <c r="O4" s="722"/>
      <c r="P4" s="722"/>
      <c r="Q4" s="722"/>
      <c r="R4" s="722"/>
      <c r="S4" s="722"/>
      <c r="T4" s="722"/>
      <c r="U4" s="722"/>
      <c r="V4" s="722"/>
      <c r="W4" s="722"/>
      <c r="X4" s="722"/>
      <c r="Y4" s="722"/>
      <c r="Z4" s="722"/>
      <c r="AA4" s="722"/>
      <c r="AB4" s="722"/>
      <c r="AC4" s="722"/>
      <c r="AD4" s="722"/>
      <c r="AE4" s="722"/>
      <c r="AF4" s="722"/>
      <c r="AG4" s="722"/>
      <c r="AH4" s="722"/>
      <c r="AI4" s="722"/>
      <c r="AJ4" s="722"/>
      <c r="AK4" s="722"/>
      <c r="AL4" s="722"/>
      <c r="AM4" s="722"/>
      <c r="AN4" s="722"/>
      <c r="AO4" s="722"/>
      <c r="AP4" s="722"/>
      <c r="AQ4" s="217"/>
    </row>
    <row r="5" spans="1:43" x14ac:dyDescent="0.2">
      <c r="A5" s="217"/>
      <c r="B5" s="722"/>
      <c r="C5" s="722"/>
      <c r="D5" s="722"/>
      <c r="E5" s="722"/>
      <c r="F5" s="722"/>
      <c r="G5" s="722"/>
      <c r="H5" s="722"/>
      <c r="I5" s="722"/>
      <c r="J5" s="722"/>
      <c r="K5" s="722"/>
      <c r="L5" s="722"/>
      <c r="M5" s="722"/>
      <c r="N5" s="722"/>
      <c r="O5" s="722"/>
      <c r="P5" s="722"/>
      <c r="Q5" s="722"/>
      <c r="R5" s="722"/>
      <c r="S5" s="722"/>
      <c r="T5" s="722"/>
      <c r="U5" s="722"/>
      <c r="V5" s="722"/>
      <c r="W5" s="722"/>
      <c r="X5" s="722"/>
      <c r="Y5" s="722"/>
      <c r="Z5" s="722"/>
      <c r="AA5" s="722"/>
      <c r="AB5" s="722"/>
      <c r="AC5" s="722"/>
      <c r="AD5" s="722"/>
      <c r="AE5" s="722"/>
      <c r="AF5" s="722"/>
      <c r="AG5" s="722"/>
      <c r="AH5" s="722"/>
      <c r="AI5" s="722"/>
      <c r="AJ5" s="722"/>
      <c r="AK5" s="722"/>
      <c r="AL5" s="722"/>
      <c r="AM5" s="722"/>
      <c r="AN5" s="722"/>
      <c r="AO5" s="722"/>
      <c r="AP5" s="722"/>
      <c r="AQ5" s="217"/>
    </row>
    <row r="6" spans="1:43" x14ac:dyDescent="0.2">
      <c r="A6" s="217"/>
      <c r="B6" s="722"/>
      <c r="C6" s="722"/>
      <c r="D6" s="722"/>
      <c r="E6" s="722"/>
      <c r="F6" s="722"/>
      <c r="G6" s="722"/>
      <c r="H6" s="722"/>
      <c r="I6" s="722"/>
      <c r="J6" s="722"/>
      <c r="K6" s="722"/>
      <c r="L6" s="722"/>
      <c r="M6" s="722"/>
      <c r="N6" s="722"/>
      <c r="O6" s="722"/>
      <c r="P6" s="722"/>
      <c r="Q6" s="722"/>
      <c r="R6" s="722"/>
      <c r="S6" s="722"/>
      <c r="T6" s="722"/>
      <c r="U6" s="722"/>
      <c r="V6" s="722"/>
      <c r="W6" s="722"/>
      <c r="X6" s="722"/>
      <c r="Y6" s="722"/>
      <c r="Z6" s="722"/>
      <c r="AA6" s="722"/>
      <c r="AB6" s="722"/>
      <c r="AC6" s="722"/>
      <c r="AD6" s="722"/>
      <c r="AE6" s="722"/>
      <c r="AF6" s="722"/>
      <c r="AG6" s="722"/>
      <c r="AH6" s="722"/>
      <c r="AI6" s="722"/>
      <c r="AJ6" s="722"/>
      <c r="AK6" s="722"/>
      <c r="AL6" s="722"/>
      <c r="AM6" s="722"/>
      <c r="AN6" s="722"/>
      <c r="AO6" s="722"/>
      <c r="AP6" s="722"/>
      <c r="AQ6" s="217"/>
    </row>
    <row r="7" spans="1:43" x14ac:dyDescent="0.2">
      <c r="A7" s="217"/>
      <c r="B7" s="722"/>
      <c r="C7" s="722"/>
      <c r="D7" s="722"/>
      <c r="E7" s="722"/>
      <c r="F7" s="722"/>
      <c r="G7" s="722"/>
      <c r="H7" s="722"/>
      <c r="I7" s="722"/>
      <c r="J7" s="722"/>
      <c r="K7" s="722"/>
      <c r="L7" s="722"/>
      <c r="M7" s="722"/>
      <c r="N7" s="722"/>
      <c r="O7" s="722"/>
      <c r="P7" s="722"/>
      <c r="Q7" s="722"/>
      <c r="R7" s="722"/>
      <c r="S7" s="722"/>
      <c r="T7" s="722"/>
      <c r="U7" s="722"/>
      <c r="V7" s="722"/>
      <c r="W7" s="722"/>
      <c r="X7" s="722"/>
      <c r="Y7" s="722"/>
      <c r="Z7" s="722"/>
      <c r="AA7" s="722"/>
      <c r="AB7" s="722"/>
      <c r="AC7" s="722"/>
      <c r="AD7" s="722"/>
      <c r="AE7" s="722"/>
      <c r="AF7" s="722"/>
      <c r="AG7" s="722"/>
      <c r="AH7" s="722"/>
      <c r="AI7" s="722"/>
      <c r="AJ7" s="722"/>
      <c r="AK7" s="722"/>
      <c r="AL7" s="722"/>
      <c r="AM7" s="722"/>
      <c r="AN7" s="722"/>
      <c r="AO7" s="722"/>
      <c r="AP7" s="722"/>
      <c r="AQ7" s="217"/>
    </row>
    <row r="8" spans="1:43" x14ac:dyDescent="0.2">
      <c r="A8" s="217"/>
      <c r="B8" s="722"/>
      <c r="C8" s="722"/>
      <c r="D8" s="722"/>
      <c r="E8" s="722"/>
      <c r="F8" s="722"/>
      <c r="G8" s="722"/>
      <c r="H8" s="722"/>
      <c r="I8" s="722"/>
      <c r="J8" s="722"/>
      <c r="K8" s="722"/>
      <c r="L8" s="722"/>
      <c r="M8" s="722"/>
      <c r="N8" s="722"/>
      <c r="O8" s="722"/>
      <c r="P8" s="722"/>
      <c r="Q8" s="722"/>
      <c r="R8" s="722"/>
      <c r="S8" s="722"/>
      <c r="T8" s="722"/>
      <c r="U8" s="722"/>
      <c r="V8" s="722"/>
      <c r="W8" s="722"/>
      <c r="X8" s="722"/>
      <c r="Y8" s="722"/>
      <c r="Z8" s="722"/>
      <c r="AA8" s="722"/>
      <c r="AB8" s="722"/>
      <c r="AC8" s="722"/>
      <c r="AD8" s="722"/>
      <c r="AE8" s="722"/>
      <c r="AF8" s="722"/>
      <c r="AG8" s="722"/>
      <c r="AH8" s="722"/>
      <c r="AI8" s="722"/>
      <c r="AJ8" s="722"/>
      <c r="AK8" s="722"/>
      <c r="AL8" s="722"/>
      <c r="AM8" s="722"/>
      <c r="AN8" s="722"/>
      <c r="AO8" s="722"/>
      <c r="AP8" s="722"/>
      <c r="AQ8" s="217"/>
    </row>
    <row r="9" spans="1:43" x14ac:dyDescent="0.2">
      <c r="A9" s="217"/>
      <c r="B9" s="722"/>
      <c r="C9" s="722"/>
      <c r="D9" s="722"/>
      <c r="E9" s="722"/>
      <c r="F9" s="722"/>
      <c r="G9" s="722"/>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217"/>
    </row>
    <row r="10" spans="1:43" x14ac:dyDescent="0.2">
      <c r="A10" s="217"/>
      <c r="B10" s="722"/>
      <c r="C10" s="722"/>
      <c r="D10" s="722"/>
      <c r="E10" s="722"/>
      <c r="F10" s="722"/>
      <c r="G10" s="722"/>
      <c r="H10" s="722"/>
      <c r="I10" s="722"/>
      <c r="J10" s="722"/>
      <c r="K10" s="722"/>
      <c r="L10" s="722"/>
      <c r="M10" s="722"/>
      <c r="N10" s="722"/>
      <c r="O10" s="722"/>
      <c r="P10" s="722"/>
      <c r="Q10" s="722"/>
      <c r="R10" s="722"/>
      <c r="S10" s="722"/>
      <c r="T10" s="722"/>
      <c r="U10" s="722"/>
      <c r="V10" s="722"/>
      <c r="W10" s="722"/>
      <c r="X10" s="722"/>
      <c r="Y10" s="722"/>
      <c r="Z10" s="722"/>
      <c r="AA10" s="722"/>
      <c r="AB10" s="722"/>
      <c r="AC10" s="722"/>
      <c r="AD10" s="722"/>
      <c r="AE10" s="722"/>
      <c r="AF10" s="722"/>
      <c r="AG10" s="722"/>
      <c r="AH10" s="722"/>
      <c r="AI10" s="722"/>
      <c r="AJ10" s="722"/>
      <c r="AK10" s="722"/>
      <c r="AL10" s="722"/>
      <c r="AM10" s="722"/>
      <c r="AN10" s="722"/>
      <c r="AO10" s="722"/>
      <c r="AP10" s="722"/>
      <c r="AQ10" s="217"/>
    </row>
    <row r="11" spans="1:43" x14ac:dyDescent="0.2">
      <c r="A11" s="217"/>
      <c r="B11" s="722"/>
      <c r="C11" s="722"/>
      <c r="D11" s="722"/>
      <c r="E11" s="722"/>
      <c r="F11" s="722"/>
      <c r="G11" s="722"/>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217"/>
    </row>
    <row r="12" spans="1:43" x14ac:dyDescent="0.2">
      <c r="A12" s="217"/>
      <c r="B12" s="722"/>
      <c r="C12" s="722"/>
      <c r="D12" s="722"/>
      <c r="E12" s="722"/>
      <c r="F12" s="722"/>
      <c r="G12" s="722"/>
      <c r="H12" s="722"/>
      <c r="I12" s="722"/>
      <c r="J12" s="722"/>
      <c r="K12" s="722"/>
      <c r="L12" s="722"/>
      <c r="M12" s="722"/>
      <c r="N12" s="722"/>
      <c r="O12" s="722"/>
      <c r="P12" s="722"/>
      <c r="Q12" s="722"/>
      <c r="R12" s="722"/>
      <c r="S12" s="722"/>
      <c r="T12" s="722"/>
      <c r="U12" s="722"/>
      <c r="V12" s="722"/>
      <c r="W12" s="722"/>
      <c r="X12" s="722"/>
      <c r="Y12" s="722"/>
      <c r="Z12" s="722"/>
      <c r="AA12" s="722"/>
      <c r="AB12" s="722"/>
      <c r="AC12" s="722"/>
      <c r="AD12" s="722"/>
      <c r="AE12" s="722"/>
      <c r="AF12" s="722"/>
      <c r="AG12" s="722"/>
      <c r="AH12" s="722"/>
      <c r="AI12" s="722"/>
      <c r="AJ12" s="722"/>
      <c r="AK12" s="722"/>
      <c r="AL12" s="722"/>
      <c r="AM12" s="722"/>
      <c r="AN12" s="722"/>
      <c r="AO12" s="722"/>
      <c r="AP12" s="722"/>
      <c r="AQ12" s="217"/>
    </row>
    <row r="13" spans="1:43" x14ac:dyDescent="0.2">
      <c r="A13" s="217"/>
      <c r="B13" s="722"/>
      <c r="C13" s="722"/>
      <c r="D13" s="722"/>
      <c r="E13" s="722"/>
      <c r="F13" s="722"/>
      <c r="G13" s="722"/>
      <c r="H13" s="722"/>
      <c r="I13" s="722"/>
      <c r="J13" s="722"/>
      <c r="K13" s="722"/>
      <c r="L13" s="722"/>
      <c r="M13" s="722"/>
      <c r="N13" s="722"/>
      <c r="O13" s="722"/>
      <c r="P13" s="722"/>
      <c r="Q13" s="722"/>
      <c r="R13" s="722"/>
      <c r="S13" s="722"/>
      <c r="T13" s="722"/>
      <c r="U13" s="722"/>
      <c r="V13" s="722"/>
      <c r="W13" s="722"/>
      <c r="X13" s="722"/>
      <c r="Y13" s="722"/>
      <c r="Z13" s="722"/>
      <c r="AA13" s="722"/>
      <c r="AB13" s="722"/>
      <c r="AC13" s="722"/>
      <c r="AD13" s="722"/>
      <c r="AE13" s="722"/>
      <c r="AF13" s="722"/>
      <c r="AG13" s="722"/>
      <c r="AH13" s="722"/>
      <c r="AI13" s="722"/>
      <c r="AJ13" s="722"/>
      <c r="AK13" s="722"/>
      <c r="AL13" s="722"/>
      <c r="AM13" s="722"/>
      <c r="AN13" s="722"/>
      <c r="AO13" s="722"/>
      <c r="AP13" s="722"/>
      <c r="AQ13" s="217"/>
    </row>
    <row r="14" spans="1:43" x14ac:dyDescent="0.2">
      <c r="A14" s="217"/>
      <c r="B14" s="722"/>
      <c r="C14" s="722"/>
      <c r="D14" s="722"/>
      <c r="E14" s="722"/>
      <c r="F14" s="722"/>
      <c r="G14" s="722"/>
      <c r="H14" s="722"/>
      <c r="I14" s="722"/>
      <c r="J14" s="722"/>
      <c r="K14" s="722"/>
      <c r="L14" s="722"/>
      <c r="M14" s="722"/>
      <c r="N14" s="722"/>
      <c r="O14" s="722"/>
      <c r="P14" s="722"/>
      <c r="Q14" s="722"/>
      <c r="R14" s="722"/>
      <c r="S14" s="722"/>
      <c r="T14" s="722"/>
      <c r="U14" s="722"/>
      <c r="V14" s="722"/>
      <c r="W14" s="722"/>
      <c r="X14" s="722"/>
      <c r="Y14" s="722"/>
      <c r="Z14" s="722"/>
      <c r="AA14" s="722"/>
      <c r="AB14" s="722"/>
      <c r="AC14" s="722"/>
      <c r="AD14" s="722"/>
      <c r="AE14" s="722"/>
      <c r="AF14" s="722"/>
      <c r="AG14" s="722"/>
      <c r="AH14" s="722"/>
      <c r="AI14" s="722"/>
      <c r="AJ14" s="722"/>
      <c r="AK14" s="722"/>
      <c r="AL14" s="722"/>
      <c r="AM14" s="722"/>
      <c r="AN14" s="722"/>
      <c r="AO14" s="722"/>
      <c r="AP14" s="722"/>
      <c r="AQ14" s="217"/>
    </row>
    <row r="15" spans="1:43" ht="11.25" customHeight="1" x14ac:dyDescent="0.2">
      <c r="A15" s="217"/>
      <c r="B15" s="722"/>
      <c r="C15" s="722"/>
      <c r="D15" s="722"/>
      <c r="E15" s="722"/>
      <c r="F15" s="722"/>
      <c r="G15" s="722"/>
      <c r="H15" s="722"/>
      <c r="I15" s="722"/>
      <c r="J15" s="722"/>
      <c r="K15" s="722"/>
      <c r="L15" s="722"/>
      <c r="M15" s="722"/>
      <c r="N15" s="722"/>
      <c r="O15" s="722"/>
      <c r="P15" s="722"/>
      <c r="Q15" s="722"/>
      <c r="R15" s="722"/>
      <c r="S15" s="722"/>
      <c r="T15" s="722"/>
      <c r="U15" s="722"/>
      <c r="V15" s="722"/>
      <c r="W15" s="722"/>
      <c r="X15" s="722"/>
      <c r="Y15" s="722"/>
      <c r="Z15" s="722"/>
      <c r="AA15" s="722"/>
      <c r="AB15" s="722"/>
      <c r="AC15" s="722"/>
      <c r="AD15" s="722"/>
      <c r="AE15" s="722"/>
      <c r="AF15" s="722"/>
      <c r="AG15" s="722"/>
      <c r="AH15" s="722"/>
      <c r="AI15" s="722"/>
      <c r="AJ15" s="722"/>
      <c r="AK15" s="722"/>
      <c r="AL15" s="722"/>
      <c r="AM15" s="722"/>
      <c r="AN15" s="722"/>
      <c r="AO15" s="722"/>
      <c r="AP15" s="722"/>
      <c r="AQ15" s="217"/>
    </row>
    <row r="16" spans="1:43" ht="11.25" customHeight="1" x14ac:dyDescent="0.2">
      <c r="A16" s="217"/>
      <c r="B16" s="722"/>
      <c r="C16" s="722"/>
      <c r="D16" s="722"/>
      <c r="E16" s="722"/>
      <c r="F16" s="722"/>
      <c r="G16" s="722"/>
      <c r="H16" s="722"/>
      <c r="I16" s="722"/>
      <c r="J16" s="722"/>
      <c r="K16" s="722"/>
      <c r="L16" s="722"/>
      <c r="M16" s="722"/>
      <c r="N16" s="722"/>
      <c r="O16" s="722"/>
      <c r="P16" s="722"/>
      <c r="Q16" s="722"/>
      <c r="R16" s="722"/>
      <c r="S16" s="722"/>
      <c r="T16" s="722"/>
      <c r="U16" s="722"/>
      <c r="V16" s="722"/>
      <c r="W16" s="722"/>
      <c r="X16" s="722"/>
      <c r="Y16" s="722"/>
      <c r="Z16" s="722"/>
      <c r="AA16" s="722"/>
      <c r="AB16" s="722"/>
      <c r="AC16" s="722"/>
      <c r="AD16" s="722"/>
      <c r="AE16" s="722"/>
      <c r="AF16" s="722"/>
      <c r="AG16" s="722"/>
      <c r="AH16" s="722"/>
      <c r="AI16" s="722"/>
      <c r="AJ16" s="722"/>
      <c r="AK16" s="722"/>
      <c r="AL16" s="722"/>
      <c r="AM16" s="722"/>
      <c r="AN16" s="722"/>
      <c r="AO16" s="722"/>
      <c r="AP16" s="722"/>
      <c r="AQ16" s="217"/>
    </row>
    <row r="17" spans="1:53" x14ac:dyDescent="0.2">
      <c r="A17" s="217"/>
      <c r="B17" s="722"/>
      <c r="C17" s="722"/>
      <c r="D17" s="722"/>
      <c r="E17" s="722"/>
      <c r="F17" s="722"/>
      <c r="G17" s="722"/>
      <c r="H17" s="722"/>
      <c r="I17" s="722"/>
      <c r="J17" s="722"/>
      <c r="K17" s="722"/>
      <c r="L17" s="722"/>
      <c r="M17" s="722"/>
      <c r="N17" s="722"/>
      <c r="O17" s="722"/>
      <c r="P17" s="722"/>
      <c r="Q17" s="722"/>
      <c r="R17" s="722"/>
      <c r="S17" s="722"/>
      <c r="T17" s="722"/>
      <c r="U17" s="722"/>
      <c r="V17" s="722"/>
      <c r="W17" s="722"/>
      <c r="X17" s="722"/>
      <c r="Y17" s="722"/>
      <c r="Z17" s="722"/>
      <c r="AA17" s="722"/>
      <c r="AB17" s="722"/>
      <c r="AC17" s="722"/>
      <c r="AD17" s="722"/>
      <c r="AE17" s="722"/>
      <c r="AF17" s="722"/>
      <c r="AG17" s="722"/>
      <c r="AH17" s="722"/>
      <c r="AI17" s="722"/>
      <c r="AJ17" s="722"/>
      <c r="AK17" s="722"/>
      <c r="AL17" s="722"/>
      <c r="AM17" s="722"/>
      <c r="AN17" s="722"/>
      <c r="AO17" s="722"/>
      <c r="AP17" s="722"/>
      <c r="AQ17" s="217"/>
    </row>
    <row r="18" spans="1:53" x14ac:dyDescent="0.2">
      <c r="A18" s="217"/>
      <c r="B18" s="47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row>
    <row r="19" spans="1:53" x14ac:dyDescent="0.2">
      <c r="B19" s="728" t="s">
        <v>58</v>
      </c>
      <c r="C19" s="728"/>
      <c r="D19" s="728"/>
      <c r="E19" s="728"/>
      <c r="F19" s="728"/>
      <c r="G19" s="728"/>
      <c r="H19" s="728"/>
      <c r="I19" s="728"/>
      <c r="J19" s="728"/>
      <c r="K19" s="728"/>
      <c r="L19" s="77"/>
      <c r="M19" s="77"/>
      <c r="N19" s="77"/>
      <c r="O19" s="77"/>
      <c r="P19" s="77"/>
      <c r="Q19" s="77"/>
      <c r="R19" s="77"/>
      <c r="S19" s="77"/>
      <c r="T19" s="77"/>
      <c r="U19" s="77"/>
      <c r="V19" s="77"/>
      <c r="W19" s="77"/>
      <c r="X19" s="77"/>
      <c r="Y19" s="77"/>
      <c r="Z19" s="77"/>
      <c r="AA19" s="77"/>
      <c r="AB19" s="726" t="s">
        <v>14</v>
      </c>
      <c r="AC19" s="726"/>
      <c r="AD19" s="726"/>
      <c r="AE19" s="77"/>
      <c r="AF19" s="77"/>
      <c r="AG19" s="77"/>
      <c r="AH19" s="77"/>
      <c r="AI19" s="77"/>
      <c r="AJ19" s="77"/>
      <c r="AK19" s="77"/>
      <c r="AL19" s="77"/>
      <c r="AM19" s="217"/>
      <c r="AN19" s="217"/>
      <c r="AO19" s="217"/>
      <c r="AP19" s="217"/>
      <c r="AQ19" s="217"/>
      <c r="AR19" s="217"/>
      <c r="AS19" s="217"/>
      <c r="AT19" s="217"/>
      <c r="AU19" s="217"/>
      <c r="AV19" s="217"/>
      <c r="AW19" s="217"/>
      <c r="AX19" s="217"/>
      <c r="AY19" s="217"/>
      <c r="AZ19" s="217"/>
    </row>
    <row r="20" spans="1:53" x14ac:dyDescent="0.2">
      <c r="A20" s="217"/>
      <c r="B20" s="47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row>
    <row r="21" spans="1:53" x14ac:dyDescent="0.2">
      <c r="D21" s="200"/>
      <c r="E21" s="200"/>
      <c r="F21" s="200"/>
      <c r="G21" s="200"/>
      <c r="H21" s="200"/>
      <c r="I21" s="200"/>
      <c r="J21" s="200"/>
      <c r="K21" s="200"/>
      <c r="L21" s="200"/>
      <c r="M21" s="200"/>
      <c r="N21" s="200"/>
      <c r="O21" s="74" t="s">
        <v>59</v>
      </c>
      <c r="R21" s="477"/>
      <c r="U21" s="217"/>
      <c r="W21" s="217"/>
      <c r="Y21" s="217"/>
      <c r="Z21" s="217"/>
      <c r="AA21" s="217"/>
      <c r="AB21" s="217"/>
      <c r="AC21" s="217"/>
      <c r="AD21" s="217"/>
      <c r="AE21" s="217"/>
      <c r="AF21" s="217"/>
      <c r="AG21" s="217"/>
      <c r="AJ21" s="74" t="s">
        <v>60</v>
      </c>
      <c r="AL21"/>
      <c r="AR21" s="217"/>
      <c r="AS21" s="217"/>
      <c r="AU21" s="217"/>
      <c r="AZ21" s="217"/>
      <c r="BA21" s="217"/>
    </row>
    <row r="22" spans="1:53" x14ac:dyDescent="0.2">
      <c r="C22" s="217"/>
      <c r="D22" s="217"/>
      <c r="E22" s="217"/>
      <c r="F22" s="217"/>
      <c r="G22" s="217"/>
      <c r="H22" s="217"/>
      <c r="I22" s="217"/>
      <c r="J22" s="217"/>
      <c r="K22" s="217"/>
      <c r="L22" s="217"/>
      <c r="M22" s="217"/>
      <c r="N22" s="217"/>
      <c r="O22" s="74" t="s">
        <v>61</v>
      </c>
      <c r="P22" s="47" t="s">
        <v>9</v>
      </c>
      <c r="Q22" s="477">
        <v>1</v>
      </c>
      <c r="R22" s="217"/>
      <c r="T22" s="217"/>
      <c r="U22" s="217"/>
      <c r="V22" s="217"/>
      <c r="W22" s="217"/>
      <c r="Y22" s="217"/>
      <c r="Z22" s="217"/>
      <c r="AA22" s="217"/>
      <c r="AB22" s="217"/>
      <c r="AC22" s="217"/>
      <c r="AD22" s="217"/>
      <c r="AE22" s="217"/>
      <c r="AF22" s="217"/>
      <c r="AG22" s="217"/>
      <c r="AJ22" s="74" t="s">
        <v>62</v>
      </c>
      <c r="AK22" s="47" t="s">
        <v>9</v>
      </c>
      <c r="AL22" s="477">
        <v>2</v>
      </c>
      <c r="AM22" s="217"/>
      <c r="AP22" s="217" t="s">
        <v>63</v>
      </c>
      <c r="AQ22" s="217"/>
      <c r="AR22" s="217"/>
      <c r="AS22" s="217"/>
      <c r="AT22" s="217"/>
      <c r="AU22" s="217"/>
      <c r="AV22" s="217"/>
      <c r="AW22" s="217"/>
      <c r="AX22" s="217"/>
      <c r="AY22" s="217"/>
      <c r="AZ22" s="217"/>
    </row>
    <row r="23" spans="1:53" x14ac:dyDescent="0.2">
      <c r="AL23"/>
    </row>
    <row r="24" spans="1:53" x14ac:dyDescent="0.2">
      <c r="AL24"/>
    </row>
    <row r="25" spans="1:53" ht="6" customHeight="1" x14ac:dyDescent="0.2">
      <c r="A25" s="217"/>
      <c r="B25" s="477"/>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74"/>
      <c r="AM25" s="217"/>
      <c r="AN25" s="217"/>
      <c r="AO25" s="217"/>
      <c r="AP25" s="217"/>
      <c r="AQ25" s="217"/>
    </row>
    <row r="26" spans="1:53" x14ac:dyDescent="0.2">
      <c r="A26" s="724" t="s">
        <v>64</v>
      </c>
      <c r="B26" s="724"/>
      <c r="C26" s="724"/>
      <c r="D26" s="724"/>
      <c r="E26" s="724"/>
      <c r="F26" s="724"/>
      <c r="G26" s="724"/>
      <c r="H26" s="724"/>
      <c r="I26" s="724"/>
      <c r="J26" s="724"/>
      <c r="K26" s="724"/>
      <c r="L26" s="724"/>
      <c r="M26" s="724"/>
      <c r="N26" s="724"/>
      <c r="O26" s="724"/>
      <c r="P26" s="724"/>
      <c r="Q26" s="724"/>
      <c r="R26" s="724"/>
      <c r="S26" s="724"/>
      <c r="T26" s="724"/>
      <c r="U26" s="724"/>
      <c r="V26" s="724"/>
      <c r="W26" s="724"/>
      <c r="X26" s="724"/>
      <c r="Y26" s="724"/>
      <c r="Z26" s="724"/>
      <c r="AA26" s="724"/>
      <c r="AB26" s="724"/>
      <c r="AC26" s="724"/>
      <c r="AD26" s="724"/>
      <c r="AE26" s="724"/>
      <c r="AF26" s="724"/>
      <c r="AG26" s="724"/>
      <c r="AH26" s="724"/>
      <c r="AI26" s="724"/>
      <c r="AJ26" s="724"/>
      <c r="AK26" s="724"/>
      <c r="AL26" s="724"/>
      <c r="AM26" s="724"/>
      <c r="AN26" s="724"/>
      <c r="AO26" s="724"/>
      <c r="AP26" s="724"/>
      <c r="AQ26" s="724"/>
    </row>
    <row r="27" spans="1:53" ht="6" customHeight="1" x14ac:dyDescent="0.2">
      <c r="A27" s="217"/>
      <c r="B27" s="477"/>
      <c r="C27" s="217"/>
      <c r="D27" s="217"/>
      <c r="E27" s="217"/>
      <c r="F27" s="217"/>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74"/>
      <c r="AM27" s="217"/>
      <c r="AN27" s="217"/>
      <c r="AO27" s="217"/>
      <c r="AP27" s="217"/>
      <c r="AQ27" s="217"/>
    </row>
    <row r="28" spans="1:53" ht="11.25" customHeight="1" thickBot="1" x14ac:dyDescent="0.25">
      <c r="A28" s="71"/>
      <c r="B28" s="319" t="s">
        <v>19</v>
      </c>
      <c r="C28" s="72"/>
      <c r="D28" s="73"/>
      <c r="E28" s="725" t="s">
        <v>65</v>
      </c>
      <c r="F28" s="725"/>
      <c r="G28" s="725"/>
      <c r="H28" s="725"/>
      <c r="I28" s="725"/>
      <c r="J28" s="725"/>
      <c r="K28" s="725"/>
      <c r="L28" s="725"/>
      <c r="M28" s="725"/>
      <c r="N28" s="725"/>
      <c r="O28" s="725"/>
      <c r="P28" s="725"/>
      <c r="Q28" s="725"/>
      <c r="R28" s="725"/>
      <c r="S28" s="725"/>
      <c r="T28" s="725"/>
      <c r="U28" s="72"/>
      <c r="V28" s="73"/>
      <c r="W28" s="725" t="s">
        <v>66</v>
      </c>
      <c r="X28" s="725"/>
      <c r="Y28" s="725"/>
      <c r="Z28" s="725"/>
      <c r="AA28" s="725"/>
      <c r="AB28" s="725"/>
      <c r="AC28" s="725"/>
      <c r="AD28" s="725"/>
      <c r="AE28" s="725"/>
      <c r="AF28" s="725"/>
      <c r="AG28" s="725"/>
      <c r="AH28" s="725"/>
      <c r="AI28" s="725"/>
      <c r="AJ28" s="725"/>
      <c r="AK28" s="725"/>
      <c r="AL28" s="725"/>
      <c r="AM28" s="72"/>
      <c r="AN28" s="727" t="s">
        <v>67</v>
      </c>
      <c r="AO28" s="725"/>
      <c r="AP28" s="725"/>
      <c r="AQ28" s="725"/>
    </row>
    <row r="29" spans="1:53" ht="6" customHeight="1" x14ac:dyDescent="0.2">
      <c r="A29" s="88"/>
      <c r="B29" s="477"/>
      <c r="C29" s="476"/>
      <c r="D29" s="51"/>
      <c r="E29" s="217"/>
      <c r="F29" s="217"/>
      <c r="G29" s="217"/>
      <c r="H29" s="217"/>
      <c r="I29" s="217"/>
      <c r="J29" s="217"/>
      <c r="K29" s="217"/>
      <c r="L29" s="217"/>
      <c r="M29" s="217"/>
      <c r="N29" s="217"/>
      <c r="O29" s="217"/>
      <c r="P29" s="217"/>
      <c r="Q29" s="217"/>
      <c r="R29" s="217"/>
      <c r="S29" s="217"/>
      <c r="T29" s="217"/>
      <c r="U29" s="476"/>
      <c r="V29" s="51"/>
      <c r="W29" s="217"/>
      <c r="X29" s="217"/>
      <c r="Y29" s="217"/>
      <c r="Z29" s="217"/>
      <c r="AA29" s="217"/>
      <c r="AB29" s="217"/>
      <c r="AC29" s="217"/>
      <c r="AD29" s="217"/>
      <c r="AE29" s="217"/>
      <c r="AF29" s="217"/>
      <c r="AG29" s="217"/>
      <c r="AH29" s="217"/>
      <c r="AI29" s="217"/>
      <c r="AJ29" s="217"/>
      <c r="AK29" s="217"/>
      <c r="AL29" s="74"/>
      <c r="AM29" s="476"/>
      <c r="AN29" s="51"/>
      <c r="AO29" s="217"/>
      <c r="AP29" s="217"/>
      <c r="AQ29" s="89"/>
    </row>
    <row r="30" spans="1:53" x14ac:dyDescent="0.2">
      <c r="A30" s="88"/>
      <c r="B30" s="112">
        <v>101</v>
      </c>
      <c r="C30" s="476"/>
      <c r="D30" s="51"/>
      <c r="E30" s="723" t="s">
        <v>68</v>
      </c>
      <c r="F30" s="723"/>
      <c r="G30" s="723"/>
      <c r="H30" s="723"/>
      <c r="I30" s="723"/>
      <c r="J30" s="723"/>
      <c r="K30" s="723"/>
      <c r="L30" s="723"/>
      <c r="M30" s="723"/>
      <c r="N30" s="723"/>
      <c r="O30" s="723"/>
      <c r="P30" s="723"/>
      <c r="Q30" s="723"/>
      <c r="R30" s="723"/>
      <c r="S30" s="723"/>
      <c r="T30" s="723"/>
      <c r="U30" s="476"/>
      <c r="V30" s="51"/>
      <c r="W30" s="217"/>
      <c r="X30" s="217"/>
      <c r="Y30" s="217"/>
      <c r="Z30" s="217"/>
      <c r="AA30" s="217"/>
      <c r="AB30" s="217"/>
      <c r="AC30" s="217"/>
      <c r="AD30" s="217"/>
      <c r="AE30" s="217"/>
      <c r="AF30" s="217"/>
      <c r="AG30" s="217"/>
      <c r="AH30" s="217"/>
      <c r="AI30" s="27"/>
      <c r="AJ30" s="46"/>
      <c r="AK30" s="27"/>
      <c r="AL30" s="21"/>
      <c r="AM30" s="476"/>
      <c r="AN30" s="51"/>
      <c r="AO30" s="217"/>
      <c r="AP30" s="217"/>
      <c r="AQ30" s="89"/>
    </row>
    <row r="31" spans="1:53" x14ac:dyDescent="0.2">
      <c r="A31" s="88"/>
      <c r="B31" s="477"/>
      <c r="C31" s="476"/>
      <c r="D31" s="51"/>
      <c r="E31" s="723"/>
      <c r="F31" s="723"/>
      <c r="G31" s="723"/>
      <c r="H31" s="723"/>
      <c r="I31" s="723"/>
      <c r="J31" s="723"/>
      <c r="K31" s="723"/>
      <c r="L31" s="723"/>
      <c r="M31" s="723"/>
      <c r="N31" s="723"/>
      <c r="O31" s="723"/>
      <c r="P31" s="723"/>
      <c r="Q31" s="723"/>
      <c r="R31" s="723"/>
      <c r="S31" s="723"/>
      <c r="T31" s="723"/>
      <c r="U31" s="476"/>
      <c r="V31" s="51"/>
      <c r="W31" s="217" t="s">
        <v>69</v>
      </c>
      <c r="X31" s="217"/>
      <c r="Y31" s="217"/>
      <c r="Z31" s="47" t="s">
        <v>9</v>
      </c>
      <c r="AA31" s="47"/>
      <c r="AB31" s="47"/>
      <c r="AC31" s="47"/>
      <c r="AD31" s="47"/>
      <c r="AE31" s="47"/>
      <c r="AF31" s="47"/>
      <c r="AG31" s="47"/>
      <c r="AH31" s="47"/>
      <c r="AI31" s="26"/>
      <c r="AJ31" s="48"/>
      <c r="AK31" s="26"/>
      <c r="AL31" s="22"/>
      <c r="AM31" s="476"/>
      <c r="AN31" s="51"/>
      <c r="AO31" s="217"/>
      <c r="AP31" s="217"/>
      <c r="AQ31" s="89"/>
    </row>
    <row r="32" spans="1:53" x14ac:dyDescent="0.2">
      <c r="A32" s="88"/>
      <c r="B32" s="477"/>
      <c r="C32" s="476"/>
      <c r="D32" s="51"/>
      <c r="E32" s="723"/>
      <c r="F32" s="723"/>
      <c r="G32" s="723"/>
      <c r="H32" s="723"/>
      <c r="I32" s="723"/>
      <c r="J32" s="723"/>
      <c r="K32" s="723"/>
      <c r="L32" s="723"/>
      <c r="M32" s="723"/>
      <c r="N32" s="723"/>
      <c r="O32" s="723"/>
      <c r="P32" s="723"/>
      <c r="Q32" s="723"/>
      <c r="R32" s="723"/>
      <c r="S32" s="723"/>
      <c r="T32" s="723"/>
      <c r="U32" s="476"/>
      <c r="V32" s="51"/>
      <c r="W32" s="217"/>
      <c r="X32" s="217"/>
      <c r="Y32" s="217"/>
      <c r="Z32" s="217"/>
      <c r="AA32" s="217"/>
      <c r="AB32" s="217"/>
      <c r="AC32" s="217"/>
      <c r="AD32" s="217"/>
      <c r="AE32" s="217"/>
      <c r="AF32" s="217"/>
      <c r="AG32" s="217"/>
      <c r="AH32" s="217"/>
      <c r="AI32" s="27"/>
      <c r="AJ32" s="46"/>
      <c r="AK32" s="27"/>
      <c r="AL32" s="21"/>
      <c r="AM32" s="476"/>
      <c r="AN32" s="51"/>
      <c r="AO32" s="217"/>
      <c r="AP32" s="217"/>
      <c r="AQ32" s="89"/>
    </row>
    <row r="33" spans="1:43" x14ac:dyDescent="0.2">
      <c r="A33" s="88"/>
      <c r="B33" s="477"/>
      <c r="C33" s="476"/>
      <c r="D33" s="51"/>
      <c r="E33" s="723"/>
      <c r="F33" s="723"/>
      <c r="G33" s="723"/>
      <c r="H33" s="723"/>
      <c r="I33" s="723"/>
      <c r="J33" s="723"/>
      <c r="K33" s="723"/>
      <c r="L33" s="723"/>
      <c r="M33" s="723"/>
      <c r="N33" s="723"/>
      <c r="O33" s="723"/>
      <c r="P33" s="723"/>
      <c r="Q33" s="723"/>
      <c r="R33" s="723"/>
      <c r="S33" s="723"/>
      <c r="T33" s="723"/>
      <c r="U33" s="476"/>
      <c r="V33" s="51"/>
      <c r="W33" s="217" t="s">
        <v>70</v>
      </c>
      <c r="X33" s="217"/>
      <c r="Y33" s="217"/>
      <c r="Z33" s="47"/>
      <c r="AA33" s="47" t="s">
        <v>9</v>
      </c>
      <c r="AB33" s="47"/>
      <c r="AC33" s="47"/>
      <c r="AD33" s="47"/>
      <c r="AE33" s="47"/>
      <c r="AF33" s="47"/>
      <c r="AG33" s="47"/>
      <c r="AH33" s="47"/>
      <c r="AI33" s="26"/>
      <c r="AJ33" s="48"/>
      <c r="AK33" s="26"/>
      <c r="AL33" s="22"/>
      <c r="AM33" s="476"/>
      <c r="AN33" s="51"/>
      <c r="AO33" s="217"/>
      <c r="AP33" s="217"/>
      <c r="AQ33" s="89"/>
    </row>
    <row r="34" spans="1:43" ht="6" customHeight="1" thickBot="1" x14ac:dyDescent="0.25">
      <c r="A34" s="90"/>
      <c r="B34" s="319"/>
      <c r="C34" s="72"/>
      <c r="D34" s="73"/>
      <c r="E34" s="71"/>
      <c r="F34" s="71"/>
      <c r="G34" s="71"/>
      <c r="H34" s="71"/>
      <c r="I34" s="71"/>
      <c r="J34" s="71"/>
      <c r="K34" s="71"/>
      <c r="L34" s="71"/>
      <c r="M34" s="71"/>
      <c r="N34" s="71"/>
      <c r="O34" s="71"/>
      <c r="P34" s="71"/>
      <c r="Q34" s="71"/>
      <c r="R34" s="71"/>
      <c r="S34" s="71"/>
      <c r="T34" s="71"/>
      <c r="U34" s="72"/>
      <c r="V34" s="73"/>
      <c r="W34" s="71"/>
      <c r="X34" s="71"/>
      <c r="Y34" s="71"/>
      <c r="Z34" s="71"/>
      <c r="AA34" s="71"/>
      <c r="AB34" s="71"/>
      <c r="AC34" s="71"/>
      <c r="AD34" s="71"/>
      <c r="AE34" s="71"/>
      <c r="AF34" s="71"/>
      <c r="AG34" s="71"/>
      <c r="AH34" s="71"/>
      <c r="AI34" s="71"/>
      <c r="AJ34" s="71"/>
      <c r="AK34" s="71"/>
      <c r="AL34" s="91"/>
      <c r="AM34" s="72"/>
      <c r="AN34" s="73"/>
      <c r="AO34" s="71"/>
      <c r="AP34" s="71"/>
      <c r="AQ34" s="92"/>
    </row>
    <row r="35" spans="1:43" ht="6" customHeight="1" x14ac:dyDescent="0.2">
      <c r="A35" s="217"/>
      <c r="B35" s="477"/>
      <c r="C35" s="476"/>
      <c r="D35" s="51"/>
      <c r="E35" s="217"/>
      <c r="F35" s="217"/>
      <c r="G35" s="217"/>
      <c r="H35" s="217"/>
      <c r="I35" s="217"/>
      <c r="J35" s="217"/>
      <c r="K35" s="217"/>
      <c r="L35" s="217"/>
      <c r="M35" s="217"/>
      <c r="N35" s="217"/>
      <c r="O35" s="217"/>
      <c r="P35" s="217"/>
      <c r="Q35" s="217"/>
      <c r="R35" s="217"/>
      <c r="S35" s="217"/>
      <c r="T35" s="217"/>
      <c r="U35" s="476"/>
      <c r="V35" s="51"/>
      <c r="W35" s="217"/>
      <c r="X35" s="217"/>
      <c r="Y35" s="217"/>
      <c r="Z35" s="217"/>
      <c r="AA35" s="217"/>
      <c r="AB35" s="217"/>
      <c r="AC35" s="217"/>
      <c r="AD35" s="217"/>
      <c r="AE35" s="217"/>
      <c r="AF35" s="217"/>
      <c r="AG35" s="217"/>
      <c r="AH35" s="217"/>
      <c r="AI35" s="217"/>
      <c r="AJ35" s="217"/>
      <c r="AK35" s="217"/>
      <c r="AL35" s="74"/>
      <c r="AM35" s="476"/>
      <c r="AN35" s="51"/>
      <c r="AO35" s="217"/>
      <c r="AP35" s="217"/>
      <c r="AQ35" s="217"/>
    </row>
    <row r="36" spans="1:43" ht="11.25" customHeight="1" x14ac:dyDescent="0.2">
      <c r="A36" s="217"/>
      <c r="B36" s="112">
        <v>102</v>
      </c>
      <c r="C36" s="476"/>
      <c r="D36" s="51"/>
      <c r="E36" s="722" t="str">
        <f ca="1">VLOOKUP(INDIRECT(ADDRESS(ROW(),COLUMN()-3)),Language_Translations,MATCH(Language_Selected,Language_Options,0),FALSE)</f>
        <v xml:space="preserve">Dans quelle/quel [PROVINCE, RÉGION, ÉTAT] êtes-vous née ? </v>
      </c>
      <c r="F36" s="722"/>
      <c r="G36" s="722"/>
      <c r="H36" s="722"/>
      <c r="I36" s="722"/>
      <c r="J36" s="722"/>
      <c r="K36" s="722"/>
      <c r="L36" s="722"/>
      <c r="M36" s="722"/>
      <c r="N36" s="722"/>
      <c r="O36" s="722"/>
      <c r="P36" s="722"/>
      <c r="Q36" s="722"/>
      <c r="R36" s="722"/>
      <c r="S36" s="722"/>
      <c r="T36" s="722"/>
      <c r="U36" s="476"/>
      <c r="V36" s="51"/>
      <c r="W36" s="217" t="s">
        <v>71</v>
      </c>
      <c r="X36" s="217"/>
      <c r="Y36" s="217"/>
      <c r="Z36" s="217"/>
      <c r="AB36" s="97"/>
      <c r="AC36" s="47"/>
      <c r="AD36" s="47"/>
      <c r="AE36" s="47"/>
      <c r="AF36" s="47" t="s">
        <v>9</v>
      </c>
      <c r="AG36" s="47"/>
      <c r="AH36" s="47"/>
      <c r="AI36" s="47"/>
      <c r="AJ36" s="47"/>
      <c r="AK36" s="47"/>
      <c r="AL36" s="75" t="s">
        <v>72</v>
      </c>
      <c r="AM36" s="476"/>
      <c r="AN36" s="51"/>
      <c r="AO36" s="217"/>
      <c r="AP36" s="217"/>
      <c r="AQ36" s="217"/>
    </row>
    <row r="37" spans="1:43" x14ac:dyDescent="0.2">
      <c r="A37" s="217"/>
      <c r="B37" s="81"/>
      <c r="C37" s="476"/>
      <c r="D37" s="51"/>
      <c r="E37" s="722"/>
      <c r="F37" s="722"/>
      <c r="G37" s="722"/>
      <c r="H37" s="722"/>
      <c r="I37" s="722"/>
      <c r="J37" s="722"/>
      <c r="K37" s="722"/>
      <c r="L37" s="722"/>
      <c r="M37" s="722"/>
      <c r="N37" s="722"/>
      <c r="O37" s="722"/>
      <c r="P37" s="722"/>
      <c r="Q37" s="722"/>
      <c r="R37" s="722"/>
      <c r="S37" s="722"/>
      <c r="T37" s="722"/>
      <c r="U37" s="476"/>
      <c r="V37" s="51"/>
      <c r="W37" s="217" t="s">
        <v>71</v>
      </c>
      <c r="X37" s="217"/>
      <c r="Y37" s="217"/>
      <c r="Z37" s="217"/>
      <c r="AB37" s="97"/>
      <c r="AC37" s="47"/>
      <c r="AD37" s="47"/>
      <c r="AE37" s="47"/>
      <c r="AF37" s="47" t="s">
        <v>9</v>
      </c>
      <c r="AG37" s="47"/>
      <c r="AH37" s="47"/>
      <c r="AI37" s="47"/>
      <c r="AJ37" s="47"/>
      <c r="AK37" s="47"/>
      <c r="AL37" s="75" t="s">
        <v>73</v>
      </c>
      <c r="AM37" s="476"/>
      <c r="AN37" s="51"/>
      <c r="AO37" s="217"/>
      <c r="AP37">
        <v>104</v>
      </c>
      <c r="AQ37" s="217"/>
    </row>
    <row r="38" spans="1:43" x14ac:dyDescent="0.2">
      <c r="A38" s="217"/>
      <c r="B38" s="477"/>
      <c r="C38" s="476"/>
      <c r="D38" s="51"/>
      <c r="E38" s="722"/>
      <c r="F38" s="722"/>
      <c r="G38" s="722"/>
      <c r="H38" s="722"/>
      <c r="I38" s="722"/>
      <c r="J38" s="722"/>
      <c r="K38" s="722"/>
      <c r="L38" s="722"/>
      <c r="M38" s="722"/>
      <c r="N38" s="722"/>
      <c r="O38" s="722"/>
      <c r="P38" s="722"/>
      <c r="Q38" s="722"/>
      <c r="R38" s="722"/>
      <c r="S38" s="722"/>
      <c r="T38" s="722"/>
      <c r="U38" s="476"/>
      <c r="V38" s="51"/>
      <c r="W38" s="217" t="s">
        <v>71</v>
      </c>
      <c r="X38" s="217"/>
      <c r="Y38" s="217"/>
      <c r="Z38" s="217"/>
      <c r="AB38" s="97"/>
      <c r="AC38" s="47"/>
      <c r="AD38" s="47"/>
      <c r="AE38" s="47"/>
      <c r="AF38" s="47" t="s">
        <v>9</v>
      </c>
      <c r="AG38" s="47"/>
      <c r="AH38" s="47"/>
      <c r="AI38" s="47"/>
      <c r="AJ38" s="47"/>
      <c r="AK38" s="47"/>
      <c r="AL38" s="75" t="s">
        <v>74</v>
      </c>
      <c r="AM38" s="476"/>
      <c r="AN38" s="51"/>
      <c r="AO38" s="217"/>
      <c r="AP38" s="217"/>
      <c r="AQ38" s="217"/>
    </row>
    <row r="39" spans="1:43" x14ac:dyDescent="0.2">
      <c r="A39" s="217"/>
      <c r="B39" s="477"/>
      <c r="C39" s="476"/>
      <c r="D39" s="51"/>
      <c r="E39" s="722"/>
      <c r="F39" s="722"/>
      <c r="G39" s="722"/>
      <c r="H39" s="722"/>
      <c r="I39" s="722"/>
      <c r="J39" s="722"/>
      <c r="K39" s="722"/>
      <c r="L39" s="722"/>
      <c r="M39" s="722"/>
      <c r="N39" s="722"/>
      <c r="O39" s="722"/>
      <c r="P39" s="722"/>
      <c r="Q39" s="722"/>
      <c r="R39" s="722"/>
      <c r="S39" s="722"/>
      <c r="T39" s="722"/>
      <c r="U39" s="476"/>
      <c r="V39" s="51"/>
      <c r="W39" s="217" t="s">
        <v>75</v>
      </c>
      <c r="X39" s="217"/>
      <c r="Y39" s="217"/>
      <c r="Z39" s="217"/>
      <c r="AB39" s="97"/>
      <c r="AC39" s="47"/>
      <c r="AD39" s="47"/>
      <c r="AE39" s="47"/>
      <c r="AF39" s="47" t="s">
        <v>9</v>
      </c>
      <c r="AG39" s="47"/>
      <c r="AH39" s="47"/>
      <c r="AI39" s="47"/>
      <c r="AJ39" s="47"/>
      <c r="AK39" s="47"/>
      <c r="AL39" s="75" t="s">
        <v>76</v>
      </c>
      <c r="AM39" s="476"/>
      <c r="AN39" s="51"/>
      <c r="AO39" s="217"/>
      <c r="AP39" s="217"/>
      <c r="AQ39" s="217"/>
    </row>
    <row r="40" spans="1:43" ht="6" customHeight="1" x14ac:dyDescent="0.2">
      <c r="A40" s="77"/>
      <c r="B40" s="76"/>
      <c r="C40" s="48"/>
      <c r="D40" s="26"/>
      <c r="E40" s="77"/>
      <c r="F40" s="77"/>
      <c r="G40" s="77"/>
      <c r="H40" s="77"/>
      <c r="I40" s="77"/>
      <c r="J40" s="77"/>
      <c r="K40" s="77"/>
      <c r="L40" s="77"/>
      <c r="M40" s="77"/>
      <c r="N40" s="77"/>
      <c r="O40" s="77"/>
      <c r="P40" s="77"/>
      <c r="Q40" s="77"/>
      <c r="R40" s="77"/>
      <c r="S40" s="77"/>
      <c r="T40" s="77"/>
      <c r="U40" s="48"/>
      <c r="V40" s="26"/>
      <c r="W40" s="77"/>
      <c r="X40" s="77"/>
      <c r="Y40" s="77"/>
      <c r="Z40" s="77"/>
      <c r="AA40" s="77"/>
      <c r="AB40" s="77"/>
      <c r="AC40" s="77"/>
      <c r="AD40" s="77"/>
      <c r="AE40" s="77"/>
      <c r="AF40" s="77"/>
      <c r="AG40" s="77"/>
      <c r="AH40" s="77"/>
      <c r="AI40" s="77"/>
      <c r="AJ40" s="77"/>
      <c r="AK40" s="77"/>
      <c r="AL40" s="78"/>
      <c r="AM40" s="48"/>
      <c r="AN40" s="26"/>
      <c r="AO40" s="77"/>
      <c r="AP40" s="77"/>
      <c r="AQ40" s="77"/>
    </row>
    <row r="41" spans="1:43" ht="6" customHeight="1" x14ac:dyDescent="0.2">
      <c r="A41" s="16"/>
      <c r="B41" s="475"/>
      <c r="C41" s="46"/>
      <c r="D41" s="27"/>
      <c r="E41" s="16"/>
      <c r="F41" s="16"/>
      <c r="G41" s="16"/>
      <c r="H41" s="16"/>
      <c r="I41" s="16"/>
      <c r="J41" s="16"/>
      <c r="K41" s="16"/>
      <c r="L41" s="16"/>
      <c r="M41" s="16"/>
      <c r="N41" s="16"/>
      <c r="O41" s="16"/>
      <c r="P41" s="16"/>
      <c r="Q41" s="16"/>
      <c r="R41" s="16"/>
      <c r="S41" s="16"/>
      <c r="T41" s="16"/>
      <c r="U41" s="46"/>
      <c r="V41" s="27"/>
      <c r="W41" s="16"/>
      <c r="X41" s="16"/>
      <c r="Y41" s="16"/>
      <c r="Z41" s="16"/>
      <c r="AA41" s="16"/>
      <c r="AB41" s="16"/>
      <c r="AC41" s="16"/>
      <c r="AD41" s="16"/>
      <c r="AE41" s="16"/>
      <c r="AF41" s="16"/>
      <c r="AG41" s="16"/>
      <c r="AH41" s="16"/>
      <c r="AI41" s="16"/>
      <c r="AJ41" s="16"/>
      <c r="AK41" s="16"/>
      <c r="AL41" s="24"/>
      <c r="AM41" s="46"/>
      <c r="AN41" s="27"/>
      <c r="AO41" s="16"/>
      <c r="AP41" s="16"/>
      <c r="AQ41" s="16"/>
    </row>
    <row r="42" spans="1:43" ht="11.25" customHeight="1" x14ac:dyDescent="0.2">
      <c r="A42" s="217"/>
      <c r="B42" s="81">
        <v>103</v>
      </c>
      <c r="C42" s="476"/>
      <c r="D42" s="51"/>
      <c r="E42" s="722" t="str">
        <f ca="1">VLOOKUP(INDIRECT(ADDRESS(ROW(),COLUMN()-3)),Language_Translations,MATCH(Language_Selected,Language_Options,0),FALSE)</f>
        <v>Dans quel pays êtes-vous née ?</v>
      </c>
      <c r="F42" s="722"/>
      <c r="G42" s="722"/>
      <c r="H42" s="722"/>
      <c r="I42" s="722"/>
      <c r="J42" s="722"/>
      <c r="K42" s="722"/>
      <c r="L42" s="722"/>
      <c r="M42" s="722"/>
      <c r="N42" s="722"/>
      <c r="O42" s="722"/>
      <c r="P42" s="722"/>
      <c r="Q42" s="722"/>
      <c r="R42" s="722"/>
      <c r="S42" s="722"/>
      <c r="T42" s="722"/>
      <c r="U42" s="476"/>
      <c r="V42" s="51"/>
      <c r="W42" s="217"/>
      <c r="X42" s="217"/>
      <c r="Y42" s="217"/>
      <c r="Z42" s="47"/>
      <c r="AA42" s="97"/>
      <c r="AB42" s="97"/>
      <c r="AC42" s="47"/>
      <c r="AD42" s="47"/>
      <c r="AE42" s="47"/>
      <c r="AF42" s="47"/>
      <c r="AG42" s="47"/>
      <c r="AH42" s="47"/>
      <c r="AI42" s="323"/>
      <c r="AJ42" s="324"/>
      <c r="AK42" s="323"/>
      <c r="AL42" s="325"/>
      <c r="AM42" s="476"/>
      <c r="AN42" s="51"/>
      <c r="AO42" s="217"/>
      <c r="AP42" s="217"/>
      <c r="AQ42" s="217"/>
    </row>
    <row r="43" spans="1:43" x14ac:dyDescent="0.2">
      <c r="A43" s="217"/>
      <c r="B43" s="81"/>
      <c r="C43" s="476"/>
      <c r="D43" s="51"/>
      <c r="E43" s="722"/>
      <c r="F43" s="722"/>
      <c r="G43" s="722"/>
      <c r="H43" s="722"/>
      <c r="I43" s="722"/>
      <c r="J43" s="722"/>
      <c r="K43" s="722"/>
      <c r="L43" s="722"/>
      <c r="M43" s="722"/>
      <c r="N43" s="722"/>
      <c r="O43" s="722"/>
      <c r="P43" s="722"/>
      <c r="Q43" s="722"/>
      <c r="R43" s="722"/>
      <c r="S43" s="722"/>
      <c r="T43" s="722"/>
      <c r="U43" s="476"/>
      <c r="V43" s="51"/>
      <c r="W43" s="217" t="s">
        <v>77</v>
      </c>
      <c r="X43" s="217"/>
      <c r="Y43" s="217"/>
      <c r="Z43" s="326"/>
      <c r="AA43" s="326"/>
      <c r="AB43" s="327"/>
      <c r="AC43" s="327"/>
      <c r="AD43" s="326"/>
      <c r="AE43" s="326"/>
      <c r="AF43" s="326"/>
      <c r="AG43" s="326"/>
      <c r="AH43" s="47"/>
      <c r="AI43" s="328"/>
      <c r="AJ43" s="329"/>
      <c r="AK43" s="328"/>
      <c r="AL43" s="330"/>
      <c r="AM43" s="476"/>
      <c r="AN43" s="51"/>
      <c r="AO43" s="217"/>
      <c r="AP43" s="217"/>
      <c r="AQ43" s="217"/>
    </row>
    <row r="44" spans="1:43" ht="6" customHeight="1" x14ac:dyDescent="0.2">
      <c r="A44" s="77"/>
      <c r="B44" s="76"/>
      <c r="C44" s="48"/>
      <c r="D44" s="26"/>
      <c r="E44" s="77"/>
      <c r="F44" s="77"/>
      <c r="G44" s="77"/>
      <c r="H44" s="77"/>
      <c r="I44" s="77"/>
      <c r="J44" s="77"/>
      <c r="K44" s="77"/>
      <c r="L44" s="77"/>
      <c r="M44" s="77"/>
      <c r="N44" s="77"/>
      <c r="O44" s="77"/>
      <c r="P44" s="77"/>
      <c r="Q44" s="77"/>
      <c r="R44" s="77"/>
      <c r="S44" s="77"/>
      <c r="T44" s="77"/>
      <c r="U44" s="48"/>
      <c r="V44" s="26"/>
      <c r="W44" s="77"/>
      <c r="X44" s="77"/>
      <c r="Y44" s="77"/>
      <c r="Z44" s="77"/>
      <c r="AA44" s="77"/>
      <c r="AB44" s="77"/>
      <c r="AC44" s="77"/>
      <c r="AD44" s="77"/>
      <c r="AE44" s="77"/>
      <c r="AF44" s="77"/>
      <c r="AG44" s="77"/>
      <c r="AH44" s="77"/>
      <c r="AI44" s="77"/>
      <c r="AJ44" s="77"/>
      <c r="AK44" s="77"/>
      <c r="AL44" s="78"/>
      <c r="AM44" s="48"/>
      <c r="AN44" s="26"/>
      <c r="AO44" s="77"/>
      <c r="AP44" s="77"/>
      <c r="AQ44" s="77"/>
    </row>
    <row r="45" spans="1:43" ht="6" customHeight="1" x14ac:dyDescent="0.2">
      <c r="A45" s="16"/>
      <c r="B45" s="475"/>
      <c r="C45" s="46"/>
      <c r="D45" s="27"/>
      <c r="E45" s="16"/>
      <c r="F45" s="16"/>
      <c r="G45" s="16"/>
      <c r="H45" s="16"/>
      <c r="I45" s="16"/>
      <c r="J45" s="16"/>
      <c r="K45" s="16"/>
      <c r="L45" s="16"/>
      <c r="M45" s="16"/>
      <c r="N45" s="16"/>
      <c r="O45" s="16"/>
      <c r="P45" s="16"/>
      <c r="Q45" s="16"/>
      <c r="R45" s="16"/>
      <c r="S45" s="16"/>
      <c r="T45" s="16"/>
      <c r="U45" s="46"/>
      <c r="V45" s="27"/>
      <c r="W45" s="16"/>
      <c r="X45" s="16"/>
      <c r="Y45" s="16"/>
      <c r="Z45" s="16"/>
      <c r="AA45" s="16"/>
      <c r="AB45" s="16"/>
      <c r="AC45" s="16"/>
      <c r="AD45" s="16"/>
      <c r="AE45" s="16"/>
      <c r="AF45" s="16"/>
      <c r="AG45" s="16"/>
      <c r="AH45" s="16"/>
      <c r="AI45" s="16"/>
      <c r="AJ45" s="16"/>
      <c r="AK45" s="16"/>
      <c r="AL45" s="24"/>
      <c r="AM45" s="46"/>
      <c r="AN45" s="27"/>
      <c r="AO45" s="16"/>
      <c r="AP45" s="16"/>
      <c r="AQ45" s="16"/>
    </row>
    <row r="46" spans="1:43" ht="11.25" customHeight="1" x14ac:dyDescent="0.2">
      <c r="A46" s="217"/>
      <c r="B46" s="81">
        <v>104</v>
      </c>
      <c r="C46" s="95"/>
      <c r="D46" s="51"/>
      <c r="E46" s="722" t="str">
        <f ca="1">VLOOKUP(INDIRECT(ADDRESS(ROW(),COLUMN()-3)),Language_Translations,MATCH(Language_Selected,Language_Options,0),FALSE)</f>
        <v>Depuis combien de temps vivez-vous de manière continue à (NOM DE LA VILLE, PETITE VILLE OU VILLAGE ACTUEL DE RÉSIDENCE) ?</v>
      </c>
      <c r="F46" s="722"/>
      <c r="G46" s="722"/>
      <c r="H46" s="722"/>
      <c r="I46" s="722"/>
      <c r="J46" s="722"/>
      <c r="K46" s="722"/>
      <c r="L46" s="722"/>
      <c r="M46" s="722"/>
      <c r="N46" s="722"/>
      <c r="O46" s="722"/>
      <c r="P46" s="722"/>
      <c r="Q46" s="722"/>
      <c r="R46" s="722"/>
      <c r="S46" s="722"/>
      <c r="T46" s="722"/>
      <c r="U46" s="476"/>
      <c r="V46" s="51"/>
      <c r="W46" s="217"/>
      <c r="X46" s="217"/>
      <c r="Y46" s="217"/>
      <c r="Z46" s="217"/>
      <c r="AA46" s="217"/>
      <c r="AB46" s="217"/>
      <c r="AC46" s="217"/>
      <c r="AD46" s="217"/>
      <c r="AE46" s="217"/>
      <c r="AF46" s="217"/>
      <c r="AG46" s="217"/>
      <c r="AH46" s="217"/>
      <c r="AI46" s="27"/>
      <c r="AJ46" s="46"/>
      <c r="AK46" s="27"/>
      <c r="AL46" s="21"/>
      <c r="AM46" s="476"/>
      <c r="AN46" s="51"/>
      <c r="AO46" s="217"/>
      <c r="AP46" s="217"/>
      <c r="AQ46" s="217"/>
    </row>
    <row r="47" spans="1:43" x14ac:dyDescent="0.2">
      <c r="A47" s="217"/>
      <c r="B47" s="81"/>
      <c r="C47" s="476"/>
      <c r="D47" s="51"/>
      <c r="E47" s="722"/>
      <c r="F47" s="722"/>
      <c r="G47" s="722"/>
      <c r="H47" s="722"/>
      <c r="I47" s="722"/>
      <c r="J47" s="722"/>
      <c r="K47" s="722"/>
      <c r="L47" s="722"/>
      <c r="M47" s="722"/>
      <c r="N47" s="722"/>
      <c r="O47" s="722"/>
      <c r="P47" s="722"/>
      <c r="Q47" s="722"/>
      <c r="R47" s="722"/>
      <c r="S47" s="722"/>
      <c r="T47" s="722"/>
      <c r="U47" s="476"/>
      <c r="V47" s="51"/>
      <c r="W47" s="217" t="s">
        <v>78</v>
      </c>
      <c r="X47" s="217"/>
      <c r="Y47" s="217"/>
      <c r="Z47" s="47" t="s">
        <v>9</v>
      </c>
      <c r="AA47" s="47"/>
      <c r="AB47" s="47"/>
      <c r="AC47" s="97"/>
      <c r="AD47" s="47"/>
      <c r="AE47" s="47"/>
      <c r="AF47" s="97"/>
      <c r="AG47" s="47"/>
      <c r="AH47" s="47"/>
      <c r="AI47" s="26"/>
      <c r="AJ47" s="48"/>
      <c r="AK47" s="26"/>
      <c r="AL47" s="22"/>
      <c r="AM47" s="476"/>
      <c r="AN47" s="51"/>
      <c r="AO47" s="217"/>
      <c r="AP47" s="217"/>
      <c r="AQ47" s="217"/>
    </row>
    <row r="48" spans="1:43" x14ac:dyDescent="0.2">
      <c r="A48" s="217"/>
      <c r="B48" s="477"/>
      <c r="C48" s="476"/>
      <c r="D48" s="51"/>
      <c r="E48" s="722"/>
      <c r="F48" s="722"/>
      <c r="G48" s="722"/>
      <c r="H48" s="722"/>
      <c r="I48" s="722"/>
      <c r="J48" s="722"/>
      <c r="K48" s="722"/>
      <c r="L48" s="722"/>
      <c r="M48" s="722"/>
      <c r="N48" s="722"/>
      <c r="O48" s="722"/>
      <c r="P48" s="722"/>
      <c r="Q48" s="722"/>
      <c r="R48" s="722"/>
      <c r="S48" s="722"/>
      <c r="T48" s="722"/>
      <c r="U48" s="476"/>
      <c r="V48" s="51"/>
      <c r="W48" s="217"/>
      <c r="X48" s="217"/>
      <c r="Y48" s="217"/>
      <c r="Z48" s="217"/>
      <c r="AA48" s="217"/>
      <c r="AB48" s="217"/>
      <c r="AC48" s="217"/>
      <c r="AD48" s="217"/>
      <c r="AE48" s="217"/>
      <c r="AF48" s="217"/>
      <c r="AG48" s="217"/>
      <c r="AH48" s="217"/>
      <c r="AI48" s="217"/>
      <c r="AJ48" s="217"/>
      <c r="AK48" s="217"/>
      <c r="AL48" s="74"/>
      <c r="AM48" s="476"/>
      <c r="AN48" s="51"/>
      <c r="AO48" s="217"/>
      <c r="AP48" s="217"/>
      <c r="AQ48" s="217"/>
    </row>
    <row r="49" spans="1:43" x14ac:dyDescent="0.2">
      <c r="A49" s="217"/>
      <c r="B49" s="477"/>
      <c r="C49" s="476"/>
      <c r="D49" s="51"/>
      <c r="E49" s="482"/>
      <c r="F49" s="482"/>
      <c r="G49" s="482"/>
      <c r="H49" s="482"/>
      <c r="I49" s="482"/>
      <c r="J49" s="482"/>
      <c r="K49" s="482"/>
      <c r="L49" s="482"/>
      <c r="M49" s="482"/>
      <c r="N49" s="482"/>
      <c r="O49" s="482"/>
      <c r="P49" s="482"/>
      <c r="Q49" s="482"/>
      <c r="R49" s="482"/>
      <c r="S49" s="482"/>
      <c r="T49" s="482"/>
      <c r="U49" s="476"/>
      <c r="V49" s="51"/>
      <c r="W49" s="217" t="s">
        <v>79</v>
      </c>
      <c r="X49" s="217"/>
      <c r="Y49" s="217"/>
      <c r="AA49" s="47"/>
      <c r="AB49" s="47"/>
      <c r="AC49" s="47"/>
      <c r="AD49" s="47" t="s">
        <v>9</v>
      </c>
      <c r="AE49" s="47"/>
      <c r="AF49" s="47"/>
      <c r="AG49" s="47"/>
      <c r="AH49" s="47"/>
      <c r="AI49" s="47"/>
      <c r="AJ49" s="47"/>
      <c r="AK49" s="47"/>
      <c r="AL49" s="75" t="s">
        <v>80</v>
      </c>
      <c r="AM49" s="476"/>
      <c r="AN49" s="51"/>
      <c r="AO49" s="217"/>
      <c r="AP49" s="729">
        <v>110</v>
      </c>
      <c r="AQ49" s="217"/>
    </row>
    <row r="50" spans="1:43" x14ac:dyDescent="0.2">
      <c r="A50" s="217"/>
      <c r="B50" s="477"/>
      <c r="C50" s="476"/>
      <c r="D50" s="51"/>
      <c r="E50" s="723" t="s">
        <v>81</v>
      </c>
      <c r="F50" s="723"/>
      <c r="G50" s="723"/>
      <c r="H50" s="723"/>
      <c r="I50" s="723"/>
      <c r="J50" s="723"/>
      <c r="K50" s="723"/>
      <c r="L50" s="723"/>
      <c r="M50" s="723"/>
      <c r="N50" s="723"/>
      <c r="O50" s="723"/>
      <c r="P50" s="723"/>
      <c r="Q50" s="723"/>
      <c r="R50" s="723"/>
      <c r="S50" s="723"/>
      <c r="T50" s="723"/>
      <c r="U50" s="476"/>
      <c r="V50" s="51"/>
      <c r="W50" s="217" t="s">
        <v>82</v>
      </c>
      <c r="X50" s="217"/>
      <c r="Y50" s="217"/>
      <c r="Z50" s="47"/>
      <c r="AA50" s="47" t="s">
        <v>9</v>
      </c>
      <c r="AB50" s="47"/>
      <c r="AC50" s="47"/>
      <c r="AD50" s="47"/>
      <c r="AE50" s="47"/>
      <c r="AF50" s="47"/>
      <c r="AG50" s="47"/>
      <c r="AH50" s="47"/>
      <c r="AI50" s="47"/>
      <c r="AJ50" s="47"/>
      <c r="AK50" s="47"/>
      <c r="AL50" s="75" t="s">
        <v>76</v>
      </c>
      <c r="AM50" s="476"/>
      <c r="AN50" s="51"/>
      <c r="AO50" s="217"/>
      <c r="AP50" s="729"/>
      <c r="AQ50" s="217"/>
    </row>
    <row r="51" spans="1:43" ht="6" customHeight="1" thickBot="1" x14ac:dyDescent="0.25">
      <c r="A51" s="217"/>
      <c r="B51" s="477"/>
      <c r="C51" s="476"/>
      <c r="D51" s="51"/>
      <c r="E51" s="217"/>
      <c r="F51" s="217"/>
      <c r="G51" s="217"/>
      <c r="H51" s="217"/>
      <c r="I51" s="217"/>
      <c r="J51" s="217"/>
      <c r="K51" s="217"/>
      <c r="L51" s="217"/>
      <c r="M51" s="217"/>
      <c r="N51" s="217"/>
      <c r="O51" s="217"/>
      <c r="P51" s="217"/>
      <c r="Q51" s="217"/>
      <c r="R51" s="217"/>
      <c r="S51" s="217"/>
      <c r="T51" s="217"/>
      <c r="U51" s="476"/>
      <c r="V51" s="51"/>
      <c r="W51" s="217"/>
      <c r="X51" s="217"/>
      <c r="Y51" s="217"/>
      <c r="Z51" s="217"/>
      <c r="AA51" s="217"/>
      <c r="AB51" s="217"/>
      <c r="AC51" s="217"/>
      <c r="AD51" s="217"/>
      <c r="AE51" s="217"/>
      <c r="AF51" s="217"/>
      <c r="AG51" s="217"/>
      <c r="AH51" s="217"/>
      <c r="AI51" s="217"/>
      <c r="AJ51" s="217"/>
      <c r="AK51" s="217"/>
      <c r="AL51" s="74"/>
      <c r="AM51" s="476"/>
      <c r="AN51" s="51"/>
      <c r="AO51" s="217"/>
      <c r="AP51" s="217"/>
      <c r="AQ51" s="217"/>
    </row>
    <row r="52" spans="1:43" ht="6" customHeight="1" x14ac:dyDescent="0.2">
      <c r="A52" s="82"/>
      <c r="B52" s="83"/>
      <c r="C52" s="84"/>
      <c r="D52" s="85"/>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86"/>
      <c r="AM52" s="84"/>
      <c r="AN52" s="85"/>
      <c r="AO52" s="1"/>
      <c r="AP52" s="1"/>
      <c r="AQ52" s="87"/>
    </row>
    <row r="53" spans="1:43" ht="11.25" customHeight="1" x14ac:dyDescent="0.2">
      <c r="A53" s="88"/>
      <c r="B53" s="81">
        <v>105</v>
      </c>
      <c r="C53" s="476"/>
      <c r="D53" s="51"/>
      <c r="E53" s="730" t="s">
        <v>83</v>
      </c>
      <c r="F53" s="730"/>
      <c r="G53" s="730"/>
      <c r="H53" s="730"/>
      <c r="I53" s="730"/>
      <c r="J53" s="730"/>
      <c r="K53" s="730"/>
      <c r="L53" s="730"/>
      <c r="M53" s="730"/>
      <c r="N53" s="730"/>
      <c r="O53" s="730"/>
      <c r="P53" s="730"/>
      <c r="Q53" s="730"/>
      <c r="R53" s="730"/>
      <c r="S53" s="730"/>
      <c r="T53" s="730"/>
      <c r="U53" s="217"/>
      <c r="V53" s="217"/>
      <c r="W53" s="217"/>
      <c r="X53" s="217"/>
      <c r="Y53" s="217"/>
      <c r="Z53" s="47"/>
      <c r="AA53" s="97"/>
      <c r="AB53" s="97"/>
      <c r="AC53" s="47"/>
      <c r="AD53" s="47"/>
      <c r="AE53" s="47"/>
      <c r="AF53" s="47"/>
      <c r="AG53" s="47"/>
      <c r="AH53" s="47"/>
      <c r="AI53" s="47"/>
      <c r="AJ53" s="47"/>
      <c r="AK53" s="47"/>
      <c r="AL53" s="75"/>
      <c r="AM53" s="476"/>
      <c r="AN53" s="51"/>
      <c r="AO53" s="217"/>
      <c r="AP53" s="217"/>
      <c r="AQ53" s="89"/>
    </row>
    <row r="54" spans="1:43" ht="6" customHeight="1" x14ac:dyDescent="0.2">
      <c r="A54" s="88"/>
      <c r="B54" s="81"/>
      <c r="C54" s="476"/>
      <c r="D54" s="51"/>
      <c r="E54" s="534"/>
      <c r="F54" s="534"/>
      <c r="G54" s="534"/>
      <c r="H54" s="534"/>
      <c r="I54" s="534"/>
      <c r="J54" s="534"/>
      <c r="K54" s="534"/>
      <c r="L54" s="534"/>
      <c r="M54" s="534"/>
      <c r="N54" s="534"/>
      <c r="O54" s="534"/>
      <c r="P54" s="534"/>
      <c r="Q54" s="534"/>
      <c r="R54" s="534"/>
      <c r="S54" s="534"/>
      <c r="T54" s="534"/>
      <c r="U54" s="217"/>
      <c r="V54" s="217"/>
      <c r="W54" s="217"/>
      <c r="X54" s="217"/>
      <c r="Y54" s="217"/>
      <c r="Z54" s="47"/>
      <c r="AA54" s="97"/>
      <c r="AB54" s="97"/>
      <c r="AC54" s="47"/>
      <c r="AD54" s="47"/>
      <c r="AE54" s="47"/>
      <c r="AF54" s="47"/>
      <c r="AG54" s="47"/>
      <c r="AH54" s="47"/>
      <c r="AI54" s="47"/>
      <c r="AJ54" s="47"/>
      <c r="AK54" s="47"/>
      <c r="AL54" s="75"/>
      <c r="AM54" s="476"/>
      <c r="AN54" s="51"/>
      <c r="AO54" s="217"/>
      <c r="AP54" s="217"/>
      <c r="AQ54" s="89"/>
    </row>
    <row r="55" spans="1:43" x14ac:dyDescent="0.2">
      <c r="A55" s="88"/>
      <c r="B55" s="81"/>
      <c r="C55" s="476"/>
      <c r="D55" s="51"/>
      <c r="E55" s="217"/>
      <c r="F55" s="217"/>
      <c r="G55" s="217"/>
      <c r="H55" s="217"/>
      <c r="I55" s="217"/>
      <c r="J55" s="217"/>
      <c r="K55" s="217"/>
      <c r="L55" s="217"/>
      <c r="M55" s="217"/>
      <c r="N55" s="74" t="s">
        <v>84</v>
      </c>
      <c r="O55" s="217"/>
      <c r="P55" s="217"/>
      <c r="Q55" s="217"/>
      <c r="R55" s="217"/>
      <c r="S55" s="217"/>
      <c r="T55" s="217"/>
      <c r="U55" s="217"/>
      <c r="W55" s="217"/>
      <c r="X55" s="74" t="s">
        <v>85</v>
      </c>
      <c r="Y55" s="217"/>
      <c r="Z55" s="217"/>
      <c r="AA55" s="217"/>
      <c r="AB55" s="217"/>
      <c r="AC55" s="217"/>
      <c r="AD55" s="217"/>
      <c r="AE55" s="217"/>
      <c r="AF55" s="217"/>
      <c r="AG55" s="217"/>
      <c r="AH55" s="217"/>
      <c r="AI55" s="217"/>
      <c r="AJ55" s="217"/>
      <c r="AK55" s="217"/>
      <c r="AL55" s="74"/>
      <c r="AM55" s="476"/>
      <c r="AN55" s="51"/>
      <c r="AO55" s="217"/>
      <c r="AP55" s="729">
        <v>107</v>
      </c>
      <c r="AQ55" s="89"/>
    </row>
    <row r="56" spans="1:43" x14ac:dyDescent="0.2">
      <c r="A56" s="88"/>
      <c r="B56" s="477"/>
      <c r="C56" s="476"/>
      <c r="D56" s="51"/>
      <c r="E56" s="217"/>
      <c r="F56" s="217"/>
      <c r="G56" s="217"/>
      <c r="H56" s="217"/>
      <c r="I56" s="217"/>
      <c r="J56" s="217"/>
      <c r="K56" s="217"/>
      <c r="L56" s="217"/>
      <c r="M56" s="217"/>
      <c r="N56" s="74"/>
      <c r="O56" s="217"/>
      <c r="P56" s="217"/>
      <c r="Q56" s="217"/>
      <c r="R56" s="217"/>
      <c r="S56" s="217"/>
      <c r="T56" s="217"/>
      <c r="U56" s="217"/>
      <c r="W56" s="217"/>
      <c r="X56" s="74" t="s">
        <v>86</v>
      </c>
      <c r="Y56" s="217"/>
      <c r="Z56" s="217"/>
      <c r="AA56" s="217"/>
      <c r="AB56" s="217"/>
      <c r="AC56" s="217"/>
      <c r="AD56" s="217"/>
      <c r="AE56" s="217"/>
      <c r="AF56" s="217"/>
      <c r="AG56" s="217"/>
      <c r="AH56" s="217"/>
      <c r="AI56" s="217"/>
      <c r="AJ56" s="217"/>
      <c r="AK56" s="217"/>
      <c r="AL56" s="74"/>
      <c r="AM56" s="476"/>
      <c r="AN56" s="51"/>
      <c r="AO56" s="217"/>
      <c r="AP56" s="729"/>
      <c r="AQ56" s="89"/>
    </row>
    <row r="57" spans="1:43" ht="6" customHeight="1" thickBot="1" x14ac:dyDescent="0.25">
      <c r="A57" s="90"/>
      <c r="B57" s="319"/>
      <c r="C57" s="72"/>
      <c r="D57" s="73"/>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91"/>
      <c r="AM57" s="72"/>
      <c r="AN57" s="73"/>
      <c r="AO57" s="71"/>
      <c r="AP57" s="71"/>
      <c r="AQ57" s="92"/>
    </row>
    <row r="58" spans="1:43" ht="6" customHeight="1" x14ac:dyDescent="0.2">
      <c r="A58" s="217"/>
      <c r="B58" s="477"/>
      <c r="C58" s="476"/>
      <c r="D58" s="51"/>
      <c r="E58" s="217"/>
      <c r="F58" s="217"/>
      <c r="G58" s="217"/>
      <c r="H58" s="217"/>
      <c r="I58" s="217"/>
      <c r="J58" s="217"/>
      <c r="K58" s="217"/>
      <c r="L58" s="217"/>
      <c r="M58" s="217"/>
      <c r="N58" s="217"/>
      <c r="O58" s="217"/>
      <c r="P58" s="217"/>
      <c r="Q58" s="217"/>
      <c r="R58" s="217"/>
      <c r="S58" s="217"/>
      <c r="T58" s="217"/>
      <c r="U58" s="476"/>
      <c r="V58" s="51"/>
      <c r="W58" s="217"/>
      <c r="X58" s="217"/>
      <c r="Y58" s="217"/>
      <c r="Z58" s="217"/>
      <c r="AA58" s="217"/>
      <c r="AB58" s="217"/>
      <c r="AC58" s="217"/>
      <c r="AD58" s="217"/>
      <c r="AE58" s="217"/>
      <c r="AF58" s="217"/>
      <c r="AG58" s="217"/>
      <c r="AH58" s="217"/>
      <c r="AI58" s="217"/>
      <c r="AJ58" s="217"/>
      <c r="AK58" s="217"/>
      <c r="AL58" s="74"/>
      <c r="AM58" s="476"/>
      <c r="AN58" s="51"/>
      <c r="AO58" s="217"/>
      <c r="AP58" s="217"/>
      <c r="AQ58" s="217"/>
    </row>
    <row r="59" spans="1:43" x14ac:dyDescent="0.2">
      <c r="A59" s="217"/>
      <c r="B59" s="81">
        <v>106</v>
      </c>
      <c r="C59" s="476"/>
      <c r="D59" s="51"/>
      <c r="E59" s="722" t="str">
        <f ca="1">VLOOKUP(INDIRECT(ADDRESS(ROW(),COLUMN()-3)),Language_Translations,MATCH(Language_Selected,Language_Options,0),FALSE)</f>
        <v>En quel mois et en quelle année avez-vous emménagé ici ?</v>
      </c>
      <c r="F59" s="722"/>
      <c r="G59" s="722"/>
      <c r="H59" s="722"/>
      <c r="I59" s="722"/>
      <c r="J59" s="722"/>
      <c r="K59" s="722"/>
      <c r="L59" s="722"/>
      <c r="M59" s="722"/>
      <c r="N59" s="722"/>
      <c r="O59" s="722"/>
      <c r="P59" s="722"/>
      <c r="Q59" s="722"/>
      <c r="R59" s="722"/>
      <c r="S59" s="722"/>
      <c r="T59" s="722"/>
      <c r="U59" s="476"/>
      <c r="V59" s="51"/>
      <c r="W59" s="217"/>
      <c r="X59" s="217"/>
      <c r="Y59" s="217"/>
      <c r="Z59" s="217"/>
      <c r="AA59" s="217"/>
      <c r="AB59" s="217"/>
      <c r="AC59" s="217"/>
      <c r="AD59" s="217"/>
      <c r="AE59" s="217"/>
      <c r="AF59" s="217"/>
      <c r="AG59" s="217"/>
      <c r="AH59" s="217"/>
      <c r="AI59" s="27"/>
      <c r="AJ59" s="46"/>
      <c r="AK59" s="27"/>
      <c r="AL59" s="21"/>
      <c r="AM59" s="476"/>
      <c r="AN59" s="51"/>
      <c r="AO59" s="217"/>
      <c r="AP59" s="217"/>
      <c r="AQ59" s="217"/>
    </row>
    <row r="60" spans="1:43" x14ac:dyDescent="0.2">
      <c r="A60" s="217"/>
      <c r="B60" s="477"/>
      <c r="C60" s="476"/>
      <c r="D60" s="51"/>
      <c r="E60" s="722"/>
      <c r="F60" s="722"/>
      <c r="G60" s="722"/>
      <c r="H60" s="722"/>
      <c r="I60" s="722"/>
      <c r="J60" s="722"/>
      <c r="K60" s="722"/>
      <c r="L60" s="722"/>
      <c r="M60" s="722"/>
      <c r="N60" s="722"/>
      <c r="O60" s="722"/>
      <c r="P60" s="722"/>
      <c r="Q60" s="722"/>
      <c r="R60" s="722"/>
      <c r="S60" s="722"/>
      <c r="T60" s="722"/>
      <c r="U60" s="476"/>
      <c r="V60" s="51"/>
      <c r="W60" s="217" t="s">
        <v>16</v>
      </c>
      <c r="X60" s="217"/>
      <c r="Y60" s="47" t="s">
        <v>9</v>
      </c>
      <c r="Z60" s="47"/>
      <c r="AA60" s="97"/>
      <c r="AB60" s="47"/>
      <c r="AC60" s="47"/>
      <c r="AD60" s="47"/>
      <c r="AE60" s="47"/>
      <c r="AF60" s="47"/>
      <c r="AG60" s="47"/>
      <c r="AH60" s="47"/>
      <c r="AI60" s="26"/>
      <c r="AJ60" s="48"/>
      <c r="AK60" s="26"/>
      <c r="AL60" s="22"/>
      <c r="AM60" s="476"/>
      <c r="AN60" s="51"/>
      <c r="AO60" s="217"/>
      <c r="AP60" s="217"/>
      <c r="AQ60" s="217"/>
    </row>
    <row r="61" spans="1:43" x14ac:dyDescent="0.2">
      <c r="A61" s="217"/>
      <c r="B61" s="477"/>
      <c r="C61" s="476"/>
      <c r="D61" s="51"/>
      <c r="E61" s="722"/>
      <c r="F61" s="722"/>
      <c r="G61" s="722"/>
      <c r="H61" s="722"/>
      <c r="I61" s="722"/>
      <c r="J61" s="722"/>
      <c r="K61" s="722"/>
      <c r="L61" s="722"/>
      <c r="M61" s="722"/>
      <c r="N61" s="722"/>
      <c r="O61" s="722"/>
      <c r="P61" s="722"/>
      <c r="Q61" s="722"/>
      <c r="R61" s="722"/>
      <c r="S61" s="722"/>
      <c r="T61" s="722"/>
      <c r="U61" s="476"/>
      <c r="V61" s="51"/>
      <c r="W61" s="217"/>
      <c r="X61" s="217"/>
      <c r="Y61" s="217"/>
      <c r="Z61" s="217"/>
      <c r="AA61" s="217"/>
      <c r="AB61" s="217"/>
      <c r="AC61" s="217"/>
      <c r="AD61" s="217"/>
      <c r="AE61" s="217"/>
      <c r="AF61" s="217"/>
      <c r="AG61" s="217"/>
      <c r="AH61" s="217"/>
      <c r="AI61" s="217"/>
      <c r="AJ61" s="217"/>
      <c r="AK61" s="217"/>
      <c r="AL61" s="74"/>
      <c r="AM61" s="476"/>
      <c r="AN61" s="51"/>
      <c r="AO61" s="217"/>
      <c r="AP61" s="217"/>
      <c r="AQ61" s="217"/>
    </row>
    <row r="62" spans="1:43" x14ac:dyDescent="0.2">
      <c r="A62" s="217"/>
      <c r="B62" s="477"/>
      <c r="C62" s="476"/>
      <c r="D62" s="51"/>
      <c r="E62" s="722"/>
      <c r="F62" s="722"/>
      <c r="G62" s="722"/>
      <c r="H62" s="722"/>
      <c r="I62" s="722"/>
      <c r="J62" s="722"/>
      <c r="K62" s="722"/>
      <c r="L62" s="722"/>
      <c r="M62" s="722"/>
      <c r="N62" s="722"/>
      <c r="O62" s="722"/>
      <c r="P62" s="722"/>
      <c r="Q62" s="722"/>
      <c r="R62" s="722"/>
      <c r="S62" s="722"/>
      <c r="T62" s="722"/>
      <c r="U62" s="476"/>
      <c r="V62" s="51"/>
      <c r="W62" s="217" t="s">
        <v>87</v>
      </c>
      <c r="X62" s="217"/>
      <c r="Y62" s="217"/>
      <c r="Z62" s="217"/>
      <c r="AA62" s="217"/>
      <c r="AB62" s="217"/>
      <c r="AC62" s="217"/>
      <c r="AD62" s="47"/>
      <c r="AE62" s="47"/>
      <c r="AF62" s="47" t="s">
        <v>9</v>
      </c>
      <c r="AG62" s="97"/>
      <c r="AH62" s="47"/>
      <c r="AI62" s="47"/>
      <c r="AJ62" s="47"/>
      <c r="AK62" s="47"/>
      <c r="AL62" s="75" t="s">
        <v>88</v>
      </c>
      <c r="AM62" s="476"/>
      <c r="AN62" s="51"/>
      <c r="AO62" s="217"/>
      <c r="AP62" s="217"/>
      <c r="AQ62" s="217"/>
    </row>
    <row r="63" spans="1:43" x14ac:dyDescent="0.2">
      <c r="A63" s="217"/>
      <c r="B63" s="477"/>
      <c r="C63" s="476"/>
      <c r="D63" s="51"/>
      <c r="E63" s="722"/>
      <c r="F63" s="722"/>
      <c r="G63" s="722"/>
      <c r="H63" s="722"/>
      <c r="I63" s="722"/>
      <c r="J63" s="722"/>
      <c r="K63" s="722"/>
      <c r="L63" s="722"/>
      <c r="M63" s="722"/>
      <c r="N63" s="722"/>
      <c r="O63" s="722"/>
      <c r="P63" s="722"/>
      <c r="Q63" s="722"/>
      <c r="R63" s="722"/>
      <c r="S63" s="722"/>
      <c r="T63" s="722"/>
      <c r="U63" s="476"/>
      <c r="V63" s="51"/>
      <c r="W63" s="217"/>
      <c r="X63" s="217"/>
      <c r="Y63" s="217"/>
      <c r="Z63" s="217"/>
      <c r="AA63" s="217"/>
      <c r="AB63" s="217"/>
      <c r="AC63" s="217"/>
      <c r="AD63" s="217"/>
      <c r="AE63" s="217"/>
      <c r="AF63" s="217"/>
      <c r="AG63" s="217"/>
      <c r="AH63" s="217"/>
      <c r="AI63" s="217"/>
      <c r="AJ63" s="217"/>
      <c r="AK63" s="217"/>
      <c r="AL63" s="75"/>
      <c r="AM63" s="476"/>
      <c r="AN63" s="51"/>
      <c r="AO63" s="217"/>
      <c r="AP63" s="217"/>
      <c r="AQ63" s="217"/>
    </row>
    <row r="64" spans="1:43" x14ac:dyDescent="0.2">
      <c r="A64" s="217"/>
      <c r="B64" s="477"/>
      <c r="C64" s="476"/>
      <c r="D64" s="51"/>
      <c r="E64" s="722"/>
      <c r="F64" s="722"/>
      <c r="G64" s="722"/>
      <c r="H64" s="722"/>
      <c r="I64" s="722"/>
      <c r="J64" s="722"/>
      <c r="K64" s="722"/>
      <c r="L64" s="722"/>
      <c r="M64" s="722"/>
      <c r="N64" s="722"/>
      <c r="O64" s="722"/>
      <c r="P64" s="722"/>
      <c r="Q64" s="722"/>
      <c r="R64" s="722"/>
      <c r="S64" s="722"/>
      <c r="T64" s="722"/>
      <c r="U64" s="476"/>
      <c r="V64" s="51"/>
      <c r="W64" s="217"/>
      <c r="X64" s="217"/>
      <c r="Y64" s="217"/>
      <c r="Z64" s="217"/>
      <c r="AA64" s="217"/>
      <c r="AB64" s="217"/>
      <c r="AC64" s="217"/>
      <c r="AD64" s="217"/>
      <c r="AE64" s="27"/>
      <c r="AF64" s="46"/>
      <c r="AG64" s="27"/>
      <c r="AH64" s="46"/>
      <c r="AI64" s="27"/>
      <c r="AJ64" s="46"/>
      <c r="AK64" s="27"/>
      <c r="AL64" s="21"/>
      <c r="AM64" s="476"/>
      <c r="AN64" s="51"/>
      <c r="AO64" s="217"/>
      <c r="AP64" s="217"/>
      <c r="AQ64" s="217"/>
    </row>
    <row r="65" spans="1:43" x14ac:dyDescent="0.2">
      <c r="A65" s="217"/>
      <c r="B65" s="477"/>
      <c r="C65" s="476"/>
      <c r="D65" s="51"/>
      <c r="E65" s="722"/>
      <c r="F65" s="722"/>
      <c r="G65" s="722"/>
      <c r="H65" s="722"/>
      <c r="I65" s="722"/>
      <c r="J65" s="722"/>
      <c r="K65" s="722"/>
      <c r="L65" s="722"/>
      <c r="M65" s="722"/>
      <c r="N65" s="722"/>
      <c r="O65" s="722"/>
      <c r="P65" s="722"/>
      <c r="Q65" s="722"/>
      <c r="R65" s="722"/>
      <c r="S65" s="722"/>
      <c r="T65" s="722"/>
      <c r="U65" s="476"/>
      <c r="V65" s="51"/>
      <c r="W65" s="217" t="s">
        <v>17</v>
      </c>
      <c r="X65" s="217"/>
      <c r="Y65" s="47"/>
      <c r="Z65" s="47" t="s">
        <v>9</v>
      </c>
      <c r="AA65" s="47"/>
      <c r="AB65" s="47"/>
      <c r="AC65" s="47"/>
      <c r="AD65" s="47"/>
      <c r="AE65" s="26"/>
      <c r="AF65" s="48"/>
      <c r="AG65" s="26"/>
      <c r="AH65" s="48"/>
      <c r="AI65" s="26"/>
      <c r="AJ65" s="48"/>
      <c r="AK65" s="26"/>
      <c r="AL65" s="22"/>
      <c r="AM65" s="476"/>
      <c r="AN65" s="51"/>
      <c r="AO65" s="217"/>
      <c r="AP65" s="217"/>
      <c r="AQ65" s="217"/>
    </row>
    <row r="66" spans="1:43" x14ac:dyDescent="0.2">
      <c r="A66" s="217"/>
      <c r="B66" s="477"/>
      <c r="C66" s="476"/>
      <c r="D66" s="51"/>
      <c r="E66" s="722"/>
      <c r="F66" s="722"/>
      <c r="G66" s="722"/>
      <c r="H66" s="722"/>
      <c r="I66" s="722"/>
      <c r="J66" s="722"/>
      <c r="K66" s="722"/>
      <c r="L66" s="722"/>
      <c r="M66" s="722"/>
      <c r="N66" s="722"/>
      <c r="O66" s="722"/>
      <c r="P66" s="722"/>
      <c r="Q66" s="722"/>
      <c r="R66" s="722"/>
      <c r="S66" s="722"/>
      <c r="T66" s="722"/>
      <c r="U66" s="476"/>
      <c r="V66" s="51"/>
      <c r="W66" s="217"/>
      <c r="X66" s="217"/>
      <c r="Y66" s="217"/>
      <c r="Z66" s="217"/>
      <c r="AA66" s="217"/>
      <c r="AB66" s="217"/>
      <c r="AC66" s="217"/>
      <c r="AD66" s="217"/>
      <c r="AE66" s="217"/>
      <c r="AF66" s="217"/>
      <c r="AG66" s="217"/>
      <c r="AH66" s="217"/>
      <c r="AI66" s="217"/>
      <c r="AJ66" s="217"/>
      <c r="AK66" s="217"/>
      <c r="AL66" s="74"/>
      <c r="AM66" s="476"/>
      <c r="AN66" s="51"/>
      <c r="AO66" s="217"/>
      <c r="AP66" s="217"/>
      <c r="AQ66" s="217"/>
    </row>
    <row r="67" spans="1:43" x14ac:dyDescent="0.2">
      <c r="A67" s="217"/>
      <c r="B67" s="477"/>
      <c r="C67" s="476"/>
      <c r="D67" s="51"/>
      <c r="E67" s="722"/>
      <c r="F67" s="722"/>
      <c r="G67" s="722"/>
      <c r="H67" s="722"/>
      <c r="I67" s="722"/>
      <c r="J67" s="722"/>
      <c r="K67" s="722"/>
      <c r="L67" s="722"/>
      <c r="M67" s="722"/>
      <c r="N67" s="722"/>
      <c r="O67" s="722"/>
      <c r="P67" s="722"/>
      <c r="Q67" s="722"/>
      <c r="R67" s="722"/>
      <c r="S67" s="722"/>
      <c r="T67" s="722"/>
      <c r="U67" s="476"/>
      <c r="V67" s="51"/>
      <c r="W67" s="217" t="s">
        <v>89</v>
      </c>
      <c r="X67" s="217"/>
      <c r="Y67" s="217"/>
      <c r="Z67" s="217"/>
      <c r="AA67" s="217"/>
      <c r="AB67" s="217"/>
      <c r="AC67" s="217"/>
      <c r="AD67" s="47"/>
      <c r="AE67" s="47"/>
      <c r="AF67" s="47" t="s">
        <v>9</v>
      </c>
      <c r="AG67" s="47"/>
      <c r="AH67" s="47"/>
      <c r="AI67" s="47"/>
      <c r="AJ67" s="47"/>
      <c r="AK67" s="47"/>
      <c r="AL67" s="75" t="s">
        <v>90</v>
      </c>
      <c r="AM67" s="476"/>
      <c r="AN67" s="51"/>
      <c r="AO67" s="217"/>
      <c r="AP67" s="217"/>
      <c r="AQ67" s="217"/>
    </row>
    <row r="68" spans="1:43" ht="6" customHeight="1" x14ac:dyDescent="0.2">
      <c r="A68" s="77"/>
      <c r="B68" s="76"/>
      <c r="C68" s="48"/>
      <c r="D68" s="26"/>
      <c r="E68" s="77"/>
      <c r="F68" s="77"/>
      <c r="G68" s="77"/>
      <c r="H68" s="77"/>
      <c r="I68" s="77"/>
      <c r="J68" s="77"/>
      <c r="K68" s="77"/>
      <c r="L68" s="77"/>
      <c r="M68" s="77"/>
      <c r="N68" s="77"/>
      <c r="O68" s="77"/>
      <c r="P68" s="77"/>
      <c r="Q68" s="77"/>
      <c r="R68" s="77"/>
      <c r="S68" s="77"/>
      <c r="T68" s="77"/>
      <c r="U68" s="48"/>
      <c r="V68" s="26"/>
      <c r="W68" s="77"/>
      <c r="X68" s="77"/>
      <c r="Y68" s="77"/>
      <c r="Z68" s="77"/>
      <c r="AA68" s="77"/>
      <c r="AB68" s="77"/>
      <c r="AC68" s="77"/>
      <c r="AD68" s="77"/>
      <c r="AE68" s="77"/>
      <c r="AF68" s="77"/>
      <c r="AG68" s="77"/>
      <c r="AH68" s="77"/>
      <c r="AI68" s="77"/>
      <c r="AJ68" s="77"/>
      <c r="AK68" s="77"/>
      <c r="AL68" s="78"/>
      <c r="AM68" s="48"/>
      <c r="AN68" s="26"/>
      <c r="AO68" s="77"/>
      <c r="AP68" s="77"/>
      <c r="AQ68" s="77"/>
    </row>
    <row r="69" spans="1:43" ht="6" customHeight="1" x14ac:dyDescent="0.2">
      <c r="A69" s="16"/>
      <c r="B69" s="475"/>
      <c r="C69" s="46"/>
      <c r="D69" s="27"/>
      <c r="E69" s="16"/>
      <c r="F69" s="16"/>
      <c r="G69" s="16"/>
      <c r="H69" s="16"/>
      <c r="I69" s="16"/>
      <c r="J69" s="16"/>
      <c r="K69" s="16"/>
      <c r="L69" s="16"/>
      <c r="M69" s="16"/>
      <c r="N69" s="16"/>
      <c r="O69" s="16"/>
      <c r="P69" s="16"/>
      <c r="Q69" s="16"/>
      <c r="R69" s="16"/>
      <c r="S69" s="16"/>
      <c r="T69" s="16"/>
      <c r="U69" s="46"/>
      <c r="V69" s="27"/>
      <c r="W69" s="16"/>
      <c r="X69" s="16"/>
      <c r="Y69" s="16"/>
      <c r="Z69" s="16"/>
      <c r="AA69" s="16"/>
      <c r="AB69" s="16"/>
      <c r="AC69" s="16"/>
      <c r="AD69" s="16"/>
      <c r="AE69" s="16"/>
      <c r="AF69" s="16"/>
      <c r="AG69" s="16"/>
      <c r="AH69" s="16"/>
      <c r="AI69" s="16"/>
      <c r="AJ69" s="16"/>
      <c r="AK69" s="16"/>
      <c r="AL69" s="24"/>
      <c r="AM69" s="46"/>
      <c r="AN69" s="27"/>
      <c r="AO69" s="16"/>
      <c r="AP69" s="16"/>
      <c r="AQ69" s="16"/>
    </row>
    <row r="70" spans="1:43" ht="11.25" customHeight="1" x14ac:dyDescent="0.2">
      <c r="A70" s="217"/>
      <c r="B70" s="81">
        <v>107</v>
      </c>
      <c r="C70" s="476"/>
      <c r="D70" s="51"/>
      <c r="E70" s="722" t="str">
        <f ca="1">VLOOKUP(INDIRECT(ADDRESS(ROW(),COLUMN()-3)),Language_Translations,MATCH(Language_Selected,Language_Options,0),FALSE)</f>
        <v>Juste avant d'emménager ici, dans quel/quelle [PROVINCE/RÉGION/ÉTAT] viviez-vous ?</v>
      </c>
      <c r="F70" s="722"/>
      <c r="G70" s="722"/>
      <c r="H70" s="722"/>
      <c r="I70" s="722"/>
      <c r="J70" s="722"/>
      <c r="K70" s="722"/>
      <c r="L70" s="722"/>
      <c r="M70" s="722"/>
      <c r="N70" s="722"/>
      <c r="O70" s="722"/>
      <c r="P70" s="722"/>
      <c r="Q70" s="722"/>
      <c r="R70" s="722"/>
      <c r="S70" s="722"/>
      <c r="T70" s="722"/>
      <c r="U70" s="476"/>
      <c r="V70" s="51"/>
      <c r="W70" s="217" t="s">
        <v>71</v>
      </c>
      <c r="X70" s="217"/>
      <c r="Y70" s="217"/>
      <c r="Z70" s="217"/>
      <c r="AB70" s="97"/>
      <c r="AC70" s="47"/>
      <c r="AD70" s="47"/>
      <c r="AE70" s="47"/>
      <c r="AF70" s="47" t="s">
        <v>9</v>
      </c>
      <c r="AG70" s="47"/>
      <c r="AH70" s="47"/>
      <c r="AI70" s="47"/>
      <c r="AJ70" s="47"/>
      <c r="AK70" s="47"/>
      <c r="AL70" s="75" t="s">
        <v>72</v>
      </c>
      <c r="AM70" s="476"/>
      <c r="AN70" s="51"/>
      <c r="AO70" s="217"/>
      <c r="AP70" s="217"/>
      <c r="AQ70" s="217"/>
    </row>
    <row r="71" spans="1:43" x14ac:dyDescent="0.2">
      <c r="A71" s="217"/>
      <c r="B71" s="81"/>
      <c r="C71" s="476"/>
      <c r="D71" s="51"/>
      <c r="E71" s="722"/>
      <c r="F71" s="722"/>
      <c r="G71" s="722"/>
      <c r="H71" s="722"/>
      <c r="I71" s="722"/>
      <c r="J71" s="722"/>
      <c r="K71" s="722"/>
      <c r="L71" s="722"/>
      <c r="M71" s="722"/>
      <c r="N71" s="722"/>
      <c r="O71" s="722"/>
      <c r="P71" s="722"/>
      <c r="Q71" s="722"/>
      <c r="R71" s="722"/>
      <c r="S71" s="722"/>
      <c r="T71" s="722"/>
      <c r="U71" s="476"/>
      <c r="V71" s="51"/>
      <c r="W71" s="217" t="s">
        <v>71</v>
      </c>
      <c r="X71" s="217"/>
      <c r="Y71" s="217"/>
      <c r="Z71" s="217"/>
      <c r="AB71" s="97"/>
      <c r="AC71" s="47"/>
      <c r="AD71" s="47"/>
      <c r="AE71" s="47"/>
      <c r="AF71" s="47" t="s">
        <v>9</v>
      </c>
      <c r="AG71" s="47"/>
      <c r="AH71" s="47"/>
      <c r="AI71" s="47"/>
      <c r="AJ71" s="47"/>
      <c r="AK71" s="47"/>
      <c r="AL71" s="75" t="s">
        <v>73</v>
      </c>
      <c r="AM71" s="476"/>
      <c r="AN71" s="51"/>
      <c r="AO71" s="217"/>
      <c r="AP71" s="217"/>
      <c r="AQ71" s="217"/>
    </row>
    <row r="72" spans="1:43" x14ac:dyDescent="0.2">
      <c r="A72" s="217"/>
      <c r="B72" s="477"/>
      <c r="C72" s="476"/>
      <c r="D72" s="51"/>
      <c r="E72" s="722"/>
      <c r="F72" s="722"/>
      <c r="G72" s="722"/>
      <c r="H72" s="722"/>
      <c r="I72" s="722"/>
      <c r="J72" s="722"/>
      <c r="K72" s="722"/>
      <c r="L72" s="722"/>
      <c r="M72" s="722"/>
      <c r="N72" s="722"/>
      <c r="O72" s="722"/>
      <c r="P72" s="722"/>
      <c r="Q72" s="722"/>
      <c r="R72" s="722"/>
      <c r="S72" s="722"/>
      <c r="T72" s="722"/>
      <c r="U72" s="476"/>
      <c r="V72" s="51"/>
      <c r="W72" s="217" t="s">
        <v>71</v>
      </c>
      <c r="X72" s="217"/>
      <c r="Y72" s="217"/>
      <c r="Z72" s="217"/>
      <c r="AB72" s="97"/>
      <c r="AC72" s="47"/>
      <c r="AD72" s="47"/>
      <c r="AE72" s="47"/>
      <c r="AF72" s="47" t="s">
        <v>9</v>
      </c>
      <c r="AG72" s="47"/>
      <c r="AH72" s="47"/>
      <c r="AI72" s="47"/>
      <c r="AJ72" s="47"/>
      <c r="AK72" s="47"/>
      <c r="AL72" s="75" t="s">
        <v>74</v>
      </c>
      <c r="AM72" s="476"/>
      <c r="AN72" s="51"/>
      <c r="AO72" s="217"/>
      <c r="AP72" s="217"/>
      <c r="AQ72" s="217"/>
    </row>
    <row r="73" spans="1:43" x14ac:dyDescent="0.2">
      <c r="A73" s="217"/>
      <c r="B73" s="477"/>
      <c r="C73" s="476"/>
      <c r="D73" s="51"/>
      <c r="E73" s="722"/>
      <c r="F73" s="722"/>
      <c r="G73" s="722"/>
      <c r="H73" s="722"/>
      <c r="I73" s="722"/>
      <c r="J73" s="722"/>
      <c r="K73" s="722"/>
      <c r="L73" s="722"/>
      <c r="M73" s="722"/>
      <c r="N73" s="722"/>
      <c r="O73" s="722"/>
      <c r="P73" s="722"/>
      <c r="Q73" s="722"/>
      <c r="R73" s="722"/>
      <c r="S73" s="722"/>
      <c r="T73" s="722"/>
      <c r="U73" s="476"/>
      <c r="V73" s="51"/>
      <c r="W73" s="217" t="s">
        <v>91</v>
      </c>
      <c r="X73" s="217"/>
      <c r="Y73" s="217"/>
      <c r="Z73" s="217"/>
      <c r="AB73" s="97"/>
      <c r="AC73" s="47"/>
      <c r="AD73" s="47"/>
      <c r="AE73" s="47" t="s">
        <v>9</v>
      </c>
      <c r="AF73" s="47"/>
      <c r="AG73" s="47"/>
      <c r="AH73" s="47"/>
      <c r="AI73" s="47"/>
      <c r="AJ73" s="47"/>
      <c r="AK73" s="47"/>
      <c r="AL73" s="75" t="s">
        <v>76</v>
      </c>
      <c r="AM73" s="476"/>
      <c r="AN73" s="51"/>
      <c r="AO73" s="217"/>
      <c r="AP73" s="217"/>
      <c r="AQ73" s="217"/>
    </row>
    <row r="74" spans="1:43" ht="6" customHeight="1" x14ac:dyDescent="0.2">
      <c r="A74" s="77"/>
      <c r="B74" s="76"/>
      <c r="C74" s="48"/>
      <c r="D74" s="26"/>
      <c r="E74" s="77"/>
      <c r="F74" s="77"/>
      <c r="G74" s="77"/>
      <c r="H74" s="77"/>
      <c r="I74" s="77"/>
      <c r="J74" s="77"/>
      <c r="K74" s="77"/>
      <c r="L74" s="77"/>
      <c r="M74" s="77"/>
      <c r="N74" s="77"/>
      <c r="O74" s="77"/>
      <c r="P74" s="77"/>
      <c r="Q74" s="77"/>
      <c r="R74" s="77"/>
      <c r="S74" s="77"/>
      <c r="T74" s="77"/>
      <c r="U74" s="48"/>
      <c r="V74" s="26"/>
      <c r="W74" s="77"/>
      <c r="X74" s="77"/>
      <c r="Y74" s="77"/>
      <c r="Z74" s="77"/>
      <c r="AA74" s="77"/>
      <c r="AB74" s="77"/>
      <c r="AC74" s="77"/>
      <c r="AD74" s="77"/>
      <c r="AE74" s="77"/>
      <c r="AF74" s="77"/>
      <c r="AG74" s="77"/>
      <c r="AH74" s="77"/>
      <c r="AI74" s="77"/>
      <c r="AJ74" s="77"/>
      <c r="AK74" s="77"/>
      <c r="AL74" s="78"/>
      <c r="AM74" s="48"/>
      <c r="AN74" s="26"/>
      <c r="AO74" s="77"/>
      <c r="AP74" s="77"/>
      <c r="AQ74" s="77"/>
    </row>
    <row r="75" spans="1:43" ht="6" customHeight="1" x14ac:dyDescent="0.2">
      <c r="A75" s="16"/>
      <c r="B75" s="475"/>
      <c r="C75" s="46"/>
      <c r="D75" s="27"/>
      <c r="E75" s="16"/>
      <c r="F75" s="16"/>
      <c r="G75" s="16"/>
      <c r="H75" s="16"/>
      <c r="I75" s="16"/>
      <c r="J75" s="16"/>
      <c r="K75" s="16"/>
      <c r="L75" s="16"/>
      <c r="M75" s="16"/>
      <c r="N75" s="16"/>
      <c r="O75" s="16"/>
      <c r="P75" s="16"/>
      <c r="Q75" s="16"/>
      <c r="R75" s="16"/>
      <c r="S75" s="16"/>
      <c r="T75" s="16"/>
      <c r="U75" s="46"/>
      <c r="V75" s="27"/>
      <c r="W75" s="16"/>
      <c r="X75" s="16"/>
      <c r="Y75" s="16"/>
      <c r="Z75" s="16"/>
      <c r="AA75" s="16"/>
      <c r="AB75" s="16"/>
      <c r="AC75" s="16"/>
      <c r="AD75" s="16"/>
      <c r="AE75" s="16"/>
      <c r="AF75" s="16"/>
      <c r="AG75" s="16"/>
      <c r="AH75" s="16"/>
      <c r="AI75" s="16"/>
      <c r="AJ75" s="16"/>
      <c r="AK75" s="16"/>
      <c r="AL75" s="24"/>
      <c r="AM75" s="46"/>
      <c r="AN75" s="27"/>
      <c r="AO75" s="16"/>
      <c r="AP75" s="16"/>
      <c r="AQ75" s="16"/>
    </row>
    <row r="76" spans="1:43" ht="11.25" customHeight="1" x14ac:dyDescent="0.2">
      <c r="A76" s="217"/>
      <c r="B76" s="81">
        <v>108</v>
      </c>
      <c r="C76" s="476"/>
      <c r="D76" s="51"/>
      <c r="E76" s="722" t="str">
        <f ca="1">VLOOKUP(INDIRECT(ADDRESS(ROW(),COLUMN()-3)),Language_Translations,MATCH(Language_Selected,Language_Options,0),FALSE)</f>
        <v>Juste avant d'emménager ici, est-ce que vous viviez dans une ville, une petite ville ou en zone rurale ?</v>
      </c>
      <c r="F76" s="722"/>
      <c r="G76" s="722"/>
      <c r="H76" s="722"/>
      <c r="I76" s="722"/>
      <c r="J76" s="722"/>
      <c r="K76" s="722"/>
      <c r="L76" s="722"/>
      <c r="M76" s="722"/>
      <c r="N76" s="722"/>
      <c r="O76" s="722"/>
      <c r="P76" s="722"/>
      <c r="Q76" s="722"/>
      <c r="R76" s="722"/>
      <c r="S76" s="722"/>
      <c r="T76" s="722"/>
      <c r="U76" s="476"/>
      <c r="V76" s="51"/>
      <c r="W76" s="217" t="s">
        <v>92</v>
      </c>
      <c r="X76" s="217"/>
      <c r="Y76" s="97" t="s">
        <v>9</v>
      </c>
      <c r="Z76" s="47"/>
      <c r="AA76" s="97"/>
      <c r="AB76" s="97"/>
      <c r="AC76" s="47"/>
      <c r="AD76" s="47"/>
      <c r="AE76" s="47"/>
      <c r="AF76" s="47"/>
      <c r="AG76" s="47"/>
      <c r="AH76" s="47"/>
      <c r="AI76" s="47"/>
      <c r="AJ76" s="47"/>
      <c r="AK76" s="47"/>
      <c r="AL76" s="75" t="s">
        <v>93</v>
      </c>
      <c r="AM76" s="476"/>
      <c r="AN76" s="51"/>
      <c r="AO76" s="217"/>
      <c r="AP76" s="217"/>
      <c r="AQ76" s="217"/>
    </row>
    <row r="77" spans="1:43" x14ac:dyDescent="0.2">
      <c r="A77" s="217"/>
      <c r="B77" s="81"/>
      <c r="C77" s="476"/>
      <c r="D77" s="51"/>
      <c r="E77" s="722"/>
      <c r="F77" s="722"/>
      <c r="G77" s="722"/>
      <c r="H77" s="722"/>
      <c r="I77" s="722"/>
      <c r="J77" s="722"/>
      <c r="K77" s="722"/>
      <c r="L77" s="722"/>
      <c r="M77" s="722"/>
      <c r="N77" s="722"/>
      <c r="O77" s="722"/>
      <c r="P77" s="722"/>
      <c r="Q77" s="722"/>
      <c r="R77" s="722"/>
      <c r="S77" s="722"/>
      <c r="T77" s="722"/>
      <c r="U77" s="476"/>
      <c r="V77" s="51"/>
      <c r="W77" s="217" t="s">
        <v>94</v>
      </c>
      <c r="X77" s="217"/>
      <c r="Y77" s="217"/>
      <c r="Z77" s="47"/>
      <c r="AA77" s="47"/>
      <c r="AB77" s="97" t="s">
        <v>9</v>
      </c>
      <c r="AC77" s="97"/>
      <c r="AD77" s="47"/>
      <c r="AE77" s="47"/>
      <c r="AF77" s="47"/>
      <c r="AG77" s="47"/>
      <c r="AH77" s="47"/>
      <c r="AI77" s="47"/>
      <c r="AJ77" s="47"/>
      <c r="AK77" s="47"/>
      <c r="AL77" s="75" t="s">
        <v>95</v>
      </c>
      <c r="AM77" s="476"/>
      <c r="AN77" s="51"/>
      <c r="AO77" s="217"/>
      <c r="AP77" s="217"/>
      <c r="AQ77" s="217"/>
    </row>
    <row r="78" spans="1:43" x14ac:dyDescent="0.2">
      <c r="A78" s="217"/>
      <c r="B78" s="477"/>
      <c r="C78" s="476"/>
      <c r="D78" s="51"/>
      <c r="E78" s="722"/>
      <c r="F78" s="722"/>
      <c r="G78" s="722"/>
      <c r="H78" s="722"/>
      <c r="I78" s="722"/>
      <c r="J78" s="722"/>
      <c r="K78" s="722"/>
      <c r="L78" s="722"/>
      <c r="M78" s="722"/>
      <c r="N78" s="722"/>
      <c r="O78" s="722"/>
      <c r="P78" s="722"/>
      <c r="Q78" s="722"/>
      <c r="R78" s="722"/>
      <c r="S78" s="722"/>
      <c r="T78" s="722"/>
      <c r="U78" s="476"/>
      <c r="V78" s="51"/>
      <c r="W78" s="217" t="s">
        <v>96</v>
      </c>
      <c r="X78" s="217"/>
      <c r="Y78" s="217"/>
      <c r="Z78" s="217"/>
      <c r="AB78" s="47" t="s">
        <v>9</v>
      </c>
      <c r="AC78" s="47"/>
      <c r="AD78" s="47"/>
      <c r="AE78" s="47"/>
      <c r="AF78" s="47"/>
      <c r="AG78" s="47"/>
      <c r="AH78" s="47"/>
      <c r="AI78" s="47"/>
      <c r="AJ78" s="47"/>
      <c r="AK78" s="47"/>
      <c r="AL78" s="75" t="s">
        <v>97</v>
      </c>
      <c r="AM78" s="476"/>
      <c r="AN78" s="51"/>
      <c r="AO78" s="217"/>
      <c r="AP78" s="217"/>
      <c r="AQ78" s="217"/>
    </row>
    <row r="79" spans="1:43" ht="6" customHeight="1" x14ac:dyDescent="0.2">
      <c r="A79" s="77"/>
      <c r="B79" s="76"/>
      <c r="C79" s="48"/>
      <c r="D79" s="26"/>
      <c r="E79" s="77"/>
      <c r="F79" s="77"/>
      <c r="G79" s="77"/>
      <c r="H79" s="77"/>
      <c r="I79" s="77"/>
      <c r="J79" s="77"/>
      <c r="K79" s="77"/>
      <c r="L79" s="77"/>
      <c r="M79" s="77"/>
      <c r="N79" s="77"/>
      <c r="O79" s="77"/>
      <c r="P79" s="77"/>
      <c r="Q79" s="77"/>
      <c r="R79" s="77"/>
      <c r="S79" s="77"/>
      <c r="T79" s="77"/>
      <c r="U79" s="48"/>
      <c r="V79" s="26"/>
      <c r="W79" s="77"/>
      <c r="X79" s="77"/>
      <c r="Y79" s="77"/>
      <c r="Z79" s="77"/>
      <c r="AA79" s="77"/>
      <c r="AB79" s="77"/>
      <c r="AC79" s="77"/>
      <c r="AD79" s="77"/>
      <c r="AE79" s="77"/>
      <c r="AF79" s="77"/>
      <c r="AG79" s="77"/>
      <c r="AH79" s="77"/>
      <c r="AI79" s="77"/>
      <c r="AJ79" s="77"/>
      <c r="AK79" s="77"/>
      <c r="AL79" s="78"/>
      <c r="AM79" s="48"/>
      <c r="AN79" s="26"/>
      <c r="AO79" s="77"/>
      <c r="AP79" s="77"/>
      <c r="AQ79" s="77"/>
    </row>
    <row r="80" spans="1:43" ht="6" customHeight="1" x14ac:dyDescent="0.2">
      <c r="A80" s="16"/>
      <c r="B80" s="475"/>
      <c r="C80" s="46"/>
      <c r="D80" s="27"/>
      <c r="E80" s="16"/>
      <c r="F80" s="16"/>
      <c r="G80" s="16"/>
      <c r="H80" s="16"/>
      <c r="I80" s="16"/>
      <c r="J80" s="16"/>
      <c r="K80" s="16"/>
      <c r="L80" s="16"/>
      <c r="M80" s="16"/>
      <c r="N80" s="16"/>
      <c r="O80" s="16"/>
      <c r="P80" s="16"/>
      <c r="Q80" s="16"/>
      <c r="R80" s="16"/>
      <c r="S80" s="16"/>
      <c r="T80" s="16"/>
      <c r="U80" s="46"/>
      <c r="V80" s="27"/>
      <c r="W80" s="16"/>
      <c r="X80" s="16"/>
      <c r="Y80" s="16"/>
      <c r="Z80" s="16"/>
      <c r="AA80" s="16"/>
      <c r="AB80" s="16"/>
      <c r="AC80" s="16"/>
      <c r="AD80" s="16"/>
      <c r="AE80" s="16"/>
      <c r="AF80" s="16"/>
      <c r="AG80" s="16"/>
      <c r="AH80" s="16"/>
      <c r="AI80" s="16"/>
      <c r="AJ80" s="16"/>
      <c r="AK80" s="16"/>
      <c r="AL80" s="24"/>
      <c r="AM80" s="46"/>
      <c r="AN80" s="27"/>
      <c r="AO80" s="16"/>
      <c r="AP80" s="16"/>
      <c r="AQ80" s="16"/>
    </row>
    <row r="81" spans="1:43" ht="11.25" customHeight="1" x14ac:dyDescent="0.2">
      <c r="A81" s="217"/>
      <c r="B81" s="81">
        <v>109</v>
      </c>
      <c r="C81" s="476"/>
      <c r="D81" s="51"/>
      <c r="E81" s="722" t="str">
        <f ca="1">VLOOKUP(INDIRECT(ADDRESS(ROW(),COLUMN()-3)),Language_Translations,MATCH(Language_Selected,Language_Options,0),FALSE)</f>
        <v>Pourquoi avez-vous déménagé dans cet endroit ?</v>
      </c>
      <c r="F81" s="722"/>
      <c r="G81" s="722"/>
      <c r="H81" s="722"/>
      <c r="I81" s="722"/>
      <c r="J81" s="722"/>
      <c r="K81" s="722"/>
      <c r="L81" s="722"/>
      <c r="M81" s="722"/>
      <c r="N81" s="722"/>
      <c r="O81" s="722"/>
      <c r="P81" s="722"/>
      <c r="Q81" s="722"/>
      <c r="R81" s="722"/>
      <c r="S81" s="722"/>
      <c r="T81" s="722"/>
      <c r="U81" s="476"/>
      <c r="V81" s="51"/>
      <c r="W81" s="217" t="s">
        <v>98</v>
      </c>
      <c r="X81" s="217"/>
      <c r="Y81" s="217"/>
      <c r="Z81" s="47" t="s">
        <v>9</v>
      </c>
      <c r="AA81" s="97"/>
      <c r="AB81" s="47"/>
      <c r="AC81" s="97"/>
      <c r="AD81" s="97"/>
      <c r="AE81" s="47"/>
      <c r="AF81" s="47"/>
      <c r="AG81" s="47"/>
      <c r="AH81" s="47"/>
      <c r="AI81" s="47"/>
      <c r="AJ81" s="47"/>
      <c r="AK81" s="47"/>
      <c r="AL81" s="75" t="s">
        <v>72</v>
      </c>
      <c r="AM81" s="476"/>
      <c r="AN81" s="51"/>
      <c r="AO81" s="217"/>
      <c r="AP81" s="217"/>
      <c r="AQ81" s="217"/>
    </row>
    <row r="82" spans="1:43" x14ac:dyDescent="0.2">
      <c r="A82" s="217"/>
      <c r="B82" s="81" t="s">
        <v>99</v>
      </c>
      <c r="C82" s="476"/>
      <c r="D82" s="51"/>
      <c r="E82" s="722"/>
      <c r="F82" s="722"/>
      <c r="G82" s="722"/>
      <c r="H82" s="722"/>
      <c r="I82" s="722"/>
      <c r="J82" s="722"/>
      <c r="K82" s="722"/>
      <c r="L82" s="722"/>
      <c r="M82" s="722"/>
      <c r="N82" s="722"/>
      <c r="O82" s="722"/>
      <c r="P82" s="722"/>
      <c r="Q82" s="722"/>
      <c r="R82" s="722"/>
      <c r="S82" s="722"/>
      <c r="T82" s="722"/>
      <c r="U82" s="476"/>
      <c r="V82" s="51"/>
      <c r="W82" s="217" t="s">
        <v>100</v>
      </c>
      <c r="X82" s="217"/>
      <c r="Y82" s="217"/>
      <c r="Z82" s="47"/>
      <c r="AA82" s="47"/>
      <c r="AB82" s="97"/>
      <c r="AC82" s="97"/>
      <c r="AD82" s="47"/>
      <c r="AE82" s="47"/>
      <c r="AF82" s="47" t="s">
        <v>9</v>
      </c>
      <c r="AG82" s="47"/>
      <c r="AH82" s="47"/>
      <c r="AI82" s="47"/>
      <c r="AJ82" s="47"/>
      <c r="AK82" s="47"/>
      <c r="AL82" s="75" t="s">
        <v>73</v>
      </c>
      <c r="AM82" s="476"/>
      <c r="AN82" s="51"/>
      <c r="AO82" s="217"/>
      <c r="AP82" s="217"/>
      <c r="AQ82" s="217"/>
    </row>
    <row r="83" spans="1:43" x14ac:dyDescent="0.2">
      <c r="A83" s="217"/>
      <c r="B83" s="81"/>
      <c r="C83" s="476"/>
      <c r="D83" s="51"/>
      <c r="E83" s="722"/>
      <c r="F83" s="722"/>
      <c r="G83" s="722"/>
      <c r="H83" s="722"/>
      <c r="I83" s="722"/>
      <c r="J83" s="722"/>
      <c r="K83" s="722"/>
      <c r="L83" s="722"/>
      <c r="M83" s="722"/>
      <c r="N83" s="722"/>
      <c r="O83" s="722"/>
      <c r="P83" s="722"/>
      <c r="Q83" s="722"/>
      <c r="R83" s="722"/>
      <c r="S83" s="722"/>
      <c r="T83" s="722"/>
      <c r="U83" s="476"/>
      <c r="V83" s="51"/>
      <c r="W83" s="217" t="s">
        <v>2313</v>
      </c>
      <c r="X83" s="217"/>
      <c r="Y83" s="217"/>
      <c r="Z83" s="47"/>
      <c r="AA83" s="47" t="s">
        <v>9</v>
      </c>
      <c r="AB83" s="47"/>
      <c r="AC83" s="47"/>
      <c r="AD83" s="47"/>
      <c r="AE83" s="47"/>
      <c r="AF83" s="47"/>
      <c r="AG83" s="47"/>
      <c r="AH83" s="47"/>
      <c r="AI83" s="47"/>
      <c r="AJ83" s="47"/>
      <c r="AK83" s="47"/>
      <c r="AL83" s="75" t="s">
        <v>74</v>
      </c>
      <c r="AM83" s="476"/>
      <c r="AN83" s="51"/>
      <c r="AO83" s="217"/>
      <c r="AP83" s="217"/>
      <c r="AQ83" s="217"/>
    </row>
    <row r="84" spans="1:43" x14ac:dyDescent="0.2">
      <c r="A84" s="217"/>
      <c r="B84" s="81"/>
      <c r="C84" s="476"/>
      <c r="D84" s="51"/>
      <c r="E84" s="722"/>
      <c r="F84" s="722"/>
      <c r="G84" s="722"/>
      <c r="H84" s="722"/>
      <c r="I84" s="722"/>
      <c r="J84" s="722"/>
      <c r="K84" s="722"/>
      <c r="L84" s="722"/>
      <c r="M84" s="722"/>
      <c r="N84" s="722"/>
      <c r="O84" s="722"/>
      <c r="P84" s="722"/>
      <c r="Q84" s="722"/>
      <c r="R84" s="722"/>
      <c r="S84" s="722"/>
      <c r="T84" s="722"/>
      <c r="U84" s="476"/>
      <c r="V84" s="51"/>
      <c r="W84" s="217" t="s">
        <v>101</v>
      </c>
      <c r="X84" s="217"/>
      <c r="Y84" s="217"/>
      <c r="Z84" s="47"/>
      <c r="AA84" s="47"/>
      <c r="AB84" s="97"/>
      <c r="AC84" s="97"/>
      <c r="AD84" s="47"/>
      <c r="AE84" s="47"/>
      <c r="AF84" s="47"/>
      <c r="AG84" s="47"/>
      <c r="AL84"/>
      <c r="AM84" s="476"/>
      <c r="AN84" s="51"/>
      <c r="AO84" s="217"/>
      <c r="AP84" s="217"/>
      <c r="AQ84" s="217"/>
    </row>
    <row r="85" spans="1:43" x14ac:dyDescent="0.2">
      <c r="A85" s="217"/>
      <c r="B85" s="81"/>
      <c r="C85" s="476"/>
      <c r="D85" s="51"/>
      <c r="E85" s="722"/>
      <c r="F85" s="722"/>
      <c r="G85" s="722"/>
      <c r="H85" s="722"/>
      <c r="I85" s="722"/>
      <c r="J85" s="722"/>
      <c r="K85" s="722"/>
      <c r="L85" s="722"/>
      <c r="M85" s="722"/>
      <c r="N85" s="722"/>
      <c r="O85" s="722"/>
      <c r="P85" s="722"/>
      <c r="Q85" s="722"/>
      <c r="R85" s="722"/>
      <c r="S85" s="722"/>
      <c r="T85" s="722"/>
      <c r="U85" s="476"/>
      <c r="V85" s="51"/>
      <c r="W85" s="217"/>
      <c r="X85" s="217" t="s">
        <v>102</v>
      </c>
      <c r="Y85" s="217"/>
      <c r="Z85" s="47"/>
      <c r="AB85" s="97"/>
      <c r="AC85" s="97"/>
      <c r="AD85" s="47"/>
      <c r="AE85" s="47" t="s">
        <v>9</v>
      </c>
      <c r="AF85" s="47"/>
      <c r="AG85" s="47"/>
      <c r="AH85" s="47"/>
      <c r="AI85" s="47"/>
      <c r="AJ85" s="47"/>
      <c r="AK85" s="47"/>
      <c r="AL85" s="75" t="s">
        <v>103</v>
      </c>
      <c r="AM85" s="476"/>
      <c r="AN85" s="51"/>
      <c r="AO85" s="217"/>
      <c r="AP85" s="217"/>
      <c r="AQ85" s="217"/>
    </row>
    <row r="86" spans="1:43" x14ac:dyDescent="0.2">
      <c r="A86" s="217"/>
      <c r="B86" s="81"/>
      <c r="C86" s="476"/>
      <c r="D86" s="51"/>
      <c r="E86" s="722"/>
      <c r="F86" s="722"/>
      <c r="G86" s="722"/>
      <c r="H86" s="722"/>
      <c r="I86" s="722"/>
      <c r="J86" s="722"/>
      <c r="K86" s="722"/>
      <c r="L86" s="722"/>
      <c r="M86" s="722"/>
      <c r="N86" s="722"/>
      <c r="O86" s="722"/>
      <c r="P86" s="722"/>
      <c r="Q86" s="722"/>
      <c r="R86" s="722"/>
      <c r="S86" s="722"/>
      <c r="T86" s="722"/>
      <c r="U86" s="476"/>
      <c r="V86" s="51"/>
      <c r="W86" s="217" t="s">
        <v>104</v>
      </c>
      <c r="X86" s="217"/>
      <c r="Y86" s="217"/>
      <c r="Z86" s="47"/>
      <c r="AA86" s="47"/>
      <c r="AB86" s="97"/>
      <c r="AC86" s="97"/>
      <c r="AD86" s="47"/>
      <c r="AE86" s="47" t="s">
        <v>9</v>
      </c>
      <c r="AF86" s="97"/>
      <c r="AG86" s="97"/>
      <c r="AH86" s="47"/>
      <c r="AI86" s="47"/>
      <c r="AJ86" s="47"/>
      <c r="AK86" s="47"/>
      <c r="AL86" s="75" t="s">
        <v>105</v>
      </c>
      <c r="AM86" s="476"/>
      <c r="AN86" s="51"/>
      <c r="AO86" s="217"/>
      <c r="AP86" s="217"/>
      <c r="AQ86" s="217"/>
    </row>
    <row r="87" spans="1:43" x14ac:dyDescent="0.2">
      <c r="A87" s="217"/>
      <c r="B87" s="81"/>
      <c r="C87" s="476"/>
      <c r="D87" s="51"/>
      <c r="E87" s="722"/>
      <c r="F87" s="722"/>
      <c r="G87" s="722"/>
      <c r="H87" s="722"/>
      <c r="I87" s="722"/>
      <c r="J87" s="722"/>
      <c r="K87" s="722"/>
      <c r="L87" s="722"/>
      <c r="M87" s="722"/>
      <c r="N87" s="722"/>
      <c r="O87" s="722"/>
      <c r="P87" s="722"/>
      <c r="Q87" s="722"/>
      <c r="R87" s="722"/>
      <c r="S87" s="722"/>
      <c r="T87" s="722"/>
      <c r="U87" s="476"/>
      <c r="V87" s="51"/>
      <c r="W87" s="217"/>
      <c r="X87" s="217"/>
      <c r="Y87" s="217"/>
      <c r="Z87" s="47"/>
      <c r="AA87" s="47"/>
      <c r="AB87" s="97"/>
      <c r="AC87" s="97"/>
      <c r="AD87" s="47"/>
      <c r="AE87" s="47"/>
      <c r="AF87" s="97"/>
      <c r="AG87" s="97"/>
      <c r="AH87" s="47"/>
      <c r="AI87" s="47"/>
      <c r="AJ87" s="47"/>
      <c r="AK87" s="47"/>
      <c r="AL87" s="75"/>
      <c r="AM87" s="476"/>
      <c r="AN87" s="51"/>
      <c r="AO87" s="217"/>
      <c r="AP87" s="217"/>
      <c r="AQ87" s="217"/>
    </row>
    <row r="88" spans="1:43" x14ac:dyDescent="0.2">
      <c r="A88" s="217"/>
      <c r="B88" s="81"/>
      <c r="C88" s="476"/>
      <c r="D88" s="51"/>
      <c r="E88" s="722"/>
      <c r="F88" s="722"/>
      <c r="G88" s="722"/>
      <c r="H88" s="722"/>
      <c r="I88" s="722"/>
      <c r="J88" s="722"/>
      <c r="K88" s="722"/>
      <c r="L88" s="722"/>
      <c r="M88" s="722"/>
      <c r="N88" s="722"/>
      <c r="O88" s="722"/>
      <c r="P88" s="722"/>
      <c r="Q88" s="722"/>
      <c r="R88" s="722"/>
      <c r="S88" s="722"/>
      <c r="T88" s="722"/>
      <c r="U88" s="476"/>
      <c r="V88" s="51"/>
      <c r="W88" s="217" t="s">
        <v>106</v>
      </c>
      <c r="X88" s="217"/>
      <c r="Y88" s="217"/>
      <c r="Z88" s="326"/>
      <c r="AA88" s="326"/>
      <c r="AB88" s="327"/>
      <c r="AC88" s="327"/>
      <c r="AD88" s="326"/>
      <c r="AE88" s="326"/>
      <c r="AF88" s="326"/>
      <c r="AG88" s="326"/>
      <c r="AH88" s="326"/>
      <c r="AI88" s="326"/>
      <c r="AJ88" s="326"/>
      <c r="AK88" s="326"/>
      <c r="AL88" s="75" t="s">
        <v>76</v>
      </c>
      <c r="AM88" s="476"/>
      <c r="AN88" s="51"/>
      <c r="AO88" s="217"/>
      <c r="AP88" s="217"/>
      <c r="AQ88" s="217"/>
    </row>
    <row r="89" spans="1:43" x14ac:dyDescent="0.2">
      <c r="A89" s="217"/>
      <c r="B89" s="477"/>
      <c r="C89" s="476"/>
      <c r="D89" s="51"/>
      <c r="E89" s="722"/>
      <c r="F89" s="722"/>
      <c r="G89" s="722"/>
      <c r="H89" s="722"/>
      <c r="I89" s="722"/>
      <c r="J89" s="722"/>
      <c r="K89" s="722"/>
      <c r="L89" s="722"/>
      <c r="M89" s="722"/>
      <c r="N89" s="722"/>
      <c r="O89" s="722"/>
      <c r="P89" s="722"/>
      <c r="Q89" s="722"/>
      <c r="R89" s="722"/>
      <c r="S89" s="722"/>
      <c r="T89" s="722"/>
      <c r="U89" s="476"/>
      <c r="V89" s="51"/>
      <c r="X89" s="217"/>
      <c r="Y89" s="217"/>
      <c r="Z89" s="302" t="s">
        <v>107</v>
      </c>
      <c r="AA89" s="303"/>
      <c r="AB89" s="302"/>
      <c r="AC89" s="302"/>
      <c r="AD89" s="302"/>
      <c r="AE89" s="302"/>
      <c r="AF89" s="302"/>
      <c r="AG89" s="302"/>
      <c r="AH89" s="302"/>
      <c r="AI89" s="302"/>
      <c r="AJ89" s="302"/>
      <c r="AK89" s="302"/>
      <c r="AL89" s="75"/>
      <c r="AM89" s="476"/>
      <c r="AN89" s="51"/>
      <c r="AO89" s="217"/>
      <c r="AP89" s="217"/>
      <c r="AQ89" s="217"/>
    </row>
    <row r="90" spans="1:43" ht="6" customHeight="1" x14ac:dyDescent="0.2">
      <c r="A90" s="77"/>
      <c r="B90" s="76"/>
      <c r="C90" s="48"/>
      <c r="D90" s="26"/>
      <c r="E90" s="77"/>
      <c r="F90" s="77"/>
      <c r="G90" s="77"/>
      <c r="H90" s="77"/>
      <c r="I90" s="77"/>
      <c r="J90" s="77"/>
      <c r="K90" s="77"/>
      <c r="L90" s="77"/>
      <c r="M90" s="77"/>
      <c r="N90" s="77"/>
      <c r="O90" s="77"/>
      <c r="P90" s="77"/>
      <c r="Q90" s="77"/>
      <c r="R90" s="77"/>
      <c r="S90" s="77"/>
      <c r="T90" s="77"/>
      <c r="U90" s="48"/>
      <c r="V90" s="26"/>
      <c r="W90" s="77"/>
      <c r="X90" s="77"/>
      <c r="Y90" s="77"/>
      <c r="Z90" s="77"/>
      <c r="AA90" s="77"/>
      <c r="AB90" s="77"/>
      <c r="AC90" s="77"/>
      <c r="AD90" s="77"/>
      <c r="AE90" s="77"/>
      <c r="AF90" s="77"/>
      <c r="AG90" s="77"/>
      <c r="AH90" s="77"/>
      <c r="AI90" s="77"/>
      <c r="AJ90" s="77"/>
      <c r="AK90" s="77"/>
      <c r="AL90" s="78"/>
      <c r="AM90" s="48"/>
      <c r="AN90" s="26"/>
      <c r="AO90" s="77"/>
      <c r="AP90" s="77"/>
      <c r="AQ90" s="77"/>
    </row>
    <row r="91" spans="1:43" ht="6" customHeight="1" x14ac:dyDescent="0.2">
      <c r="A91" s="16"/>
      <c r="B91" s="475"/>
      <c r="C91" s="46"/>
      <c r="D91" s="27"/>
      <c r="E91" s="16"/>
      <c r="F91" s="16"/>
      <c r="G91" s="16"/>
      <c r="H91" s="16"/>
      <c r="I91" s="16"/>
      <c r="J91" s="16"/>
      <c r="K91" s="16"/>
      <c r="L91" s="16"/>
      <c r="M91" s="16"/>
      <c r="N91" s="16"/>
      <c r="O91" s="16"/>
      <c r="P91" s="16"/>
      <c r="Q91" s="16"/>
      <c r="R91" s="16"/>
      <c r="S91" s="16"/>
      <c r="T91" s="16"/>
      <c r="U91" s="46"/>
      <c r="V91" s="27"/>
      <c r="W91" s="16"/>
      <c r="X91" s="16"/>
      <c r="Y91" s="16"/>
      <c r="Z91" s="16"/>
      <c r="AA91" s="16"/>
      <c r="AB91" s="16"/>
      <c r="AC91" s="16"/>
      <c r="AD91" s="16"/>
      <c r="AE91" s="16"/>
      <c r="AF91" s="16"/>
      <c r="AG91" s="16"/>
      <c r="AH91" s="16"/>
      <c r="AI91" s="16"/>
      <c r="AJ91" s="16"/>
      <c r="AK91" s="16"/>
      <c r="AL91" s="24"/>
      <c r="AM91" s="46"/>
      <c r="AN91" s="27"/>
      <c r="AO91" s="16"/>
      <c r="AP91" s="16"/>
      <c r="AQ91" s="16"/>
    </row>
    <row r="92" spans="1:43" x14ac:dyDescent="0.2">
      <c r="A92" s="217"/>
      <c r="B92" s="81">
        <v>110</v>
      </c>
      <c r="C92" s="476"/>
      <c r="D92" s="51"/>
      <c r="E92" s="722" t="str">
        <f ca="1">VLOOKUP(INDIRECT(ADDRESS(ROW(),COLUMN()-3)),Language_Translations,MATCH(Language_Selected,Language_Options,0),FALSE)</f>
        <v>En quel mois et en quelle année êtes-vous née ?</v>
      </c>
      <c r="F92" s="722"/>
      <c r="G92" s="722"/>
      <c r="H92" s="722"/>
      <c r="I92" s="722"/>
      <c r="J92" s="722"/>
      <c r="K92" s="722"/>
      <c r="L92" s="722"/>
      <c r="M92" s="722"/>
      <c r="N92" s="722"/>
      <c r="O92" s="722"/>
      <c r="P92" s="722"/>
      <c r="Q92" s="722"/>
      <c r="R92" s="722"/>
      <c r="S92" s="722"/>
      <c r="T92" s="722"/>
      <c r="U92" s="476"/>
      <c r="V92" s="51"/>
      <c r="W92" s="217"/>
      <c r="X92" s="217"/>
      <c r="Y92" s="217"/>
      <c r="Z92" s="217"/>
      <c r="AA92" s="217"/>
      <c r="AB92" s="217"/>
      <c r="AC92" s="217"/>
      <c r="AD92" s="217"/>
      <c r="AE92" s="217"/>
      <c r="AF92" s="217"/>
      <c r="AG92" s="217"/>
      <c r="AH92" s="217"/>
      <c r="AI92" s="27"/>
      <c r="AJ92" s="46"/>
      <c r="AK92" s="27"/>
      <c r="AL92" s="21"/>
      <c r="AM92" s="476"/>
      <c r="AN92" s="51"/>
      <c r="AO92" s="217"/>
      <c r="AP92" s="217"/>
      <c r="AQ92" s="217"/>
    </row>
    <row r="93" spans="1:43" x14ac:dyDescent="0.2">
      <c r="A93" s="217"/>
      <c r="B93" s="477"/>
      <c r="C93" s="476"/>
      <c r="D93" s="51"/>
      <c r="E93" s="722"/>
      <c r="F93" s="722"/>
      <c r="G93" s="722"/>
      <c r="H93" s="722"/>
      <c r="I93" s="722"/>
      <c r="J93" s="722"/>
      <c r="K93" s="722"/>
      <c r="L93" s="722"/>
      <c r="M93" s="722"/>
      <c r="N93" s="722"/>
      <c r="O93" s="722"/>
      <c r="P93" s="722"/>
      <c r="Q93" s="722"/>
      <c r="R93" s="722"/>
      <c r="S93" s="722"/>
      <c r="T93" s="722"/>
      <c r="U93" s="476"/>
      <c r="V93" s="51"/>
      <c r="W93" s="217" t="s">
        <v>16</v>
      </c>
      <c r="X93" s="217"/>
      <c r="Y93" s="47" t="s">
        <v>9</v>
      </c>
      <c r="Z93" s="47"/>
      <c r="AA93" s="97"/>
      <c r="AB93" s="47"/>
      <c r="AC93" s="47"/>
      <c r="AD93" s="47"/>
      <c r="AE93" s="47"/>
      <c r="AF93" s="47"/>
      <c r="AG93" s="47"/>
      <c r="AH93" s="47"/>
      <c r="AI93" s="26"/>
      <c r="AJ93" s="48"/>
      <c r="AK93" s="26"/>
      <c r="AL93" s="22"/>
      <c r="AM93" s="476"/>
      <c r="AN93" s="51"/>
      <c r="AO93" s="217"/>
      <c r="AP93" s="217"/>
      <c r="AQ93" s="217"/>
    </row>
    <row r="94" spans="1:43" x14ac:dyDescent="0.2">
      <c r="A94" s="217"/>
      <c r="B94" s="477"/>
      <c r="C94" s="476"/>
      <c r="D94" s="51"/>
      <c r="E94" s="722"/>
      <c r="F94" s="722"/>
      <c r="G94" s="722"/>
      <c r="H94" s="722"/>
      <c r="I94" s="722"/>
      <c r="J94" s="722"/>
      <c r="K94" s="722"/>
      <c r="L94" s="722"/>
      <c r="M94" s="722"/>
      <c r="N94" s="722"/>
      <c r="O94" s="722"/>
      <c r="P94" s="722"/>
      <c r="Q94" s="722"/>
      <c r="R94" s="722"/>
      <c r="S94" s="722"/>
      <c r="T94" s="722"/>
      <c r="U94" s="476"/>
      <c r="V94" s="51"/>
      <c r="W94" s="217"/>
      <c r="X94" s="217"/>
      <c r="Y94" s="217"/>
      <c r="Z94" s="217"/>
      <c r="AA94" s="217"/>
      <c r="AB94" s="217"/>
      <c r="AC94" s="217"/>
      <c r="AD94" s="217"/>
      <c r="AE94" s="217"/>
      <c r="AF94" s="217"/>
      <c r="AG94" s="217"/>
      <c r="AH94" s="217"/>
      <c r="AI94" s="217"/>
      <c r="AJ94" s="217"/>
      <c r="AK94" s="217"/>
      <c r="AL94" s="74"/>
      <c r="AM94" s="476"/>
      <c r="AN94" s="51"/>
      <c r="AO94" s="217"/>
      <c r="AP94" s="217"/>
      <c r="AQ94" s="217"/>
    </row>
    <row r="95" spans="1:43" x14ac:dyDescent="0.2">
      <c r="A95" s="217"/>
      <c r="B95" s="477"/>
      <c r="C95" s="476"/>
      <c r="D95" s="51"/>
      <c r="E95" s="722"/>
      <c r="F95" s="722"/>
      <c r="G95" s="722"/>
      <c r="H95" s="722"/>
      <c r="I95" s="722"/>
      <c r="J95" s="722"/>
      <c r="K95" s="722"/>
      <c r="L95" s="722"/>
      <c r="M95" s="722"/>
      <c r="N95" s="722"/>
      <c r="O95" s="722"/>
      <c r="P95" s="722"/>
      <c r="Q95" s="722"/>
      <c r="R95" s="722"/>
      <c r="S95" s="722"/>
      <c r="T95" s="722"/>
      <c r="U95" s="476"/>
      <c r="V95" s="51"/>
      <c r="W95" s="217" t="s">
        <v>87</v>
      </c>
      <c r="X95" s="217"/>
      <c r="Y95" s="217"/>
      <c r="Z95" s="217"/>
      <c r="AA95" s="217"/>
      <c r="AB95" s="217"/>
      <c r="AC95" s="217"/>
      <c r="AD95" s="47"/>
      <c r="AE95" s="47"/>
      <c r="AF95" s="47" t="s">
        <v>9</v>
      </c>
      <c r="AG95" s="97"/>
      <c r="AH95" s="47"/>
      <c r="AI95" s="47"/>
      <c r="AJ95" s="47"/>
      <c r="AK95" s="47"/>
      <c r="AL95" s="75" t="s">
        <v>88</v>
      </c>
      <c r="AM95" s="476"/>
      <c r="AN95" s="51"/>
      <c r="AO95" s="217"/>
      <c r="AP95" s="217"/>
      <c r="AQ95" s="217"/>
    </row>
    <row r="96" spans="1:43" x14ac:dyDescent="0.2">
      <c r="A96" s="217"/>
      <c r="B96" s="477"/>
      <c r="C96" s="476"/>
      <c r="D96" s="51"/>
      <c r="E96" s="722"/>
      <c r="F96" s="722"/>
      <c r="G96" s="722"/>
      <c r="H96" s="722"/>
      <c r="I96" s="722"/>
      <c r="J96" s="722"/>
      <c r="K96" s="722"/>
      <c r="L96" s="722"/>
      <c r="M96" s="722"/>
      <c r="N96" s="722"/>
      <c r="O96" s="722"/>
      <c r="P96" s="722"/>
      <c r="Q96" s="722"/>
      <c r="R96" s="722"/>
      <c r="S96" s="722"/>
      <c r="T96" s="722"/>
      <c r="U96" s="476"/>
      <c r="V96" s="51"/>
      <c r="W96" s="217"/>
      <c r="X96" s="217"/>
      <c r="Y96" s="217"/>
      <c r="Z96" s="217"/>
      <c r="AA96" s="217"/>
      <c r="AB96" s="217"/>
      <c r="AC96" s="217"/>
      <c r="AD96" s="217"/>
      <c r="AE96" s="217"/>
      <c r="AF96" s="217"/>
      <c r="AG96" s="217"/>
      <c r="AH96" s="217"/>
      <c r="AI96" s="217"/>
      <c r="AJ96" s="217"/>
      <c r="AK96" s="217"/>
      <c r="AL96" s="75"/>
      <c r="AM96" s="476"/>
      <c r="AN96" s="51"/>
      <c r="AO96" s="217"/>
      <c r="AP96" s="217"/>
      <c r="AQ96" s="217"/>
    </row>
    <row r="97" spans="1:43" x14ac:dyDescent="0.2">
      <c r="A97" s="217"/>
      <c r="B97" s="477"/>
      <c r="C97" s="476"/>
      <c r="D97" s="51"/>
      <c r="E97" s="722"/>
      <c r="F97" s="722"/>
      <c r="G97" s="722"/>
      <c r="H97" s="722"/>
      <c r="I97" s="722"/>
      <c r="J97" s="722"/>
      <c r="K97" s="722"/>
      <c r="L97" s="722"/>
      <c r="M97" s="722"/>
      <c r="N97" s="722"/>
      <c r="O97" s="722"/>
      <c r="P97" s="722"/>
      <c r="Q97" s="722"/>
      <c r="R97" s="722"/>
      <c r="S97" s="722"/>
      <c r="T97" s="722"/>
      <c r="U97" s="476"/>
      <c r="V97" s="51"/>
      <c r="W97" s="217"/>
      <c r="X97" s="217"/>
      <c r="Y97" s="217"/>
      <c r="Z97" s="217"/>
      <c r="AA97" s="217"/>
      <c r="AB97" s="217"/>
      <c r="AC97" s="217"/>
      <c r="AD97" s="217"/>
      <c r="AE97" s="27"/>
      <c r="AF97" s="46"/>
      <c r="AG97" s="27"/>
      <c r="AH97" s="46"/>
      <c r="AI97" s="27"/>
      <c r="AJ97" s="46"/>
      <c r="AK97" s="27"/>
      <c r="AL97" s="21"/>
      <c r="AM97" s="476"/>
      <c r="AN97" s="51"/>
      <c r="AO97" s="217"/>
      <c r="AP97" s="217"/>
      <c r="AQ97" s="217"/>
    </row>
    <row r="98" spans="1:43" x14ac:dyDescent="0.2">
      <c r="A98" s="217"/>
      <c r="B98" s="477"/>
      <c r="C98" s="476"/>
      <c r="D98" s="51"/>
      <c r="E98" s="722"/>
      <c r="F98" s="722"/>
      <c r="G98" s="722"/>
      <c r="H98" s="722"/>
      <c r="I98" s="722"/>
      <c r="J98" s="722"/>
      <c r="K98" s="722"/>
      <c r="L98" s="722"/>
      <c r="M98" s="722"/>
      <c r="N98" s="722"/>
      <c r="O98" s="722"/>
      <c r="P98" s="722"/>
      <c r="Q98" s="722"/>
      <c r="R98" s="722"/>
      <c r="S98" s="722"/>
      <c r="T98" s="722"/>
      <c r="U98" s="476"/>
      <c r="V98" s="51"/>
      <c r="W98" s="217" t="s">
        <v>17</v>
      </c>
      <c r="X98" s="217"/>
      <c r="Y98" s="47"/>
      <c r="Z98" s="97" t="s">
        <v>9</v>
      </c>
      <c r="AA98" s="47"/>
      <c r="AB98" s="47"/>
      <c r="AC98" s="47"/>
      <c r="AD98" s="47"/>
      <c r="AE98" s="26"/>
      <c r="AF98" s="48"/>
      <c r="AG98" s="26"/>
      <c r="AH98" s="48"/>
      <c r="AI98" s="26"/>
      <c r="AJ98" s="48"/>
      <c r="AK98" s="26"/>
      <c r="AL98" s="22"/>
      <c r="AM98" s="476"/>
      <c r="AN98" s="51"/>
      <c r="AO98" s="217"/>
      <c r="AP98" s="217"/>
      <c r="AQ98" s="217"/>
    </row>
    <row r="99" spans="1:43" x14ac:dyDescent="0.2">
      <c r="A99" s="217"/>
      <c r="B99" s="477"/>
      <c r="C99" s="476"/>
      <c r="D99" s="51"/>
      <c r="E99" s="722"/>
      <c r="F99" s="722"/>
      <c r="G99" s="722"/>
      <c r="H99" s="722"/>
      <c r="I99" s="722"/>
      <c r="J99" s="722"/>
      <c r="K99" s="722"/>
      <c r="L99" s="722"/>
      <c r="M99" s="722"/>
      <c r="N99" s="722"/>
      <c r="O99" s="722"/>
      <c r="P99" s="722"/>
      <c r="Q99" s="722"/>
      <c r="R99" s="722"/>
      <c r="S99" s="722"/>
      <c r="T99" s="722"/>
      <c r="U99" s="476"/>
      <c r="V99" s="51"/>
      <c r="W99" s="217"/>
      <c r="X99" s="217"/>
      <c r="Y99" s="217"/>
      <c r="Z99" s="217"/>
      <c r="AA99" s="217"/>
      <c r="AB99" s="217"/>
      <c r="AC99" s="217"/>
      <c r="AD99" s="217"/>
      <c r="AE99" s="217"/>
      <c r="AF99" s="217"/>
      <c r="AG99" s="217"/>
      <c r="AH99" s="217"/>
      <c r="AI99" s="217"/>
      <c r="AJ99" s="217"/>
      <c r="AK99" s="217"/>
      <c r="AL99" s="74"/>
      <c r="AM99" s="476"/>
      <c r="AN99" s="51"/>
      <c r="AO99" s="217"/>
      <c r="AP99" s="217"/>
      <c r="AQ99" s="217"/>
    </row>
    <row r="100" spans="1:43" x14ac:dyDescent="0.2">
      <c r="A100" s="217"/>
      <c r="B100" s="477"/>
      <c r="C100" s="476"/>
      <c r="D100" s="51"/>
      <c r="E100" s="722"/>
      <c r="F100" s="722"/>
      <c r="G100" s="722"/>
      <c r="H100" s="722"/>
      <c r="I100" s="722"/>
      <c r="J100" s="722"/>
      <c r="K100" s="722"/>
      <c r="L100" s="722"/>
      <c r="M100" s="722"/>
      <c r="N100" s="722"/>
      <c r="O100" s="722"/>
      <c r="P100" s="722"/>
      <c r="Q100" s="722"/>
      <c r="R100" s="722"/>
      <c r="S100" s="722"/>
      <c r="T100" s="722"/>
      <c r="U100" s="476"/>
      <c r="V100" s="51"/>
      <c r="W100" s="217" t="s">
        <v>89</v>
      </c>
      <c r="X100" s="217"/>
      <c r="Y100" s="217"/>
      <c r="Z100" s="217"/>
      <c r="AA100" s="217"/>
      <c r="AB100" s="217"/>
      <c r="AC100" s="217"/>
      <c r="AD100" s="47"/>
      <c r="AE100" s="47"/>
      <c r="AF100" s="47" t="s">
        <v>9</v>
      </c>
      <c r="AG100" s="47"/>
      <c r="AH100" s="47"/>
      <c r="AI100" s="47"/>
      <c r="AJ100" s="47"/>
      <c r="AK100" s="47"/>
      <c r="AL100" s="75" t="s">
        <v>90</v>
      </c>
      <c r="AM100" s="476"/>
      <c r="AN100" s="51"/>
      <c r="AO100" s="217"/>
      <c r="AP100" s="217"/>
      <c r="AQ100" s="217"/>
    </row>
    <row r="101" spans="1:43" ht="6" customHeight="1" x14ac:dyDescent="0.2">
      <c r="A101" s="77"/>
      <c r="B101" s="76"/>
      <c r="C101" s="48"/>
      <c r="D101" s="26"/>
      <c r="E101" s="77"/>
      <c r="F101" s="77"/>
      <c r="G101" s="77"/>
      <c r="H101" s="77"/>
      <c r="I101" s="77"/>
      <c r="J101" s="77"/>
      <c r="K101" s="77"/>
      <c r="L101" s="77"/>
      <c r="M101" s="77"/>
      <c r="N101" s="77"/>
      <c r="O101" s="77"/>
      <c r="P101" s="77"/>
      <c r="Q101" s="77"/>
      <c r="R101" s="77"/>
      <c r="S101" s="77"/>
      <c r="T101" s="77"/>
      <c r="U101" s="48"/>
      <c r="V101" s="26"/>
      <c r="W101" s="77"/>
      <c r="X101" s="77"/>
      <c r="Y101" s="77"/>
      <c r="Z101" s="77"/>
      <c r="AA101" s="77"/>
      <c r="AB101" s="77"/>
      <c r="AC101" s="77"/>
      <c r="AD101" s="77"/>
      <c r="AE101" s="77"/>
      <c r="AF101" s="77"/>
      <c r="AG101" s="77"/>
      <c r="AH101" s="77"/>
      <c r="AI101" s="77"/>
      <c r="AJ101" s="77"/>
      <c r="AK101" s="77"/>
      <c r="AL101" s="78"/>
      <c r="AM101" s="48"/>
      <c r="AN101" s="26"/>
      <c r="AO101" s="77"/>
      <c r="AP101" s="77"/>
      <c r="AQ101" s="77"/>
    </row>
    <row r="102" spans="1:43" ht="6" customHeight="1" x14ac:dyDescent="0.2">
      <c r="A102" s="16"/>
      <c r="B102" s="475"/>
      <c r="C102" s="46"/>
      <c r="D102" s="27"/>
      <c r="E102" s="16"/>
      <c r="F102" s="16"/>
      <c r="G102" s="16"/>
      <c r="H102" s="16"/>
      <c r="I102" s="16"/>
      <c r="J102" s="16"/>
      <c r="K102" s="16"/>
      <c r="L102" s="16"/>
      <c r="M102" s="16"/>
      <c r="N102" s="16"/>
      <c r="O102" s="16"/>
      <c r="P102" s="16"/>
      <c r="Q102" s="16"/>
      <c r="R102" s="16"/>
      <c r="S102" s="16"/>
      <c r="T102" s="16"/>
      <c r="U102" s="46"/>
      <c r="V102" s="27"/>
      <c r="W102" s="16"/>
      <c r="X102" s="16"/>
      <c r="Y102" s="16"/>
      <c r="Z102" s="16"/>
      <c r="AA102" s="16"/>
      <c r="AB102" s="16"/>
      <c r="AC102" s="16"/>
      <c r="AD102" s="16"/>
      <c r="AE102" s="16"/>
      <c r="AF102" s="16"/>
      <c r="AG102" s="16"/>
      <c r="AH102" s="16"/>
      <c r="AI102" s="16"/>
      <c r="AJ102" s="16"/>
      <c r="AK102" s="16"/>
      <c r="AL102" s="24"/>
      <c r="AM102" s="46"/>
      <c r="AN102" s="27"/>
      <c r="AO102" s="16"/>
      <c r="AP102" s="16"/>
      <c r="AQ102" s="16"/>
    </row>
    <row r="103" spans="1:43" x14ac:dyDescent="0.2">
      <c r="A103" s="217"/>
      <c r="B103" s="81">
        <v>111</v>
      </c>
      <c r="C103" s="476"/>
      <c r="D103" s="51"/>
      <c r="E103" s="722" t="str">
        <f ca="1">VLOOKUP(INDIRECT(ADDRESS(ROW(),COLUMN()-3)),Language_Translations,MATCH(Language_Selected,Language_Options,0),FALSE)</f>
        <v>Quel âge aviez-vous à votre dernier anniversaire ?</v>
      </c>
      <c r="F103" s="722"/>
      <c r="G103" s="722"/>
      <c r="H103" s="722"/>
      <c r="I103" s="722"/>
      <c r="J103" s="722"/>
      <c r="K103" s="722"/>
      <c r="L103" s="722"/>
      <c r="M103" s="722"/>
      <c r="N103" s="722"/>
      <c r="O103" s="722"/>
      <c r="P103" s="722"/>
      <c r="Q103" s="722"/>
      <c r="R103" s="722"/>
      <c r="S103" s="722"/>
      <c r="T103" s="722"/>
      <c r="U103" s="476"/>
      <c r="V103" s="51"/>
      <c r="W103" s="217"/>
      <c r="X103" s="217"/>
      <c r="Y103" s="217"/>
      <c r="Z103" s="217"/>
      <c r="AA103" s="217"/>
      <c r="AB103" s="217"/>
      <c r="AC103" s="217"/>
      <c r="AD103" s="217"/>
      <c r="AE103" s="217"/>
      <c r="AF103" s="217"/>
      <c r="AG103" s="217"/>
      <c r="AH103" s="217"/>
      <c r="AI103" s="27"/>
      <c r="AJ103" s="46"/>
      <c r="AK103" s="27"/>
      <c r="AL103" s="21"/>
      <c r="AM103" s="476"/>
      <c r="AN103" s="51"/>
      <c r="AO103" s="217"/>
      <c r="AP103" s="217"/>
      <c r="AQ103" s="217"/>
    </row>
    <row r="104" spans="1:43" x14ac:dyDescent="0.2">
      <c r="A104" s="217"/>
      <c r="B104" s="477"/>
      <c r="C104" s="476"/>
      <c r="D104" s="51"/>
      <c r="E104" s="722"/>
      <c r="F104" s="722"/>
      <c r="G104" s="722"/>
      <c r="H104" s="722"/>
      <c r="I104" s="722"/>
      <c r="J104" s="722"/>
      <c r="K104" s="722"/>
      <c r="L104" s="722"/>
      <c r="M104" s="722"/>
      <c r="N104" s="722"/>
      <c r="O104" s="722"/>
      <c r="P104" s="722"/>
      <c r="Q104" s="722"/>
      <c r="R104" s="722"/>
      <c r="S104" s="722"/>
      <c r="T104" s="722"/>
      <c r="U104" s="476"/>
      <c r="V104" s="51"/>
      <c r="W104" s="217" t="s">
        <v>108</v>
      </c>
      <c r="X104" s="217"/>
      <c r="Y104" s="217"/>
      <c r="Z104" s="217"/>
      <c r="AA104" s="217"/>
      <c r="AB104" s="217"/>
      <c r="AC104" s="217"/>
      <c r="AD104" s="217"/>
      <c r="AE104" s="217"/>
      <c r="AF104" s="47"/>
      <c r="AG104" s="47" t="s">
        <v>9</v>
      </c>
      <c r="AH104" s="47"/>
      <c r="AI104" s="26"/>
      <c r="AJ104" s="48"/>
      <c r="AK104" s="26"/>
      <c r="AL104" s="22"/>
      <c r="AM104" s="476"/>
      <c r="AN104" s="51"/>
      <c r="AO104" s="217"/>
      <c r="AP104" s="217"/>
      <c r="AQ104" s="217"/>
    </row>
    <row r="105" spans="1:43" x14ac:dyDescent="0.2">
      <c r="A105" s="217"/>
      <c r="B105" s="477"/>
      <c r="C105" s="476"/>
      <c r="D105" s="51"/>
      <c r="E105" s="723" t="s">
        <v>109</v>
      </c>
      <c r="F105" s="723"/>
      <c r="G105" s="723"/>
      <c r="H105" s="723"/>
      <c r="I105" s="723"/>
      <c r="J105" s="723"/>
      <c r="K105" s="723"/>
      <c r="L105" s="723"/>
      <c r="M105" s="723"/>
      <c r="N105" s="723"/>
      <c r="O105" s="723"/>
      <c r="P105" s="723"/>
      <c r="Q105" s="723"/>
      <c r="R105" s="723"/>
      <c r="S105" s="723"/>
      <c r="T105" s="723"/>
      <c r="U105" s="476"/>
      <c r="V105" s="51"/>
      <c r="W105" s="217"/>
      <c r="X105" s="217"/>
      <c r="Y105" s="217"/>
      <c r="Z105" s="217"/>
      <c r="AA105" s="217"/>
      <c r="AB105" s="217"/>
      <c r="AC105" s="217"/>
      <c r="AD105" s="217"/>
      <c r="AE105" s="217"/>
      <c r="AF105" s="217"/>
      <c r="AG105" s="217"/>
      <c r="AH105" s="217"/>
      <c r="AI105" s="217"/>
      <c r="AJ105" s="217"/>
      <c r="AK105" s="217"/>
      <c r="AL105" s="74"/>
      <c r="AM105" s="476"/>
      <c r="AN105" s="51"/>
      <c r="AO105" s="217"/>
      <c r="AP105" s="217"/>
      <c r="AQ105" s="217"/>
    </row>
    <row r="106" spans="1:43" x14ac:dyDescent="0.2">
      <c r="A106" s="217"/>
      <c r="B106" s="477"/>
      <c r="C106" s="476"/>
      <c r="D106" s="51"/>
      <c r="E106" s="723"/>
      <c r="F106" s="723"/>
      <c r="G106" s="723"/>
      <c r="H106" s="723"/>
      <c r="I106" s="723"/>
      <c r="J106" s="723"/>
      <c r="K106" s="723"/>
      <c r="L106" s="723"/>
      <c r="M106" s="723"/>
      <c r="N106" s="723"/>
      <c r="O106" s="723"/>
      <c r="P106" s="723"/>
      <c r="Q106" s="723"/>
      <c r="R106" s="723"/>
      <c r="S106" s="723"/>
      <c r="T106" s="723"/>
      <c r="U106" s="476"/>
      <c r="V106" s="51"/>
      <c r="W106" s="217"/>
      <c r="X106" s="217"/>
      <c r="Y106" s="217"/>
      <c r="Z106" s="217"/>
      <c r="AA106" s="217"/>
      <c r="AB106" s="217"/>
      <c r="AC106" s="217"/>
      <c r="AD106" s="217"/>
      <c r="AE106" s="217"/>
      <c r="AF106" s="217"/>
      <c r="AG106" s="217"/>
      <c r="AH106" s="217"/>
      <c r="AI106" s="217"/>
      <c r="AJ106" s="217"/>
      <c r="AK106" s="217"/>
      <c r="AL106" s="74"/>
      <c r="AM106" s="476"/>
      <c r="AN106" s="51"/>
      <c r="AO106" s="217"/>
      <c r="AP106" s="217"/>
      <c r="AQ106" s="217"/>
    </row>
    <row r="107" spans="1:43" ht="6" customHeight="1" x14ac:dyDescent="0.2">
      <c r="A107" s="77"/>
      <c r="B107" s="76"/>
      <c r="C107" s="48"/>
      <c r="D107" s="26"/>
      <c r="E107" s="77"/>
      <c r="F107" s="77"/>
      <c r="G107" s="77"/>
      <c r="H107" s="77"/>
      <c r="I107" s="77"/>
      <c r="J107" s="77"/>
      <c r="K107" s="77"/>
      <c r="L107" s="77"/>
      <c r="M107" s="77"/>
      <c r="N107" s="77"/>
      <c r="O107" s="77"/>
      <c r="P107" s="77"/>
      <c r="Q107" s="77"/>
      <c r="R107" s="77"/>
      <c r="S107" s="77"/>
      <c r="T107" s="77"/>
      <c r="U107" s="48"/>
      <c r="V107" s="26"/>
      <c r="W107" s="77"/>
      <c r="X107" s="77"/>
      <c r="Y107" s="77"/>
      <c r="Z107" s="77"/>
      <c r="AA107" s="77"/>
      <c r="AB107" s="77"/>
      <c r="AC107" s="77"/>
      <c r="AD107" s="77"/>
      <c r="AE107" s="77"/>
      <c r="AF107" s="77"/>
      <c r="AG107" s="77"/>
      <c r="AH107" s="77"/>
      <c r="AI107" s="77"/>
      <c r="AJ107" s="77"/>
      <c r="AK107" s="77"/>
      <c r="AL107" s="78"/>
      <c r="AM107" s="48"/>
      <c r="AN107" s="26"/>
      <c r="AO107" s="77"/>
      <c r="AP107" s="77"/>
      <c r="AQ107" s="77"/>
    </row>
    <row r="108" spans="1:43" ht="6" customHeight="1" x14ac:dyDescent="0.2">
      <c r="A108" s="16"/>
      <c r="B108" s="475"/>
      <c r="C108" s="46"/>
      <c r="D108" s="27"/>
      <c r="E108" s="16"/>
      <c r="F108" s="16"/>
      <c r="G108" s="16"/>
      <c r="H108" s="16"/>
      <c r="I108" s="16"/>
      <c r="J108" s="16"/>
      <c r="K108" s="16"/>
      <c r="L108" s="16"/>
      <c r="M108" s="16"/>
      <c r="N108" s="16"/>
      <c r="O108" s="16"/>
      <c r="P108" s="16"/>
      <c r="Q108" s="16"/>
      <c r="R108" s="16"/>
      <c r="S108" s="16"/>
      <c r="T108" s="16"/>
      <c r="U108" s="46"/>
      <c r="V108" s="27"/>
      <c r="W108" s="16"/>
      <c r="X108" s="16"/>
      <c r="Y108" s="16"/>
      <c r="Z108" s="16"/>
      <c r="AA108" s="16"/>
      <c r="AB108" s="16"/>
      <c r="AC108" s="16"/>
      <c r="AD108" s="16"/>
      <c r="AE108" s="16"/>
      <c r="AF108" s="16"/>
      <c r="AG108" s="16"/>
      <c r="AH108" s="16"/>
      <c r="AI108" s="16"/>
      <c r="AJ108" s="16"/>
      <c r="AK108" s="16"/>
      <c r="AL108" s="24"/>
      <c r="AM108" s="46"/>
      <c r="AN108" s="27"/>
      <c r="AO108" s="16"/>
      <c r="AP108" s="16"/>
      <c r="AQ108" s="16"/>
    </row>
    <row r="109" spans="1:43" ht="11.25" customHeight="1" x14ac:dyDescent="0.2">
      <c r="A109" s="217"/>
      <c r="B109" s="81">
        <v>112</v>
      </c>
      <c r="C109" s="476"/>
      <c r="D109" s="51"/>
      <c r="E109" s="722" t="str">
        <f ca="1">VLOOKUP(INDIRECT(ADDRESS(ROW(),COLUMN()-3)),Language_Translations,MATCH(Language_Selected,Language_Options,0),FALSE)</f>
        <v>Globalement, comment jugez-vous votre état de santé, très bon, bon, moyennement bon, mauvais ou très mauvais ?</v>
      </c>
      <c r="F109" s="722"/>
      <c r="G109" s="722"/>
      <c r="H109" s="722"/>
      <c r="I109" s="722"/>
      <c r="J109" s="722"/>
      <c r="K109" s="722"/>
      <c r="L109" s="722"/>
      <c r="M109" s="722"/>
      <c r="N109" s="722"/>
      <c r="O109" s="722"/>
      <c r="P109" s="722"/>
      <c r="Q109" s="722"/>
      <c r="R109" s="722"/>
      <c r="S109" s="722"/>
      <c r="T109" s="722"/>
      <c r="U109" s="476"/>
      <c r="V109" s="51"/>
      <c r="W109" s="217" t="s">
        <v>110</v>
      </c>
      <c r="X109" s="217"/>
      <c r="Y109" s="217"/>
      <c r="Z109" s="217"/>
      <c r="AA109" s="47" t="s">
        <v>9</v>
      </c>
      <c r="AB109" s="47"/>
      <c r="AC109" s="47"/>
      <c r="AD109" s="47"/>
      <c r="AE109" s="47"/>
      <c r="AF109" s="47"/>
      <c r="AG109" s="47"/>
      <c r="AH109" s="47"/>
      <c r="AI109" s="47"/>
      <c r="AJ109" s="47"/>
      <c r="AK109" s="47"/>
      <c r="AL109" s="75" t="s">
        <v>93</v>
      </c>
      <c r="AM109" s="476"/>
      <c r="AN109" s="51"/>
      <c r="AO109" s="217"/>
      <c r="AP109" s="217"/>
      <c r="AQ109" s="217"/>
    </row>
    <row r="110" spans="1:43" x14ac:dyDescent="0.2">
      <c r="A110" s="217"/>
      <c r="B110" s="81"/>
      <c r="C110" s="476"/>
      <c r="D110" s="51"/>
      <c r="E110" s="722"/>
      <c r="F110" s="722"/>
      <c r="G110" s="722"/>
      <c r="H110" s="722"/>
      <c r="I110" s="722"/>
      <c r="J110" s="722"/>
      <c r="K110" s="722"/>
      <c r="L110" s="722"/>
      <c r="M110" s="722"/>
      <c r="N110" s="722"/>
      <c r="O110" s="722"/>
      <c r="P110" s="722"/>
      <c r="Q110" s="722"/>
      <c r="R110" s="722"/>
      <c r="S110" s="722"/>
      <c r="T110" s="722"/>
      <c r="U110" s="476"/>
      <c r="V110" s="51"/>
      <c r="W110" s="217" t="s">
        <v>111</v>
      </c>
      <c r="X110" s="217"/>
      <c r="Y110" s="47" t="s">
        <v>9</v>
      </c>
      <c r="Z110" s="47"/>
      <c r="AA110" s="97"/>
      <c r="AB110" s="47"/>
      <c r="AC110" s="97"/>
      <c r="AD110" s="47"/>
      <c r="AE110" s="47"/>
      <c r="AF110" s="47"/>
      <c r="AG110" s="47"/>
      <c r="AH110" s="47"/>
      <c r="AI110" s="47"/>
      <c r="AJ110" s="47"/>
      <c r="AK110" s="47"/>
      <c r="AL110" s="75" t="s">
        <v>95</v>
      </c>
      <c r="AM110" s="476"/>
      <c r="AN110" s="51"/>
      <c r="AO110" s="217"/>
      <c r="AP110" s="217"/>
      <c r="AQ110" s="217"/>
    </row>
    <row r="111" spans="1:43" x14ac:dyDescent="0.2">
      <c r="A111" s="217"/>
      <c r="B111" s="81"/>
      <c r="C111" s="476"/>
      <c r="D111" s="51"/>
      <c r="E111" s="722"/>
      <c r="F111" s="722"/>
      <c r="G111" s="722"/>
      <c r="H111" s="722"/>
      <c r="I111" s="722"/>
      <c r="J111" s="722"/>
      <c r="K111" s="722"/>
      <c r="L111" s="722"/>
      <c r="M111" s="722"/>
      <c r="N111" s="722"/>
      <c r="O111" s="722"/>
      <c r="P111" s="722"/>
      <c r="Q111" s="722"/>
      <c r="R111" s="722"/>
      <c r="S111" s="722"/>
      <c r="T111" s="722"/>
      <c r="U111" s="476"/>
      <c r="V111" s="51"/>
      <c r="W111" s="217" t="s">
        <v>112</v>
      </c>
      <c r="X111" s="217"/>
      <c r="Y111" s="217"/>
      <c r="Z111" s="217"/>
      <c r="AA111" s="47"/>
      <c r="AB111" s="47"/>
      <c r="AC111" s="47"/>
      <c r="AD111" s="47"/>
      <c r="AE111" s="47" t="s">
        <v>9</v>
      </c>
      <c r="AF111" s="47"/>
      <c r="AG111" s="47"/>
      <c r="AH111" s="47"/>
      <c r="AI111" s="47"/>
      <c r="AJ111" s="47"/>
      <c r="AK111" s="47"/>
      <c r="AL111" s="75" t="s">
        <v>97</v>
      </c>
      <c r="AM111" s="476"/>
      <c r="AN111" s="51"/>
      <c r="AO111" s="217"/>
      <c r="AP111" s="217"/>
      <c r="AQ111" s="217"/>
    </row>
    <row r="112" spans="1:43" x14ac:dyDescent="0.2">
      <c r="A112" s="217"/>
      <c r="B112" s="81"/>
      <c r="C112" s="476"/>
      <c r="D112" s="51"/>
      <c r="E112" s="722"/>
      <c r="F112" s="722"/>
      <c r="G112" s="722"/>
      <c r="H112" s="722"/>
      <c r="I112" s="722"/>
      <c r="J112" s="722"/>
      <c r="K112" s="722"/>
      <c r="L112" s="722"/>
      <c r="M112" s="722"/>
      <c r="N112" s="722"/>
      <c r="O112" s="722"/>
      <c r="P112" s="722"/>
      <c r="Q112" s="722"/>
      <c r="R112" s="722"/>
      <c r="S112" s="722"/>
      <c r="T112" s="722"/>
      <c r="U112" s="476"/>
      <c r="V112" s="51"/>
      <c r="W112" s="217" t="s">
        <v>113</v>
      </c>
      <c r="X112" s="217"/>
      <c r="Y112" s="47"/>
      <c r="Z112" s="47"/>
      <c r="AA112" s="47" t="s">
        <v>9</v>
      </c>
      <c r="AB112" s="47"/>
      <c r="AC112" s="47"/>
      <c r="AD112" s="47"/>
      <c r="AE112" s="47"/>
      <c r="AF112" s="47"/>
      <c r="AG112" s="47"/>
      <c r="AH112" s="47"/>
      <c r="AI112" s="47"/>
      <c r="AJ112" s="47"/>
      <c r="AK112" s="47"/>
      <c r="AL112" s="75" t="s">
        <v>114</v>
      </c>
      <c r="AM112" s="476"/>
      <c r="AN112" s="51"/>
      <c r="AO112" s="217"/>
      <c r="AP112" s="217"/>
      <c r="AQ112" s="217"/>
    </row>
    <row r="113" spans="1:43" x14ac:dyDescent="0.2">
      <c r="A113" s="217"/>
      <c r="B113" s="477"/>
      <c r="C113" s="476"/>
      <c r="D113" s="51"/>
      <c r="E113" s="722"/>
      <c r="F113" s="722"/>
      <c r="G113" s="722"/>
      <c r="H113" s="722"/>
      <c r="I113" s="722"/>
      <c r="J113" s="722"/>
      <c r="K113" s="722"/>
      <c r="L113" s="722"/>
      <c r="M113" s="722"/>
      <c r="N113" s="722"/>
      <c r="O113" s="722"/>
      <c r="P113" s="722"/>
      <c r="Q113" s="722"/>
      <c r="R113" s="722"/>
      <c r="S113" s="722"/>
      <c r="T113" s="722"/>
      <c r="U113" s="476"/>
      <c r="V113" s="51"/>
      <c r="W113" s="217" t="s">
        <v>115</v>
      </c>
      <c r="X113" s="217"/>
      <c r="Y113" s="217"/>
      <c r="Z113" s="217"/>
      <c r="AA113" s="47"/>
      <c r="AB113" s="47"/>
      <c r="AC113" s="47" t="s">
        <v>9</v>
      </c>
      <c r="AD113" s="47"/>
      <c r="AE113" s="47"/>
      <c r="AF113" s="47"/>
      <c r="AG113" s="47"/>
      <c r="AH113" s="47"/>
      <c r="AI113" s="47"/>
      <c r="AJ113" s="47"/>
      <c r="AK113" s="47"/>
      <c r="AL113" s="75" t="s">
        <v>116</v>
      </c>
      <c r="AM113" s="476"/>
      <c r="AN113" s="51"/>
      <c r="AO113" s="217"/>
      <c r="AP113" s="217"/>
      <c r="AQ113" s="217"/>
    </row>
    <row r="114" spans="1:43" ht="6" customHeight="1" x14ac:dyDescent="0.2">
      <c r="A114" s="77"/>
      <c r="B114" s="76"/>
      <c r="C114" s="48"/>
      <c r="D114" s="26"/>
      <c r="E114" s="77"/>
      <c r="F114" s="77"/>
      <c r="G114" s="77"/>
      <c r="H114" s="77"/>
      <c r="I114" s="77"/>
      <c r="J114" s="77"/>
      <c r="K114" s="77"/>
      <c r="L114" s="77"/>
      <c r="M114" s="77"/>
      <c r="N114" s="77"/>
      <c r="O114" s="77"/>
      <c r="P114" s="77"/>
      <c r="Q114" s="77"/>
      <c r="R114" s="77"/>
      <c r="S114" s="77"/>
      <c r="T114" s="77"/>
      <c r="U114" s="48"/>
      <c r="V114" s="26"/>
      <c r="W114" s="77"/>
      <c r="X114" s="77"/>
      <c r="Y114" s="77"/>
      <c r="Z114" s="77"/>
      <c r="AA114" s="77"/>
      <c r="AB114" s="77"/>
      <c r="AC114" s="77"/>
      <c r="AD114" s="77"/>
      <c r="AE114" s="77"/>
      <c r="AF114" s="77"/>
      <c r="AG114" s="77"/>
      <c r="AH114" s="77"/>
      <c r="AI114" s="77"/>
      <c r="AJ114" s="77"/>
      <c r="AK114" s="77"/>
      <c r="AL114" s="78"/>
      <c r="AM114" s="48"/>
      <c r="AN114" s="26"/>
      <c r="AO114" s="77"/>
      <c r="AP114" s="77"/>
      <c r="AQ114" s="77"/>
    </row>
    <row r="115" spans="1:43" ht="6" customHeight="1" x14ac:dyDescent="0.2">
      <c r="A115" s="16"/>
      <c r="B115" s="475"/>
      <c r="C115" s="46"/>
      <c r="D115" s="27"/>
      <c r="E115" s="16"/>
      <c r="F115" s="16"/>
      <c r="G115" s="16"/>
      <c r="H115" s="16"/>
      <c r="I115" s="16"/>
      <c r="J115" s="16"/>
      <c r="K115" s="16"/>
      <c r="L115" s="16"/>
      <c r="M115" s="16"/>
      <c r="N115" s="16"/>
      <c r="O115" s="16"/>
      <c r="P115" s="16"/>
      <c r="Q115" s="16"/>
      <c r="R115" s="16"/>
      <c r="S115" s="16"/>
      <c r="T115" s="16"/>
      <c r="U115" s="46"/>
      <c r="V115" s="27"/>
      <c r="W115" s="16"/>
      <c r="X115" s="16"/>
      <c r="Y115" s="16"/>
      <c r="Z115" s="16"/>
      <c r="AA115" s="16"/>
      <c r="AB115" s="16"/>
      <c r="AC115" s="16"/>
      <c r="AD115" s="16"/>
      <c r="AE115" s="16"/>
      <c r="AF115" s="16"/>
      <c r="AG115" s="16"/>
      <c r="AH115" s="16"/>
      <c r="AI115" s="16"/>
      <c r="AJ115" s="16"/>
      <c r="AK115" s="16"/>
      <c r="AL115" s="24"/>
      <c r="AM115" s="46"/>
      <c r="AN115" s="27"/>
      <c r="AO115" s="16"/>
      <c r="AP115" s="16"/>
      <c r="AQ115" s="16"/>
    </row>
    <row r="116" spans="1:43" ht="11.25" customHeight="1" x14ac:dyDescent="0.2">
      <c r="A116" s="217"/>
      <c r="B116" s="81">
        <v>113</v>
      </c>
      <c r="C116" s="476"/>
      <c r="D116" s="51"/>
      <c r="E116" s="722" t="str">
        <f ca="1">VLOOKUP(INDIRECT(ADDRESS(ROW(),COLUMN()-3)),Language_Translations,MATCH(Language_Selected,Language_Options,0),FALSE)</f>
        <v>Êtes-vous allée à l'école ?</v>
      </c>
      <c r="F116" s="722"/>
      <c r="G116" s="722"/>
      <c r="H116" s="722"/>
      <c r="I116" s="722"/>
      <c r="J116" s="722"/>
      <c r="K116" s="722"/>
      <c r="L116" s="722"/>
      <c r="M116" s="722"/>
      <c r="N116" s="722"/>
      <c r="O116" s="722"/>
      <c r="P116" s="722"/>
      <c r="Q116" s="722"/>
      <c r="R116" s="722"/>
      <c r="S116" s="722"/>
      <c r="T116" s="722"/>
      <c r="U116" s="476"/>
      <c r="V116" s="51"/>
      <c r="W116" s="217" t="s">
        <v>117</v>
      </c>
      <c r="X116" s="217"/>
      <c r="Y116" s="47" t="s">
        <v>9</v>
      </c>
      <c r="Z116" s="47"/>
      <c r="AA116" s="47"/>
      <c r="AB116" s="47"/>
      <c r="AC116" s="47"/>
      <c r="AD116" s="47"/>
      <c r="AE116" s="47"/>
      <c r="AF116" s="47"/>
      <c r="AG116" s="47"/>
      <c r="AH116" s="47"/>
      <c r="AI116" s="47"/>
      <c r="AJ116" s="47"/>
      <c r="AK116" s="47"/>
      <c r="AL116" s="75" t="s">
        <v>93</v>
      </c>
      <c r="AM116" s="476"/>
      <c r="AN116" s="51"/>
      <c r="AO116" s="217"/>
      <c r="AP116" s="217"/>
      <c r="AQ116" s="217"/>
    </row>
    <row r="117" spans="1:43" x14ac:dyDescent="0.2">
      <c r="A117" s="217"/>
      <c r="B117" s="477"/>
      <c r="C117" s="476"/>
      <c r="D117" s="51"/>
      <c r="E117" s="722"/>
      <c r="F117" s="722"/>
      <c r="G117" s="722"/>
      <c r="H117" s="722"/>
      <c r="I117" s="722"/>
      <c r="J117" s="722"/>
      <c r="K117" s="722"/>
      <c r="L117" s="722"/>
      <c r="M117" s="722"/>
      <c r="N117" s="722"/>
      <c r="O117" s="722"/>
      <c r="P117" s="722"/>
      <c r="Q117" s="722"/>
      <c r="R117" s="722"/>
      <c r="S117" s="722"/>
      <c r="T117" s="722"/>
      <c r="U117" s="476"/>
      <c r="V117" s="51"/>
      <c r="W117" s="217" t="s">
        <v>118</v>
      </c>
      <c r="X117" s="217"/>
      <c r="Y117" s="47" t="s">
        <v>9</v>
      </c>
      <c r="Z117" s="47"/>
      <c r="AA117" s="47"/>
      <c r="AB117" s="47"/>
      <c r="AC117" s="47"/>
      <c r="AD117" s="47"/>
      <c r="AE117" s="47"/>
      <c r="AF117" s="47"/>
      <c r="AG117" s="47"/>
      <c r="AH117" s="47"/>
      <c r="AI117" s="47"/>
      <c r="AJ117" s="47"/>
      <c r="AK117" s="47"/>
      <c r="AL117" s="75" t="s">
        <v>95</v>
      </c>
      <c r="AM117" s="476"/>
      <c r="AN117" s="51"/>
      <c r="AO117" s="217"/>
      <c r="AP117">
        <v>117</v>
      </c>
      <c r="AQ117" s="217"/>
    </row>
    <row r="118" spans="1:43" ht="6" customHeight="1" x14ac:dyDescent="0.2">
      <c r="A118" s="77"/>
      <c r="B118" s="76"/>
      <c r="C118" s="48"/>
      <c r="D118" s="26"/>
      <c r="E118" s="77"/>
      <c r="F118" s="77"/>
      <c r="G118" s="77"/>
      <c r="H118" s="77"/>
      <c r="I118" s="77"/>
      <c r="J118" s="77"/>
      <c r="K118" s="77"/>
      <c r="L118" s="77"/>
      <c r="M118" s="77"/>
      <c r="N118" s="77"/>
      <c r="O118" s="77"/>
      <c r="P118" s="77"/>
      <c r="Q118" s="77"/>
      <c r="R118" s="77"/>
      <c r="S118" s="77"/>
      <c r="T118" s="77"/>
      <c r="U118" s="48"/>
      <c r="V118" s="26"/>
      <c r="W118" s="77"/>
      <c r="X118" s="77"/>
      <c r="Y118" s="77"/>
      <c r="Z118" s="77"/>
      <c r="AA118" s="77"/>
      <c r="AB118" s="77"/>
      <c r="AC118" s="77"/>
      <c r="AD118" s="77"/>
      <c r="AE118" s="77"/>
      <c r="AF118" s="77"/>
      <c r="AG118" s="77"/>
      <c r="AH118" s="77"/>
      <c r="AI118" s="77"/>
      <c r="AJ118" s="77"/>
      <c r="AK118" s="77"/>
      <c r="AL118" s="78"/>
      <c r="AM118" s="48"/>
      <c r="AN118" s="26"/>
      <c r="AO118" s="77"/>
      <c r="AP118" s="77"/>
      <c r="AQ118" s="77"/>
    </row>
    <row r="119" spans="1:43" ht="6" customHeight="1" x14ac:dyDescent="0.2">
      <c r="A119" s="16"/>
      <c r="B119" s="475"/>
      <c r="C119" s="46"/>
      <c r="D119" s="27"/>
      <c r="E119" s="16"/>
      <c r="F119" s="16"/>
      <c r="G119" s="16"/>
      <c r="H119" s="16"/>
      <c r="I119" s="16"/>
      <c r="J119" s="16"/>
      <c r="K119" s="16"/>
      <c r="L119" s="16"/>
      <c r="M119" s="16"/>
      <c r="N119" s="16"/>
      <c r="O119" s="16"/>
      <c r="P119" s="16"/>
      <c r="Q119" s="16"/>
      <c r="R119" s="16"/>
      <c r="S119" s="16"/>
      <c r="T119" s="16"/>
      <c r="U119" s="46"/>
      <c r="V119" s="27"/>
      <c r="W119" s="16"/>
      <c r="X119" s="16"/>
      <c r="Y119" s="16"/>
      <c r="Z119" s="16"/>
      <c r="AA119" s="16"/>
      <c r="AB119" s="16"/>
      <c r="AC119" s="16"/>
      <c r="AD119" s="16"/>
      <c r="AE119" s="16"/>
      <c r="AF119" s="16"/>
      <c r="AG119" s="16"/>
      <c r="AH119" s="16"/>
      <c r="AI119" s="16"/>
      <c r="AJ119" s="16"/>
      <c r="AK119" s="16"/>
      <c r="AL119" s="24"/>
      <c r="AM119" s="46"/>
      <c r="AN119" s="27"/>
      <c r="AO119" s="16"/>
      <c r="AP119" s="16"/>
      <c r="AQ119" s="16"/>
    </row>
    <row r="120" spans="1:43" ht="11.25" customHeight="1" x14ac:dyDescent="0.2">
      <c r="A120" s="217"/>
      <c r="B120" s="81">
        <v>114</v>
      </c>
      <c r="C120" s="476"/>
      <c r="D120" s="51"/>
      <c r="E120" s="722" t="str">
        <f ca="1">VLOOKUP(INDIRECT(ADDRESS(ROW(),COLUMN()-3)),Language_Translations,MATCH(Language_Selected,Language_Options,0),FALSE)</f>
        <v>Quel est le plus haut niveau d'études que vous avez atteint : primaire, secondaire ou supérieur ?</v>
      </c>
      <c r="F120" s="722"/>
      <c r="G120" s="722"/>
      <c r="H120" s="722"/>
      <c r="I120" s="722"/>
      <c r="J120" s="722"/>
      <c r="K120" s="722"/>
      <c r="L120" s="722"/>
      <c r="M120" s="722"/>
      <c r="N120" s="722"/>
      <c r="O120" s="722"/>
      <c r="P120" s="722"/>
      <c r="Q120" s="722"/>
      <c r="R120" s="722"/>
      <c r="S120" s="722"/>
      <c r="T120" s="722"/>
      <c r="U120" s="476"/>
      <c r="V120" s="51"/>
      <c r="W120" s="217" t="s">
        <v>119</v>
      </c>
      <c r="X120" s="217"/>
      <c r="Y120" s="217"/>
      <c r="Z120" s="217"/>
      <c r="AA120" s="47" t="s">
        <v>9</v>
      </c>
      <c r="AB120" s="97"/>
      <c r="AC120" s="47"/>
      <c r="AD120" s="47"/>
      <c r="AE120" s="47"/>
      <c r="AF120" s="47"/>
      <c r="AG120" s="47"/>
      <c r="AH120" s="47"/>
      <c r="AI120" s="47"/>
      <c r="AJ120" s="47"/>
      <c r="AK120" s="47"/>
      <c r="AL120" s="75" t="s">
        <v>93</v>
      </c>
      <c r="AM120" s="476"/>
      <c r="AN120" s="51"/>
      <c r="AO120" s="217"/>
      <c r="AP120" s="217"/>
      <c r="AQ120" s="217"/>
    </row>
    <row r="121" spans="1:43" x14ac:dyDescent="0.2">
      <c r="A121" s="217"/>
      <c r="B121" s="81" t="s">
        <v>120</v>
      </c>
      <c r="C121" s="476"/>
      <c r="D121" s="51"/>
      <c r="E121" s="722"/>
      <c r="F121" s="722"/>
      <c r="G121" s="722"/>
      <c r="H121" s="722"/>
      <c r="I121" s="722"/>
      <c r="J121" s="722"/>
      <c r="K121" s="722"/>
      <c r="L121" s="722"/>
      <c r="M121" s="722"/>
      <c r="N121" s="722"/>
      <c r="O121" s="722"/>
      <c r="P121" s="722"/>
      <c r="Q121" s="722"/>
      <c r="R121" s="722"/>
      <c r="S121" s="722"/>
      <c r="T121" s="722"/>
      <c r="U121" s="476"/>
      <c r="V121" s="51"/>
      <c r="W121" s="217" t="s">
        <v>121</v>
      </c>
      <c r="X121" s="217"/>
      <c r="Y121" s="217"/>
      <c r="Z121" s="217"/>
      <c r="AA121" s="217"/>
      <c r="AB121" s="47" t="s">
        <v>9</v>
      </c>
      <c r="AC121" s="97"/>
      <c r="AD121" s="47"/>
      <c r="AE121" s="47"/>
      <c r="AF121" s="47"/>
      <c r="AG121" s="47"/>
      <c r="AH121" s="47"/>
      <c r="AI121" s="47"/>
      <c r="AJ121" s="47"/>
      <c r="AK121" s="47"/>
      <c r="AL121" s="75" t="s">
        <v>95</v>
      </c>
      <c r="AM121" s="476"/>
      <c r="AN121" s="51"/>
      <c r="AO121" s="217"/>
      <c r="AP121" s="217"/>
      <c r="AQ121" s="217"/>
    </row>
    <row r="122" spans="1:43" x14ac:dyDescent="0.2">
      <c r="A122" s="217"/>
      <c r="B122" s="477"/>
      <c r="C122" s="476"/>
      <c r="D122" s="51"/>
      <c r="E122" s="722"/>
      <c r="F122" s="722"/>
      <c r="G122" s="722"/>
      <c r="H122" s="722"/>
      <c r="I122" s="722"/>
      <c r="J122" s="722"/>
      <c r="K122" s="722"/>
      <c r="L122" s="722"/>
      <c r="M122" s="722"/>
      <c r="N122" s="722"/>
      <c r="O122" s="722"/>
      <c r="P122" s="722"/>
      <c r="Q122" s="722"/>
      <c r="R122" s="722"/>
      <c r="S122" s="722"/>
      <c r="T122" s="722"/>
      <c r="U122" s="476"/>
      <c r="V122" s="51"/>
      <c r="W122" s="217" t="s">
        <v>122</v>
      </c>
      <c r="X122" s="217"/>
      <c r="Y122" s="217"/>
      <c r="Z122" s="217"/>
      <c r="AA122" s="47"/>
      <c r="AB122" s="47" t="s">
        <v>9</v>
      </c>
      <c r="AC122" s="47"/>
      <c r="AD122" s="47"/>
      <c r="AE122" s="47"/>
      <c r="AF122" s="47"/>
      <c r="AG122" s="47"/>
      <c r="AH122" s="47"/>
      <c r="AI122" s="47"/>
      <c r="AJ122" s="47"/>
      <c r="AK122" s="47"/>
      <c r="AL122" s="75" t="s">
        <v>97</v>
      </c>
      <c r="AM122" s="476"/>
      <c r="AN122" s="51"/>
      <c r="AO122" s="217"/>
      <c r="AP122" s="217"/>
      <c r="AQ122" s="217"/>
    </row>
    <row r="123" spans="1:43" ht="6" customHeight="1" x14ac:dyDescent="0.2">
      <c r="A123" s="77"/>
      <c r="B123" s="76"/>
      <c r="C123" s="48"/>
      <c r="D123" s="26"/>
      <c r="E123" s="77"/>
      <c r="F123" s="77"/>
      <c r="G123" s="77"/>
      <c r="H123" s="77"/>
      <c r="I123" s="77"/>
      <c r="J123" s="77"/>
      <c r="K123" s="77"/>
      <c r="L123" s="77"/>
      <c r="M123" s="77"/>
      <c r="N123" s="77"/>
      <c r="O123" s="77"/>
      <c r="P123" s="77"/>
      <c r="Q123" s="77"/>
      <c r="R123" s="77"/>
      <c r="S123" s="77"/>
      <c r="T123" s="77"/>
      <c r="U123" s="48"/>
      <c r="V123" s="26"/>
      <c r="W123" s="77"/>
      <c r="X123" s="77"/>
      <c r="Y123" s="77"/>
      <c r="Z123" s="77"/>
      <c r="AA123" s="77"/>
      <c r="AB123" s="77"/>
      <c r="AC123" s="77"/>
      <c r="AD123" s="77"/>
      <c r="AE123" s="77"/>
      <c r="AF123" s="77"/>
      <c r="AG123" s="77"/>
      <c r="AH123" s="77"/>
      <c r="AI123" s="77"/>
      <c r="AJ123" s="77"/>
      <c r="AK123" s="77"/>
      <c r="AL123" s="78"/>
      <c r="AM123" s="48"/>
      <c r="AN123" s="26"/>
      <c r="AO123" s="77"/>
      <c r="AP123" s="77"/>
      <c r="AQ123" s="77"/>
    </row>
    <row r="124" spans="1:43" ht="6" customHeight="1" x14ac:dyDescent="0.2">
      <c r="A124" s="16"/>
      <c r="B124" s="475"/>
      <c r="C124" s="46"/>
      <c r="D124" s="27"/>
      <c r="E124" s="16"/>
      <c r="F124" s="16"/>
      <c r="G124" s="16"/>
      <c r="H124" s="16"/>
      <c r="I124" s="16"/>
      <c r="J124" s="16"/>
      <c r="K124" s="16"/>
      <c r="L124" s="16"/>
      <c r="M124" s="16"/>
      <c r="N124" s="16"/>
      <c r="O124" s="16"/>
      <c r="P124" s="16"/>
      <c r="Q124" s="16"/>
      <c r="R124" s="16"/>
      <c r="S124" s="16"/>
      <c r="T124" s="16"/>
      <c r="U124" s="46"/>
      <c r="V124" s="27"/>
      <c r="W124" s="16"/>
      <c r="X124" s="16"/>
      <c r="Y124" s="16"/>
      <c r="Z124" s="16"/>
      <c r="AA124" s="16"/>
      <c r="AB124" s="16"/>
      <c r="AC124" s="16"/>
      <c r="AD124" s="16"/>
      <c r="AE124" s="16"/>
      <c r="AF124" s="16"/>
      <c r="AG124" s="16"/>
      <c r="AH124" s="16"/>
      <c r="AI124" s="16"/>
      <c r="AJ124" s="16"/>
      <c r="AK124" s="16"/>
      <c r="AL124" s="24"/>
      <c r="AM124" s="46"/>
      <c r="AN124" s="27"/>
      <c r="AO124" s="16"/>
      <c r="AP124" s="16"/>
      <c r="AQ124" s="16"/>
    </row>
    <row r="125" spans="1:43" ht="11.25" customHeight="1" x14ac:dyDescent="0.2">
      <c r="A125" s="217"/>
      <c r="B125" s="81">
        <v>115</v>
      </c>
      <c r="C125" s="476"/>
      <c r="D125" s="51"/>
      <c r="E125" s="722" t="str">
        <f ca="1">VLOOKUP(INDIRECT(ADDRESS(ROW(),COLUMN()-3)),Language_Translations,MATCH(Language_Selected,Language_Options,0),FALSE)</f>
        <v>Quelle est [L'ANNÉE/CLASSE] la plus élevée que vous avez achevée à ce niveau ?</v>
      </c>
      <c r="F125" s="722"/>
      <c r="G125" s="722"/>
      <c r="H125" s="722"/>
      <c r="I125" s="722"/>
      <c r="J125" s="722"/>
      <c r="K125" s="722"/>
      <c r="L125" s="722"/>
      <c r="M125" s="722"/>
      <c r="N125" s="722"/>
      <c r="O125" s="722"/>
      <c r="P125" s="722"/>
      <c r="Q125" s="722"/>
      <c r="R125" s="722"/>
      <c r="S125" s="722"/>
      <c r="T125" s="722"/>
      <c r="U125" s="476"/>
      <c r="V125" s="51"/>
      <c r="AL125"/>
      <c r="AM125" s="476"/>
      <c r="AN125" s="51"/>
      <c r="AO125" s="217"/>
      <c r="AP125" s="217"/>
      <c r="AQ125" s="217"/>
    </row>
    <row r="126" spans="1:43" x14ac:dyDescent="0.2">
      <c r="A126" s="217"/>
      <c r="B126" s="81" t="s">
        <v>120</v>
      </c>
      <c r="C126" s="476"/>
      <c r="D126" s="51"/>
      <c r="E126" s="722"/>
      <c r="F126" s="722"/>
      <c r="G126" s="722"/>
      <c r="H126" s="722"/>
      <c r="I126" s="722"/>
      <c r="J126" s="722"/>
      <c r="K126" s="722"/>
      <c r="L126" s="722"/>
      <c r="M126" s="722"/>
      <c r="N126" s="722"/>
      <c r="O126" s="722"/>
      <c r="P126" s="722"/>
      <c r="Q126" s="722"/>
      <c r="R126" s="722"/>
      <c r="S126" s="722"/>
      <c r="T126" s="722"/>
      <c r="U126" s="476"/>
      <c r="V126" s="51"/>
      <c r="W126" s="217"/>
      <c r="X126" s="217"/>
      <c r="Y126" s="217"/>
      <c r="Z126" s="217"/>
      <c r="AA126" s="217"/>
      <c r="AB126" s="217"/>
      <c r="AC126" s="217"/>
      <c r="AD126" s="217"/>
      <c r="AE126" s="217"/>
      <c r="AF126" s="217"/>
      <c r="AG126" s="217"/>
      <c r="AH126" s="217"/>
      <c r="AI126" s="27"/>
      <c r="AJ126" s="46"/>
      <c r="AK126" s="27"/>
      <c r="AL126" s="21"/>
      <c r="AM126" s="476"/>
      <c r="AN126" s="51"/>
      <c r="AO126" s="217"/>
      <c r="AP126" s="217"/>
      <c r="AQ126" s="217"/>
    </row>
    <row r="127" spans="1:43" x14ac:dyDescent="0.2">
      <c r="A127" s="217"/>
      <c r="B127" s="477"/>
      <c r="C127" s="476"/>
      <c r="D127" s="51"/>
      <c r="E127" s="722"/>
      <c r="F127" s="722"/>
      <c r="G127" s="722"/>
      <c r="H127" s="722"/>
      <c r="I127" s="722"/>
      <c r="J127" s="722"/>
      <c r="K127" s="722"/>
      <c r="L127" s="722"/>
      <c r="M127" s="722"/>
      <c r="N127" s="722"/>
      <c r="O127" s="722"/>
      <c r="P127" s="722"/>
      <c r="Q127" s="722"/>
      <c r="R127" s="722"/>
      <c r="S127" s="722"/>
      <c r="T127" s="722"/>
      <c r="U127" s="476"/>
      <c r="V127" s="51"/>
      <c r="W127" s="217" t="s">
        <v>123</v>
      </c>
      <c r="X127" s="217"/>
      <c r="Y127" s="217"/>
      <c r="Z127" s="217"/>
      <c r="AA127" s="217"/>
      <c r="AB127" s="217"/>
      <c r="AC127" s="47" t="s">
        <v>9</v>
      </c>
      <c r="AD127" s="47"/>
      <c r="AE127" s="47"/>
      <c r="AF127" s="97"/>
      <c r="AG127" s="47"/>
      <c r="AH127" s="47"/>
      <c r="AI127" s="26"/>
      <c r="AJ127" s="48"/>
      <c r="AK127" s="26"/>
      <c r="AL127" s="22"/>
      <c r="AM127" s="476"/>
      <c r="AN127" s="51"/>
      <c r="AO127" s="217"/>
      <c r="AP127" s="217"/>
      <c r="AQ127" s="217"/>
    </row>
    <row r="128" spans="1:43" x14ac:dyDescent="0.2">
      <c r="A128" s="217"/>
      <c r="B128" s="477"/>
      <c r="C128" s="476"/>
      <c r="D128" s="51"/>
      <c r="E128" s="723" t="s">
        <v>124</v>
      </c>
      <c r="F128" s="723"/>
      <c r="G128" s="723"/>
      <c r="H128" s="723"/>
      <c r="I128" s="723"/>
      <c r="J128" s="723"/>
      <c r="K128" s="723"/>
      <c r="L128" s="723"/>
      <c r="M128" s="723"/>
      <c r="N128" s="723"/>
      <c r="O128" s="723"/>
      <c r="P128" s="723"/>
      <c r="Q128" s="723"/>
      <c r="R128" s="723"/>
      <c r="S128" s="723"/>
      <c r="T128" s="723"/>
      <c r="U128" s="476"/>
      <c r="V128" s="51"/>
      <c r="W128" s="217"/>
      <c r="X128" s="217"/>
      <c r="Y128" s="217"/>
      <c r="Z128" s="217"/>
      <c r="AA128" s="217"/>
      <c r="AB128" s="217"/>
      <c r="AC128" s="217"/>
      <c r="AD128" s="217"/>
      <c r="AE128" s="217"/>
      <c r="AF128" s="217"/>
      <c r="AG128" s="217"/>
      <c r="AH128" s="217"/>
      <c r="AI128" s="217"/>
      <c r="AJ128" s="217"/>
      <c r="AK128" s="217"/>
      <c r="AL128" s="74"/>
      <c r="AM128" s="476"/>
      <c r="AN128" s="51"/>
      <c r="AO128" s="217"/>
      <c r="AP128" s="217"/>
      <c r="AQ128" s="217"/>
    </row>
    <row r="129" spans="1:43" x14ac:dyDescent="0.2">
      <c r="A129" s="217"/>
      <c r="B129" s="477"/>
      <c r="C129" s="476"/>
      <c r="D129" s="51"/>
      <c r="E129" s="723"/>
      <c r="F129" s="723"/>
      <c r="G129" s="723"/>
      <c r="H129" s="723"/>
      <c r="I129" s="723"/>
      <c r="J129" s="723"/>
      <c r="K129" s="723"/>
      <c r="L129" s="723"/>
      <c r="M129" s="723"/>
      <c r="N129" s="723"/>
      <c r="O129" s="723"/>
      <c r="P129" s="723"/>
      <c r="Q129" s="723"/>
      <c r="R129" s="723"/>
      <c r="S129" s="723"/>
      <c r="T129" s="723"/>
      <c r="U129" s="476"/>
      <c r="V129" s="51"/>
      <c r="W129" s="217"/>
      <c r="X129" s="217"/>
      <c r="Y129" s="217"/>
      <c r="Z129" s="217"/>
      <c r="AA129" s="217"/>
      <c r="AB129" s="217"/>
      <c r="AC129" s="217"/>
      <c r="AD129" s="217"/>
      <c r="AE129" s="217"/>
      <c r="AF129" s="217"/>
      <c r="AG129" s="217"/>
      <c r="AH129" s="217"/>
      <c r="AI129" s="217"/>
      <c r="AJ129" s="217"/>
      <c r="AK129" s="217"/>
      <c r="AL129" s="74"/>
      <c r="AM129" s="476"/>
      <c r="AN129" s="51"/>
      <c r="AO129" s="217"/>
      <c r="AP129" s="217"/>
      <c r="AQ129" s="217"/>
    </row>
    <row r="130" spans="1:43" ht="6" customHeight="1" thickBot="1" x14ac:dyDescent="0.25">
      <c r="A130" s="71"/>
      <c r="B130" s="319"/>
      <c r="C130" s="72"/>
      <c r="D130" s="73"/>
      <c r="E130" s="71"/>
      <c r="F130" s="71"/>
      <c r="G130" s="71"/>
      <c r="H130" s="71"/>
      <c r="I130" s="71"/>
      <c r="J130" s="71"/>
      <c r="K130" s="71"/>
      <c r="L130" s="71"/>
      <c r="M130" s="71"/>
      <c r="N130" s="71"/>
      <c r="O130" s="71"/>
      <c r="P130" s="71"/>
      <c r="Q130" s="71"/>
      <c r="R130" s="71"/>
      <c r="S130" s="71"/>
      <c r="T130" s="71"/>
      <c r="U130" s="72"/>
      <c r="V130" s="73"/>
      <c r="W130" s="71"/>
      <c r="X130" s="71"/>
      <c r="Y130" s="71"/>
      <c r="Z130" s="71"/>
      <c r="AA130" s="71"/>
      <c r="AB130" s="71"/>
      <c r="AC130" s="71"/>
      <c r="AD130" s="71"/>
      <c r="AE130" s="71"/>
      <c r="AF130" s="71"/>
      <c r="AG130" s="71"/>
      <c r="AH130" s="71"/>
      <c r="AI130" s="71"/>
      <c r="AJ130" s="71"/>
      <c r="AK130" s="71"/>
      <c r="AL130" s="91"/>
      <c r="AM130" s="72"/>
      <c r="AN130" s="73"/>
      <c r="AO130" s="71"/>
      <c r="AP130" s="71"/>
      <c r="AQ130" s="71"/>
    </row>
    <row r="131" spans="1:43" ht="6" customHeight="1" x14ac:dyDescent="0.2">
      <c r="A131" s="82"/>
      <c r="B131" s="83"/>
      <c r="C131" s="84"/>
      <c r="D131" s="85"/>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86"/>
      <c r="AM131" s="84"/>
      <c r="AN131" s="85"/>
      <c r="AO131" s="1"/>
      <c r="AP131" s="1"/>
      <c r="AQ131" s="87"/>
    </row>
    <row r="132" spans="1:43" x14ac:dyDescent="0.2">
      <c r="A132" s="88"/>
      <c r="B132" s="81">
        <v>116</v>
      </c>
      <c r="C132" s="476"/>
      <c r="D132" s="51"/>
      <c r="E132" s="723" t="s">
        <v>125</v>
      </c>
      <c r="F132" s="723"/>
      <c r="G132" s="723"/>
      <c r="H132" s="723"/>
      <c r="I132" s="723"/>
      <c r="J132" s="723"/>
      <c r="K132" s="723"/>
      <c r="L132" s="723"/>
      <c r="M132" s="723"/>
      <c r="N132" s="723"/>
      <c r="O132" s="723"/>
      <c r="P132" s="723"/>
      <c r="Q132" s="723"/>
      <c r="R132" s="723"/>
      <c r="S132" s="723"/>
      <c r="T132" s="723"/>
      <c r="U132" s="217"/>
      <c r="V132" s="217"/>
      <c r="W132" s="217"/>
      <c r="X132" s="217"/>
      <c r="Y132" s="217"/>
      <c r="Z132" s="217"/>
      <c r="AA132" s="217"/>
      <c r="AB132" s="217"/>
      <c r="AC132" s="217"/>
      <c r="AD132" s="217"/>
      <c r="AE132" s="217"/>
      <c r="AF132" s="217"/>
      <c r="AG132" s="217"/>
      <c r="AH132" s="217"/>
      <c r="AI132" s="217"/>
      <c r="AJ132" s="217"/>
      <c r="AK132" s="217"/>
      <c r="AL132" s="74"/>
      <c r="AM132" s="476"/>
      <c r="AN132" s="51"/>
      <c r="AO132" s="217"/>
      <c r="AP132" s="217"/>
      <c r="AQ132" s="89"/>
    </row>
    <row r="133" spans="1:43" ht="6" customHeight="1" x14ac:dyDescent="0.2">
      <c r="A133" s="88"/>
      <c r="B133" s="477"/>
      <c r="C133" s="476"/>
      <c r="D133" s="51"/>
      <c r="E133" s="217"/>
      <c r="F133" s="217"/>
      <c r="G133" s="217"/>
      <c r="H133" s="217"/>
      <c r="I133" s="217"/>
      <c r="J133" s="217"/>
      <c r="K133" s="217"/>
      <c r="L133" s="217"/>
      <c r="M133" s="217"/>
      <c r="N133" s="217"/>
      <c r="O133" s="217"/>
      <c r="P133" s="217"/>
      <c r="Q133" s="217"/>
      <c r="R133" s="217"/>
      <c r="S133" s="217"/>
      <c r="T133" s="217"/>
      <c r="U133" s="217"/>
      <c r="V133" s="217"/>
      <c r="W133" s="217"/>
      <c r="X133" s="217"/>
      <c r="Y133" s="217"/>
      <c r="Z133" s="217"/>
      <c r="AA133" s="217"/>
      <c r="AB133" s="217"/>
      <c r="AC133" s="217"/>
      <c r="AD133" s="217"/>
      <c r="AE133" s="217"/>
      <c r="AF133" s="217"/>
      <c r="AG133" s="217"/>
      <c r="AH133" s="217"/>
      <c r="AI133" s="217"/>
      <c r="AJ133" s="217"/>
      <c r="AK133" s="217"/>
      <c r="AL133" s="74"/>
      <c r="AM133" s="476"/>
      <c r="AN133" s="51"/>
      <c r="AO133" s="217"/>
      <c r="AP133" s="217"/>
      <c r="AQ133" s="89"/>
    </row>
    <row r="134" spans="1:43" x14ac:dyDescent="0.2">
      <c r="A134" s="88"/>
      <c r="B134" s="477"/>
      <c r="C134" s="476"/>
      <c r="D134" s="51"/>
      <c r="E134" s="217"/>
      <c r="F134" s="217"/>
      <c r="G134" s="217"/>
      <c r="H134" s="217"/>
      <c r="I134" s="217"/>
      <c r="J134" s="217"/>
      <c r="K134" s="217"/>
      <c r="L134" s="217"/>
      <c r="M134" s="217"/>
      <c r="N134" s="74" t="s">
        <v>126</v>
      </c>
      <c r="O134" s="217"/>
      <c r="P134" s="217"/>
      <c r="Q134" s="217"/>
      <c r="R134" s="217"/>
      <c r="S134" s="217"/>
      <c r="T134" s="217"/>
      <c r="U134" s="217"/>
      <c r="W134" s="217"/>
      <c r="X134" s="74"/>
      <c r="Y134" s="74" t="s">
        <v>122</v>
      </c>
      <c r="Z134" s="217"/>
      <c r="AA134" s="217"/>
      <c r="AB134" s="217"/>
      <c r="AC134" s="217"/>
      <c r="AD134" s="217"/>
      <c r="AE134" s="217"/>
      <c r="AF134" s="217"/>
      <c r="AG134" s="217"/>
      <c r="AH134" s="217"/>
      <c r="AI134" s="217"/>
      <c r="AJ134" s="217"/>
      <c r="AK134" s="217"/>
      <c r="AL134" s="74"/>
      <c r="AM134" s="476"/>
      <c r="AN134" s="51"/>
      <c r="AO134" s="217"/>
      <c r="AP134" s="729">
        <v>119</v>
      </c>
      <c r="AQ134" s="89"/>
    </row>
    <row r="135" spans="1:43" x14ac:dyDescent="0.2">
      <c r="A135" s="88"/>
      <c r="B135" s="477"/>
      <c r="C135" s="476"/>
      <c r="D135" s="51"/>
      <c r="E135" s="217"/>
      <c r="F135" s="217"/>
      <c r="G135" s="217"/>
      <c r="H135" s="217"/>
      <c r="I135" s="217"/>
      <c r="J135" s="217"/>
      <c r="K135" s="217"/>
      <c r="L135" s="217"/>
      <c r="M135" s="217"/>
      <c r="N135" s="74" t="s">
        <v>121</v>
      </c>
      <c r="O135" s="217"/>
      <c r="P135" s="217"/>
      <c r="Q135" s="217"/>
      <c r="R135" s="217"/>
      <c r="S135" s="217"/>
      <c r="T135" s="217"/>
      <c r="U135" s="217"/>
      <c r="W135" s="217"/>
      <c r="X135" s="217"/>
      <c r="Y135" s="217"/>
      <c r="Z135" s="217"/>
      <c r="AA135" s="217"/>
      <c r="AB135" s="217"/>
      <c r="AC135" s="217"/>
      <c r="AD135" s="217"/>
      <c r="AE135" s="217"/>
      <c r="AF135" s="217"/>
      <c r="AG135" s="217"/>
      <c r="AH135" s="217"/>
      <c r="AI135" s="217"/>
      <c r="AJ135" s="217"/>
      <c r="AK135" s="217"/>
      <c r="AL135" s="74"/>
      <c r="AM135" s="476"/>
      <c r="AN135" s="51"/>
      <c r="AO135" s="217"/>
      <c r="AP135" s="729"/>
      <c r="AQ135" s="89"/>
    </row>
    <row r="136" spans="1:43" ht="6" customHeight="1" thickBot="1" x14ac:dyDescent="0.25">
      <c r="A136" s="90"/>
      <c r="B136" s="319"/>
      <c r="C136" s="72"/>
      <c r="D136" s="73"/>
      <c r="E136" s="71"/>
      <c r="F136" s="71"/>
      <c r="G136" s="71"/>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91"/>
      <c r="AM136" s="72"/>
      <c r="AN136" s="73"/>
      <c r="AO136" s="71"/>
      <c r="AP136" s="71"/>
      <c r="AQ136" s="92"/>
    </row>
    <row r="137" spans="1:43" ht="6" customHeight="1" x14ac:dyDescent="0.2">
      <c r="A137" s="1"/>
      <c r="B137" s="83"/>
      <c r="C137" s="84"/>
      <c r="D137" s="85"/>
      <c r="E137" s="1"/>
      <c r="F137" s="1"/>
      <c r="G137" s="1"/>
      <c r="H137" s="1"/>
      <c r="I137" s="1"/>
      <c r="J137" s="1"/>
      <c r="K137" s="1"/>
      <c r="L137" s="1"/>
      <c r="M137" s="1"/>
      <c r="N137" s="1"/>
      <c r="O137" s="1"/>
      <c r="P137" s="1"/>
      <c r="Q137" s="1"/>
      <c r="R137" s="1"/>
      <c r="S137" s="1"/>
      <c r="T137" s="1"/>
      <c r="U137" s="84"/>
      <c r="V137" s="85"/>
      <c r="W137" s="1"/>
      <c r="X137" s="1"/>
      <c r="Y137" s="1"/>
      <c r="Z137" s="1"/>
      <c r="AA137" s="1"/>
      <c r="AB137" s="1"/>
      <c r="AC137" s="1"/>
      <c r="AD137" s="1"/>
      <c r="AE137" s="1"/>
      <c r="AF137" s="1"/>
      <c r="AG137" s="1"/>
      <c r="AH137" s="1"/>
      <c r="AI137" s="1"/>
      <c r="AJ137" s="1"/>
      <c r="AK137" s="1"/>
      <c r="AL137" s="86"/>
      <c r="AM137" s="84"/>
      <c r="AN137" s="85"/>
      <c r="AO137" s="1"/>
      <c r="AP137" s="1"/>
      <c r="AQ137" s="1"/>
    </row>
    <row r="138" spans="1:43" ht="11.25" customHeight="1" x14ac:dyDescent="0.2">
      <c r="A138" s="217"/>
      <c r="B138" s="81">
        <v>117</v>
      </c>
      <c r="C138" s="476"/>
      <c r="D138" s="51"/>
      <c r="E138" s="730" t="str">
        <f ca="1">VLOOKUP(INDIRECT(ADDRESS(ROW(),COLUMN()-3)),Language_Translations,MATCH(Language_Selected,Language_Options,0),FALSE)</f>
        <v>Je voudrais maintenant que vous me lisiez cette phrase.
MONTREZ LA CARTE À L'ENQUÊTÉE.
SI L'ENQUÊTÉE NE PEUT LIRE TOUTE LA PHRASE,
INSISTEZ : Pouvez-vous lire une partie de la phrase ?</v>
      </c>
      <c r="F138" s="730"/>
      <c r="G138" s="730"/>
      <c r="H138" s="730"/>
      <c r="I138" s="730"/>
      <c r="J138" s="730"/>
      <c r="K138" s="730"/>
      <c r="L138" s="730"/>
      <c r="M138" s="730"/>
      <c r="N138" s="730"/>
      <c r="O138" s="730"/>
      <c r="P138" s="730"/>
      <c r="Q138" s="730"/>
      <c r="R138" s="730"/>
      <c r="S138" s="730"/>
      <c r="T138" s="730"/>
      <c r="U138" s="476"/>
      <c r="V138" s="51"/>
      <c r="W138" s="217" t="s">
        <v>127</v>
      </c>
      <c r="X138" s="217"/>
      <c r="Y138" s="217"/>
      <c r="Z138" s="217"/>
      <c r="AA138" s="217"/>
      <c r="AB138" s="217"/>
      <c r="AC138" s="217"/>
      <c r="AD138" s="217"/>
      <c r="AE138" s="47"/>
      <c r="AF138" s="47"/>
      <c r="AG138" s="47" t="s">
        <v>9</v>
      </c>
      <c r="AH138" s="47"/>
      <c r="AI138" s="47"/>
      <c r="AJ138" s="47"/>
      <c r="AK138" s="47"/>
      <c r="AL138" s="75" t="s">
        <v>93</v>
      </c>
      <c r="AM138" s="476"/>
      <c r="AN138" s="51"/>
      <c r="AO138" s="217"/>
      <c r="AP138" s="217"/>
      <c r="AQ138" s="217"/>
    </row>
    <row r="139" spans="1:43" x14ac:dyDescent="0.2">
      <c r="A139" s="217"/>
      <c r="B139" s="81" t="s">
        <v>128</v>
      </c>
      <c r="C139" s="476"/>
      <c r="D139" s="51"/>
      <c r="E139" s="730"/>
      <c r="F139" s="730"/>
      <c r="G139" s="730"/>
      <c r="H139" s="730"/>
      <c r="I139" s="730"/>
      <c r="J139" s="730"/>
      <c r="K139" s="730"/>
      <c r="L139" s="730"/>
      <c r="M139" s="730"/>
      <c r="N139" s="730"/>
      <c r="O139" s="730"/>
      <c r="P139" s="730"/>
      <c r="Q139" s="730"/>
      <c r="R139" s="730"/>
      <c r="S139" s="730"/>
      <c r="T139" s="730"/>
      <c r="U139" s="476"/>
      <c r="V139" s="51"/>
      <c r="W139" s="217" t="s">
        <v>129</v>
      </c>
      <c r="X139" s="217"/>
      <c r="Y139" s="217"/>
      <c r="Z139" s="217"/>
      <c r="AA139" s="217"/>
      <c r="AB139" s="217"/>
      <c r="AC139" s="217"/>
      <c r="AD139" s="217"/>
      <c r="AE139" s="217"/>
      <c r="AF139" s="217"/>
      <c r="AG139" s="217"/>
      <c r="AH139" s="217"/>
      <c r="AI139" s="217"/>
      <c r="AJ139" s="217"/>
      <c r="AK139" s="217"/>
      <c r="AL139" s="74"/>
      <c r="AM139" s="476"/>
      <c r="AN139" s="51"/>
      <c r="AO139" s="217"/>
      <c r="AP139" s="217"/>
      <c r="AQ139" s="217"/>
    </row>
    <row r="140" spans="1:43" x14ac:dyDescent="0.2">
      <c r="A140" s="217"/>
      <c r="B140" s="477"/>
      <c r="C140" s="476"/>
      <c r="D140" s="51"/>
      <c r="E140" s="730"/>
      <c r="F140" s="730"/>
      <c r="G140" s="730"/>
      <c r="H140" s="730"/>
      <c r="I140" s="730"/>
      <c r="J140" s="730"/>
      <c r="K140" s="730"/>
      <c r="L140" s="730"/>
      <c r="M140" s="730"/>
      <c r="N140" s="730"/>
      <c r="O140" s="730"/>
      <c r="P140" s="730"/>
      <c r="Q140" s="730"/>
      <c r="R140" s="730"/>
      <c r="S140" s="730"/>
      <c r="T140" s="730"/>
      <c r="U140" s="476"/>
      <c r="V140" s="51"/>
      <c r="W140" s="217"/>
      <c r="X140" s="217" t="s">
        <v>130</v>
      </c>
      <c r="Y140" s="217"/>
      <c r="Z140" s="217"/>
      <c r="AA140" s="217"/>
      <c r="AC140" s="47" t="s">
        <v>9</v>
      </c>
      <c r="AD140" s="47"/>
      <c r="AE140" s="47"/>
      <c r="AF140" s="47"/>
      <c r="AG140" s="47"/>
      <c r="AH140" s="47"/>
      <c r="AI140" s="47"/>
      <c r="AJ140" s="47"/>
      <c r="AK140" s="47"/>
      <c r="AL140" s="75" t="s">
        <v>95</v>
      </c>
      <c r="AM140" s="476"/>
      <c r="AN140" s="51"/>
      <c r="AO140" s="217"/>
      <c r="AP140" s="217"/>
      <c r="AQ140" s="217"/>
    </row>
    <row r="141" spans="1:43" x14ac:dyDescent="0.2">
      <c r="A141" s="217"/>
      <c r="B141" s="477"/>
      <c r="C141" s="476"/>
      <c r="D141" s="51"/>
      <c r="E141" s="730"/>
      <c r="F141" s="730"/>
      <c r="G141" s="730"/>
      <c r="H141" s="730"/>
      <c r="I141" s="730"/>
      <c r="J141" s="730"/>
      <c r="K141" s="730"/>
      <c r="L141" s="730"/>
      <c r="M141" s="730"/>
      <c r="N141" s="730"/>
      <c r="O141" s="730"/>
      <c r="P141" s="730"/>
      <c r="Q141" s="730"/>
      <c r="R141" s="730"/>
      <c r="S141" s="730"/>
      <c r="T141" s="730"/>
      <c r="U141" s="476"/>
      <c r="V141" s="51"/>
      <c r="W141" s="217" t="s">
        <v>131</v>
      </c>
      <c r="X141" s="217"/>
      <c r="Y141" s="217"/>
      <c r="Z141" s="217"/>
      <c r="AA141" s="217"/>
      <c r="AB141" s="217"/>
      <c r="AC141" s="217"/>
      <c r="AD141" s="217"/>
      <c r="AE141" s="217"/>
      <c r="AF141" s="217"/>
      <c r="AH141" s="47" t="s">
        <v>9</v>
      </c>
      <c r="AI141" s="47"/>
      <c r="AJ141" s="47"/>
      <c r="AK141" s="47"/>
      <c r="AL141" s="74">
        <v>3</v>
      </c>
      <c r="AM141" s="476"/>
      <c r="AN141" s="51"/>
      <c r="AO141" s="217"/>
      <c r="AP141" s="217"/>
      <c r="AQ141" s="217"/>
    </row>
    <row r="142" spans="1:43" x14ac:dyDescent="0.2">
      <c r="A142" s="217"/>
      <c r="B142" s="477"/>
      <c r="C142" s="476"/>
      <c r="D142" s="51"/>
      <c r="E142" s="730"/>
      <c r="F142" s="730"/>
      <c r="G142" s="730"/>
      <c r="H142" s="730"/>
      <c r="I142" s="730"/>
      <c r="J142" s="730"/>
      <c r="K142" s="730"/>
      <c r="L142" s="730"/>
      <c r="M142" s="730"/>
      <c r="N142" s="730"/>
      <c r="O142" s="730"/>
      <c r="P142" s="730"/>
      <c r="Q142" s="730"/>
      <c r="R142" s="730"/>
      <c r="S142" s="730"/>
      <c r="T142" s="730"/>
      <c r="U142" s="476"/>
      <c r="V142" s="51"/>
      <c r="W142" s="217" t="s">
        <v>132</v>
      </c>
      <c r="X142" s="217"/>
      <c r="Y142" s="217"/>
      <c r="Z142" s="217"/>
      <c r="AA142" s="217"/>
      <c r="AB142" s="217"/>
      <c r="AC142" s="217"/>
      <c r="AD142" s="217"/>
      <c r="AE142" s="217"/>
      <c r="AF142" s="217"/>
      <c r="AG142" s="217"/>
      <c r="AH142" s="217"/>
      <c r="AI142" s="217"/>
      <c r="AJ142" s="217"/>
      <c r="AK142" s="217"/>
      <c r="AL142" s="74"/>
      <c r="AM142" s="476"/>
      <c r="AN142" s="51"/>
      <c r="AO142" s="217"/>
      <c r="AP142" s="217"/>
      <c r="AQ142" s="217"/>
    </row>
    <row r="143" spans="1:43" x14ac:dyDescent="0.2">
      <c r="A143" s="217"/>
      <c r="B143" s="477"/>
      <c r="C143" s="476"/>
      <c r="D143" s="51"/>
      <c r="E143" s="730"/>
      <c r="F143" s="730"/>
      <c r="G143" s="730"/>
      <c r="H143" s="730"/>
      <c r="I143" s="730"/>
      <c r="J143" s="730"/>
      <c r="K143" s="730"/>
      <c r="L143" s="730"/>
      <c r="M143" s="730"/>
      <c r="N143" s="730"/>
      <c r="O143" s="730"/>
      <c r="P143" s="730"/>
      <c r="Q143" s="730"/>
      <c r="R143" s="730"/>
      <c r="S143" s="730"/>
      <c r="T143" s="730"/>
      <c r="U143" s="476"/>
      <c r="V143" s="51"/>
      <c r="W143" s="217"/>
      <c r="X143" s="217" t="s">
        <v>133</v>
      </c>
      <c r="Y143" s="217"/>
      <c r="Z143" s="217"/>
      <c r="AA143" s="217"/>
      <c r="AB143" s="47" t="s">
        <v>9</v>
      </c>
      <c r="AC143" s="77"/>
      <c r="AD143" s="77"/>
      <c r="AE143" s="77"/>
      <c r="AF143" s="77"/>
      <c r="AG143" s="77"/>
      <c r="AH143" s="77"/>
      <c r="AI143" s="77"/>
      <c r="AJ143" s="77"/>
      <c r="AK143" s="77"/>
      <c r="AL143" s="75" t="s">
        <v>114</v>
      </c>
      <c r="AM143" s="476"/>
      <c r="AN143" s="51"/>
      <c r="AO143" s="217"/>
      <c r="AP143" s="217"/>
      <c r="AQ143" s="217"/>
    </row>
    <row r="144" spans="1:43" x14ac:dyDescent="0.2">
      <c r="A144" s="217"/>
      <c r="B144" s="477"/>
      <c r="C144" s="476"/>
      <c r="D144" s="51"/>
      <c r="E144" s="730"/>
      <c r="F144" s="730"/>
      <c r="G144" s="730"/>
      <c r="H144" s="730"/>
      <c r="I144" s="730"/>
      <c r="J144" s="730"/>
      <c r="K144" s="730"/>
      <c r="L144" s="730"/>
      <c r="M144" s="730"/>
      <c r="N144" s="730"/>
      <c r="O144" s="730"/>
      <c r="P144" s="730"/>
      <c r="Q144" s="730"/>
      <c r="R144" s="730"/>
      <c r="S144" s="730"/>
      <c r="T144" s="730"/>
      <c r="U144" s="476"/>
      <c r="V144" s="51"/>
      <c r="W144" s="217"/>
      <c r="X144" s="217"/>
      <c r="Y144" s="217"/>
      <c r="Z144" s="217"/>
      <c r="AA144" s="217"/>
      <c r="AB144" s="217"/>
      <c r="AC144" s="697" t="s">
        <v>134</v>
      </c>
      <c r="AD144" s="697"/>
      <c r="AE144" s="697"/>
      <c r="AF144" s="697"/>
      <c r="AG144" s="697"/>
      <c r="AH144" s="697"/>
      <c r="AI144" s="697"/>
      <c r="AJ144" s="697"/>
      <c r="AK144" s="697"/>
      <c r="AL144" s="74"/>
      <c r="AM144" s="476"/>
      <c r="AN144" s="51"/>
      <c r="AO144" s="217"/>
      <c r="AP144" s="217"/>
      <c r="AQ144" s="217"/>
    </row>
    <row r="145" spans="1:43" x14ac:dyDescent="0.2">
      <c r="A145" s="217"/>
      <c r="B145" s="477"/>
      <c r="C145" s="476"/>
      <c r="D145" s="51"/>
      <c r="E145" s="730"/>
      <c r="F145" s="730"/>
      <c r="G145" s="730"/>
      <c r="H145" s="730"/>
      <c r="I145" s="730"/>
      <c r="J145" s="730"/>
      <c r="K145" s="730"/>
      <c r="L145" s="730"/>
      <c r="M145" s="730"/>
      <c r="N145" s="730"/>
      <c r="O145" s="730"/>
      <c r="P145" s="730"/>
      <c r="Q145" s="730"/>
      <c r="R145" s="730"/>
      <c r="S145" s="730"/>
      <c r="T145" s="730"/>
      <c r="U145" s="476"/>
      <c r="V145" s="51"/>
      <c r="W145" s="217" t="s">
        <v>135</v>
      </c>
      <c r="X145" s="217"/>
      <c r="Y145" s="217"/>
      <c r="Z145" s="217"/>
      <c r="AA145" s="217"/>
      <c r="AB145" s="217"/>
      <c r="AC145" s="217"/>
      <c r="AD145" s="217"/>
      <c r="AE145" s="217"/>
      <c r="AF145" s="47"/>
      <c r="AG145" s="47"/>
      <c r="AH145" s="47" t="s">
        <v>9</v>
      </c>
      <c r="AI145" s="47"/>
      <c r="AJ145" s="47"/>
      <c r="AK145" s="47"/>
      <c r="AL145" s="75" t="s">
        <v>116</v>
      </c>
      <c r="AM145" s="476"/>
      <c r="AN145" s="51"/>
      <c r="AO145" s="217"/>
      <c r="AP145" s="217"/>
      <c r="AQ145" s="217"/>
    </row>
    <row r="146" spans="1:43" x14ac:dyDescent="0.2">
      <c r="A146" s="217"/>
      <c r="B146" s="477"/>
      <c r="C146" s="476"/>
      <c r="D146" s="51"/>
      <c r="E146" s="730"/>
      <c r="F146" s="730"/>
      <c r="G146" s="730"/>
      <c r="H146" s="730"/>
      <c r="I146" s="730"/>
      <c r="J146" s="730"/>
      <c r="K146" s="730"/>
      <c r="L146" s="730"/>
      <c r="M146" s="730"/>
      <c r="N146" s="730"/>
      <c r="O146" s="730"/>
      <c r="P146" s="730"/>
      <c r="Q146" s="730"/>
      <c r="R146" s="730"/>
      <c r="S146" s="730"/>
      <c r="T146" s="730"/>
      <c r="U146" s="476"/>
      <c r="V146" s="51"/>
      <c r="W146" s="217"/>
      <c r="X146" s="217"/>
      <c r="Y146" s="217"/>
      <c r="Z146" s="217"/>
      <c r="AA146" s="217"/>
      <c r="AB146" s="217"/>
      <c r="AC146" s="217"/>
      <c r="AD146" s="217"/>
      <c r="AE146" s="217"/>
      <c r="AF146" s="47"/>
      <c r="AG146" s="47"/>
      <c r="AH146" s="47"/>
      <c r="AI146" s="47"/>
      <c r="AJ146" s="47"/>
      <c r="AK146" s="47"/>
      <c r="AL146" s="75"/>
      <c r="AM146" s="476"/>
      <c r="AN146" s="51"/>
      <c r="AO146" s="217"/>
      <c r="AP146" s="217"/>
      <c r="AQ146" s="217"/>
    </row>
    <row r="147" spans="1:43" ht="6" customHeight="1" thickBot="1" x14ac:dyDescent="0.25">
      <c r="A147" s="71"/>
      <c r="B147" s="319"/>
      <c r="C147" s="72"/>
      <c r="D147" s="73"/>
      <c r="E147" s="71"/>
      <c r="F147" s="71"/>
      <c r="G147" s="71"/>
      <c r="H147" s="71"/>
      <c r="I147" s="71"/>
      <c r="J147" s="71"/>
      <c r="K147" s="71"/>
      <c r="L147" s="71"/>
      <c r="M147" s="71"/>
      <c r="N147" s="71"/>
      <c r="O147" s="71"/>
      <c r="P147" s="71"/>
      <c r="Q147" s="71"/>
      <c r="R147" s="71"/>
      <c r="S147" s="71"/>
      <c r="T147" s="71"/>
      <c r="U147" s="72"/>
      <c r="V147" s="73"/>
      <c r="W147" s="71"/>
      <c r="X147" s="71"/>
      <c r="Y147" s="71"/>
      <c r="Z147" s="71"/>
      <c r="AA147" s="71"/>
      <c r="AB147" s="71"/>
      <c r="AC147" s="71"/>
      <c r="AD147" s="71"/>
      <c r="AE147" s="71"/>
      <c r="AF147" s="71"/>
      <c r="AG147" s="71"/>
      <c r="AH147" s="71"/>
      <c r="AI147" s="71"/>
      <c r="AJ147" s="71"/>
      <c r="AK147" s="71"/>
      <c r="AL147" s="91"/>
      <c r="AM147" s="72"/>
      <c r="AN147" s="73"/>
      <c r="AO147" s="71"/>
      <c r="AP147" s="71"/>
      <c r="AQ147" s="71"/>
    </row>
    <row r="148" spans="1:43" ht="6" customHeight="1" x14ac:dyDescent="0.2">
      <c r="A148" s="82"/>
      <c r="B148" s="83"/>
      <c r="C148" s="84"/>
      <c r="D148" s="85"/>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86"/>
      <c r="AM148" s="84"/>
      <c r="AN148" s="85"/>
      <c r="AO148" s="1"/>
      <c r="AP148" s="1"/>
      <c r="AQ148" s="87"/>
    </row>
    <row r="149" spans="1:43" x14ac:dyDescent="0.2">
      <c r="A149" s="88"/>
      <c r="B149" s="81">
        <v>118</v>
      </c>
      <c r="C149" s="476"/>
      <c r="D149" s="51"/>
      <c r="E149" s="723" t="s">
        <v>136</v>
      </c>
      <c r="F149" s="723"/>
      <c r="G149" s="723"/>
      <c r="H149" s="723"/>
      <c r="I149" s="723"/>
      <c r="J149" s="723"/>
      <c r="K149" s="723"/>
      <c r="L149" s="723"/>
      <c r="M149" s="723"/>
      <c r="N149" s="723"/>
      <c r="O149" s="723"/>
      <c r="P149" s="723"/>
      <c r="Q149" s="723"/>
      <c r="R149" s="723"/>
      <c r="S149" s="723"/>
      <c r="T149" s="723"/>
      <c r="U149" s="217"/>
      <c r="V149" s="217"/>
      <c r="W149" s="217"/>
      <c r="X149" s="217"/>
      <c r="Y149" s="217"/>
      <c r="Z149" s="217"/>
      <c r="AA149" s="217"/>
      <c r="AB149" s="217"/>
      <c r="AC149" s="217"/>
      <c r="AD149" s="217"/>
      <c r="AE149" s="217"/>
      <c r="AF149" s="217"/>
      <c r="AG149" s="217"/>
      <c r="AH149" s="217"/>
      <c r="AI149" s="217"/>
      <c r="AJ149" s="217"/>
      <c r="AK149" s="217"/>
      <c r="AL149" s="74"/>
      <c r="AM149" s="476"/>
      <c r="AN149" s="51"/>
      <c r="AO149" s="217"/>
      <c r="AP149" s="217"/>
      <c r="AQ149" s="89"/>
    </row>
    <row r="150" spans="1:43" ht="6" customHeight="1" x14ac:dyDescent="0.2">
      <c r="A150" s="88"/>
      <c r="B150" s="477"/>
      <c r="C150" s="476"/>
      <c r="D150" s="51"/>
      <c r="E150" s="217"/>
      <c r="F150" s="217"/>
      <c r="G150" s="217"/>
      <c r="H150" s="217"/>
      <c r="I150" s="217"/>
      <c r="J150" s="217"/>
      <c r="K150" s="217"/>
      <c r="L150" s="217"/>
      <c r="M150" s="217"/>
      <c r="N150" s="217"/>
      <c r="O150" s="217"/>
      <c r="P150" s="217"/>
      <c r="Q150" s="217"/>
      <c r="R150" s="217"/>
      <c r="S150" s="217"/>
      <c r="T150" s="217"/>
      <c r="U150" s="217"/>
      <c r="V150" s="217"/>
      <c r="W150" s="217"/>
      <c r="X150" s="217"/>
      <c r="Y150" s="217"/>
      <c r="Z150" s="217"/>
      <c r="AA150" s="217"/>
      <c r="AB150" s="217"/>
      <c r="AC150" s="217"/>
      <c r="AD150" s="217"/>
      <c r="AE150" s="217"/>
      <c r="AF150" s="217"/>
      <c r="AG150" s="217"/>
      <c r="AH150" s="217"/>
      <c r="AI150" s="217"/>
      <c r="AJ150" s="217"/>
      <c r="AK150" s="217"/>
      <c r="AL150" s="74"/>
      <c r="AM150" s="476"/>
      <c r="AN150" s="51"/>
      <c r="AO150" s="217"/>
      <c r="AP150" s="217"/>
      <c r="AQ150" s="89"/>
    </row>
    <row r="151" spans="1:43" x14ac:dyDescent="0.2">
      <c r="A151" s="88"/>
      <c r="B151" s="477"/>
      <c r="C151" s="476"/>
      <c r="D151" s="51"/>
      <c r="E151" s="217"/>
      <c r="F151" s="217"/>
      <c r="G151" s="217"/>
      <c r="H151" s="217"/>
      <c r="I151" s="217"/>
      <c r="J151" s="217"/>
      <c r="K151" s="217"/>
      <c r="L151" s="217"/>
      <c r="M151" s="217"/>
      <c r="N151" s="74" t="s">
        <v>137</v>
      </c>
      <c r="O151" s="217"/>
      <c r="P151" s="217"/>
      <c r="Q151" s="217"/>
      <c r="R151" s="217"/>
      <c r="S151" s="217"/>
      <c r="T151" s="217"/>
      <c r="U151" s="217"/>
      <c r="W151" s="217"/>
      <c r="X151" s="74" t="s">
        <v>138</v>
      </c>
      <c r="Y151" s="217"/>
      <c r="Z151" s="217"/>
      <c r="AA151" s="217"/>
      <c r="AB151" s="217"/>
      <c r="AC151" s="217"/>
      <c r="AD151" s="217"/>
      <c r="AE151" s="217"/>
      <c r="AF151" s="217"/>
      <c r="AG151" s="217"/>
      <c r="AH151" s="217"/>
      <c r="AI151" s="217"/>
      <c r="AJ151" s="217"/>
      <c r="AK151" s="217"/>
      <c r="AL151" s="74"/>
      <c r="AM151" s="476"/>
      <c r="AN151" s="51"/>
      <c r="AO151" s="217"/>
      <c r="AP151" s="217"/>
      <c r="AQ151" s="89"/>
    </row>
    <row r="152" spans="1:43" x14ac:dyDescent="0.2">
      <c r="A152" s="88"/>
      <c r="B152" s="477"/>
      <c r="C152" s="476"/>
      <c r="D152" s="51"/>
      <c r="E152" s="217"/>
      <c r="F152" s="217"/>
      <c r="G152" s="217"/>
      <c r="H152" s="217"/>
      <c r="I152" s="217"/>
      <c r="J152" s="217"/>
      <c r="K152" s="217"/>
      <c r="L152" s="217"/>
      <c r="M152" s="217"/>
      <c r="N152" s="74" t="s">
        <v>139</v>
      </c>
      <c r="O152" s="217"/>
      <c r="P152" s="217"/>
      <c r="Q152" s="217"/>
      <c r="R152" s="217"/>
      <c r="S152" s="217"/>
      <c r="T152" s="217"/>
      <c r="U152" s="217"/>
      <c r="W152" s="217"/>
      <c r="X152" s="74" t="s">
        <v>140</v>
      </c>
      <c r="Y152" s="217"/>
      <c r="Z152" s="217"/>
      <c r="AA152" s="217"/>
      <c r="AB152" s="217"/>
      <c r="AC152" s="217"/>
      <c r="AD152" s="217"/>
      <c r="AE152" s="217"/>
      <c r="AF152" s="217"/>
      <c r="AG152" s="217"/>
      <c r="AH152" s="217"/>
      <c r="AI152" s="217"/>
      <c r="AJ152" s="217"/>
      <c r="AK152" s="217"/>
      <c r="AL152" s="74"/>
      <c r="AM152" s="476"/>
      <c r="AN152" s="51"/>
      <c r="AO152" s="217"/>
      <c r="AP152">
        <v>120</v>
      </c>
      <c r="AQ152" s="89"/>
    </row>
    <row r="153" spans="1:43" x14ac:dyDescent="0.2">
      <c r="A153" s="88"/>
      <c r="B153" s="477"/>
      <c r="C153" s="476"/>
      <c r="D153" s="51"/>
      <c r="E153" s="217"/>
      <c r="F153" s="217"/>
      <c r="G153" s="217"/>
      <c r="H153" s="217"/>
      <c r="I153" s="217"/>
      <c r="J153" s="217"/>
      <c r="K153" s="217"/>
      <c r="L153" s="217"/>
      <c r="M153" s="217"/>
      <c r="N153" s="74" t="s">
        <v>140</v>
      </c>
      <c r="O153" s="217"/>
      <c r="P153" s="217"/>
      <c r="Q153" s="217"/>
      <c r="R153" s="217"/>
      <c r="S153" s="217"/>
      <c r="T153" s="217"/>
      <c r="U153" s="217"/>
      <c r="W153" s="217"/>
      <c r="Y153" s="217"/>
      <c r="Z153" s="217"/>
      <c r="AA153" s="217"/>
      <c r="AB153" s="217"/>
      <c r="AC153" s="217"/>
      <c r="AD153" s="217"/>
      <c r="AE153" s="217"/>
      <c r="AF153" s="217"/>
      <c r="AG153" s="217"/>
      <c r="AH153" s="217"/>
      <c r="AI153" s="217"/>
      <c r="AJ153" s="217"/>
      <c r="AK153" s="217"/>
      <c r="AL153" s="74"/>
      <c r="AM153" s="476"/>
      <c r="AN153" s="51"/>
      <c r="AO153" s="217"/>
      <c r="AQ153" s="89"/>
    </row>
    <row r="154" spans="1:43" ht="6" customHeight="1" thickBot="1" x14ac:dyDescent="0.25">
      <c r="A154" s="90"/>
      <c r="B154" s="319"/>
      <c r="C154" s="72"/>
      <c r="D154" s="73"/>
      <c r="E154" s="71"/>
      <c r="F154" s="71"/>
      <c r="G154" s="71"/>
      <c r="H154" s="71"/>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91"/>
      <c r="AM154" s="72"/>
      <c r="AN154" s="73"/>
      <c r="AO154" s="71"/>
      <c r="AP154" s="71"/>
      <c r="AQ154" s="92"/>
    </row>
    <row r="155" spans="1:43" ht="6" customHeight="1" x14ac:dyDescent="0.2">
      <c r="A155" s="1"/>
      <c r="B155" s="83"/>
      <c r="C155" s="84"/>
      <c r="D155" s="85"/>
      <c r="E155" s="1"/>
      <c r="F155" s="1"/>
      <c r="G155" s="1"/>
      <c r="H155" s="1"/>
      <c r="I155" s="1"/>
      <c r="J155" s="1"/>
      <c r="K155" s="1"/>
      <c r="L155" s="1"/>
      <c r="M155" s="1"/>
      <c r="N155" s="1"/>
      <c r="O155" s="1"/>
      <c r="P155" s="1"/>
      <c r="Q155" s="1"/>
      <c r="R155" s="1"/>
      <c r="S155" s="1"/>
      <c r="T155" s="1"/>
      <c r="U155" s="84"/>
      <c r="V155" s="85"/>
      <c r="W155" s="1"/>
      <c r="X155" s="1"/>
      <c r="Y155" s="1"/>
      <c r="Z155" s="1"/>
      <c r="AA155" s="1"/>
      <c r="AB155" s="1"/>
      <c r="AC155" s="1"/>
      <c r="AD155" s="1"/>
      <c r="AE155" s="1"/>
      <c r="AF155" s="1"/>
      <c r="AG155" s="1"/>
      <c r="AH155" s="1"/>
      <c r="AI155" s="1"/>
      <c r="AJ155" s="1"/>
      <c r="AK155" s="1"/>
      <c r="AL155" s="86"/>
      <c r="AM155" s="84"/>
      <c r="AN155" s="85"/>
      <c r="AO155" s="1"/>
      <c r="AP155" s="1"/>
      <c r="AQ155" s="1"/>
    </row>
    <row r="156" spans="1:43" ht="11.25" customHeight="1" x14ac:dyDescent="0.2">
      <c r="A156" s="217"/>
      <c r="B156" s="81">
        <v>119</v>
      </c>
      <c r="C156" s="476"/>
      <c r="D156" s="51"/>
      <c r="E156" s="722" t="str">
        <f ca="1">VLOOKUP(INDIRECT(ADDRESS(ROW(),COLUMN()-3)),Language_Translations,MATCH(Language_Selected,Language_Options,0),FALSE)</f>
        <v>Lisez-vous un journal ou un magazine au moins une fois par semaine, moins d'une fois par semaine ou pas du tout ?</v>
      </c>
      <c r="F156" s="722"/>
      <c r="G156" s="722"/>
      <c r="H156" s="722"/>
      <c r="I156" s="722"/>
      <c r="J156" s="722"/>
      <c r="K156" s="722"/>
      <c r="L156" s="722"/>
      <c r="M156" s="722"/>
      <c r="N156" s="722"/>
      <c r="O156" s="722"/>
      <c r="P156" s="722"/>
      <c r="Q156" s="722"/>
      <c r="R156" s="722"/>
      <c r="S156" s="722"/>
      <c r="T156" s="722"/>
      <c r="U156" s="476"/>
      <c r="V156" s="51"/>
      <c r="W156" s="217" t="s">
        <v>141</v>
      </c>
      <c r="X156" s="217"/>
      <c r="Y156" s="217"/>
      <c r="Z156" s="217"/>
      <c r="AA156" s="217"/>
      <c r="AB156" s="217"/>
      <c r="AC156" s="217"/>
      <c r="AD156" s="217"/>
      <c r="AE156" s="47"/>
      <c r="AF156" s="47"/>
      <c r="AG156" s="47"/>
      <c r="AH156" s="97"/>
      <c r="AI156" s="47" t="s">
        <v>9</v>
      </c>
      <c r="AJ156" s="47"/>
      <c r="AK156" s="47"/>
      <c r="AL156" s="75" t="s">
        <v>93</v>
      </c>
      <c r="AM156" s="476"/>
      <c r="AN156" s="51"/>
      <c r="AO156" s="217"/>
      <c r="AP156" s="217"/>
      <c r="AQ156" s="217"/>
    </row>
    <row r="157" spans="1:43" x14ac:dyDescent="0.2">
      <c r="A157" s="217"/>
      <c r="B157" s="477"/>
      <c r="C157" s="476"/>
      <c r="D157" s="51"/>
      <c r="E157" s="722"/>
      <c r="F157" s="722"/>
      <c r="G157" s="722"/>
      <c r="H157" s="722"/>
      <c r="I157" s="722"/>
      <c r="J157" s="722"/>
      <c r="K157" s="722"/>
      <c r="L157" s="722"/>
      <c r="M157" s="722"/>
      <c r="N157" s="722"/>
      <c r="O157" s="722"/>
      <c r="P157" s="722"/>
      <c r="Q157" s="722"/>
      <c r="R157" s="722"/>
      <c r="S157" s="722"/>
      <c r="T157" s="722"/>
      <c r="U157" s="476"/>
      <c r="V157" s="51"/>
      <c r="W157" s="217" t="s">
        <v>142</v>
      </c>
      <c r="X157" s="217"/>
      <c r="Y157" s="217"/>
      <c r="Z157" s="217"/>
      <c r="AA157" s="217"/>
      <c r="AB157" s="217"/>
      <c r="AC157" s="217"/>
      <c r="AD157" s="217"/>
      <c r="AE157" s="217"/>
      <c r="AF157" s="47"/>
      <c r="AG157" s="47"/>
      <c r="AI157" s="47" t="s">
        <v>9</v>
      </c>
      <c r="AJ157" s="47"/>
      <c r="AK157" s="47"/>
      <c r="AL157" s="75" t="s">
        <v>95</v>
      </c>
      <c r="AM157" s="476"/>
      <c r="AN157" s="51"/>
      <c r="AO157" s="217"/>
      <c r="AP157" s="217"/>
      <c r="AQ157" s="217"/>
    </row>
    <row r="158" spans="1:43" x14ac:dyDescent="0.2">
      <c r="A158" s="217"/>
      <c r="B158" s="477"/>
      <c r="C158" s="476"/>
      <c r="D158" s="51"/>
      <c r="E158" s="722"/>
      <c r="F158" s="722"/>
      <c r="G158" s="722"/>
      <c r="H158" s="722"/>
      <c r="I158" s="722"/>
      <c r="J158" s="722"/>
      <c r="K158" s="722"/>
      <c r="L158" s="722"/>
      <c r="M158" s="722"/>
      <c r="N158" s="722"/>
      <c r="O158" s="722"/>
      <c r="P158" s="722"/>
      <c r="Q158" s="722"/>
      <c r="R158" s="722"/>
      <c r="S158" s="722"/>
      <c r="T158" s="722"/>
      <c r="U158" s="476"/>
      <c r="V158" s="51"/>
      <c r="W158" s="217" t="s">
        <v>143</v>
      </c>
      <c r="X158" s="217"/>
      <c r="Y158" s="217"/>
      <c r="Z158" s="217"/>
      <c r="AA158" s="217"/>
      <c r="AB158" s="47" t="s">
        <v>9</v>
      </c>
      <c r="AC158" s="97"/>
      <c r="AD158" s="47"/>
      <c r="AE158" s="47"/>
      <c r="AF158" s="47"/>
      <c r="AG158" s="47"/>
      <c r="AH158" s="47"/>
      <c r="AI158" s="47"/>
      <c r="AJ158" s="47"/>
      <c r="AK158" s="47"/>
      <c r="AL158" s="75" t="s">
        <v>97</v>
      </c>
      <c r="AM158" s="476"/>
      <c r="AN158" s="51"/>
      <c r="AO158" s="217"/>
      <c r="AP158" s="217"/>
      <c r="AQ158" s="217"/>
    </row>
    <row r="159" spans="1:43" ht="6" customHeight="1" x14ac:dyDescent="0.2">
      <c r="A159" s="77"/>
      <c r="B159" s="76"/>
      <c r="C159" s="48"/>
      <c r="D159" s="26"/>
      <c r="E159" s="77"/>
      <c r="F159" s="77"/>
      <c r="G159" s="77"/>
      <c r="H159" s="77"/>
      <c r="I159" s="77"/>
      <c r="J159" s="77"/>
      <c r="K159" s="77"/>
      <c r="L159" s="77"/>
      <c r="M159" s="77"/>
      <c r="N159" s="77"/>
      <c r="O159" s="77"/>
      <c r="P159" s="77"/>
      <c r="Q159" s="77"/>
      <c r="R159" s="77"/>
      <c r="S159" s="77"/>
      <c r="T159" s="77"/>
      <c r="U159" s="48"/>
      <c r="V159" s="26"/>
      <c r="W159" s="77"/>
      <c r="X159" s="77"/>
      <c r="Y159" s="77"/>
      <c r="Z159" s="77"/>
      <c r="AA159" s="77"/>
      <c r="AB159" s="77"/>
      <c r="AC159" s="77"/>
      <c r="AD159" s="77"/>
      <c r="AE159" s="77"/>
      <c r="AF159" s="77"/>
      <c r="AG159" s="77"/>
      <c r="AH159" s="77"/>
      <c r="AI159" s="77"/>
      <c r="AJ159" s="77"/>
      <c r="AK159" s="77"/>
      <c r="AL159" s="78"/>
      <c r="AM159" s="48"/>
      <c r="AN159" s="26"/>
      <c r="AO159" s="77"/>
      <c r="AP159" s="77"/>
      <c r="AQ159" s="77"/>
    </row>
    <row r="160" spans="1:43" ht="6" customHeight="1" x14ac:dyDescent="0.2">
      <c r="A160" s="16"/>
      <c r="B160" s="475"/>
      <c r="C160" s="46"/>
      <c r="D160" s="27"/>
      <c r="E160" s="16"/>
      <c r="F160" s="16"/>
      <c r="G160" s="16"/>
      <c r="H160" s="16"/>
      <c r="I160" s="16"/>
      <c r="J160" s="16"/>
      <c r="K160" s="16"/>
      <c r="L160" s="16"/>
      <c r="M160" s="16"/>
      <c r="N160" s="16"/>
      <c r="O160" s="16"/>
      <c r="P160" s="16"/>
      <c r="Q160" s="16"/>
      <c r="R160" s="16"/>
      <c r="S160" s="16"/>
      <c r="T160" s="16"/>
      <c r="U160" s="46"/>
      <c r="V160" s="27"/>
      <c r="W160" s="16"/>
      <c r="X160" s="16"/>
      <c r="Y160" s="16"/>
      <c r="Z160" s="16"/>
      <c r="AA160" s="16"/>
      <c r="AB160" s="16"/>
      <c r="AC160" s="16"/>
      <c r="AD160" s="16"/>
      <c r="AE160" s="16"/>
      <c r="AF160" s="16"/>
      <c r="AG160" s="16"/>
      <c r="AH160" s="16"/>
      <c r="AI160" s="16"/>
      <c r="AJ160" s="16"/>
      <c r="AK160" s="16"/>
      <c r="AL160" s="24"/>
      <c r="AM160" s="46"/>
      <c r="AN160" s="27"/>
      <c r="AO160" s="16"/>
      <c r="AP160" s="16"/>
      <c r="AQ160" s="16"/>
    </row>
    <row r="161" spans="1:43" ht="11.25" customHeight="1" x14ac:dyDescent="0.2">
      <c r="A161" s="217"/>
      <c r="B161" s="81">
        <v>120</v>
      </c>
      <c r="C161" s="476"/>
      <c r="D161" s="51"/>
      <c r="E161" s="722" t="str">
        <f ca="1">VLOOKUP(INDIRECT(ADDRESS(ROW(),COLUMN()-3)),Language_Translations,MATCH(Language_Selected,Language_Options,0),FALSE)</f>
        <v>Écoutez-vous la radio au moins une fois par semaine, moins d'une fois par semaine ou pas du tout ?</v>
      </c>
      <c r="F161" s="722"/>
      <c r="G161" s="722"/>
      <c r="H161" s="722"/>
      <c r="I161" s="722"/>
      <c r="J161" s="722"/>
      <c r="K161" s="722"/>
      <c r="L161" s="722"/>
      <c r="M161" s="722"/>
      <c r="N161" s="722"/>
      <c r="O161" s="722"/>
      <c r="P161" s="722"/>
      <c r="Q161" s="722"/>
      <c r="R161" s="722"/>
      <c r="S161" s="722"/>
      <c r="T161" s="722"/>
      <c r="U161" s="476"/>
      <c r="V161" s="51"/>
      <c r="W161" s="217" t="s">
        <v>141</v>
      </c>
      <c r="X161" s="217"/>
      <c r="Y161" s="217"/>
      <c r="Z161" s="217"/>
      <c r="AA161" s="217"/>
      <c r="AB161" s="217"/>
      <c r="AC161" s="217"/>
      <c r="AD161" s="217"/>
      <c r="AE161" s="47"/>
      <c r="AF161" s="47"/>
      <c r="AG161" s="47"/>
      <c r="AH161" s="97"/>
      <c r="AI161" s="47" t="s">
        <v>9</v>
      </c>
      <c r="AJ161" s="47"/>
      <c r="AK161" s="47"/>
      <c r="AL161" s="75" t="s">
        <v>93</v>
      </c>
      <c r="AM161" s="476"/>
      <c r="AN161" s="51"/>
      <c r="AO161" s="217"/>
      <c r="AP161" s="217"/>
      <c r="AQ161" s="217"/>
    </row>
    <row r="162" spans="1:43" x14ac:dyDescent="0.2">
      <c r="A162" s="217"/>
      <c r="B162" s="477"/>
      <c r="C162" s="476"/>
      <c r="D162" s="51"/>
      <c r="E162" s="722"/>
      <c r="F162" s="722"/>
      <c r="G162" s="722"/>
      <c r="H162" s="722"/>
      <c r="I162" s="722"/>
      <c r="J162" s="722"/>
      <c r="K162" s="722"/>
      <c r="L162" s="722"/>
      <c r="M162" s="722"/>
      <c r="N162" s="722"/>
      <c r="O162" s="722"/>
      <c r="P162" s="722"/>
      <c r="Q162" s="722"/>
      <c r="R162" s="722"/>
      <c r="S162" s="722"/>
      <c r="T162" s="722"/>
      <c r="U162" s="476"/>
      <c r="V162" s="51"/>
      <c r="W162" s="217" t="s">
        <v>142</v>
      </c>
      <c r="X162" s="217"/>
      <c r="Y162" s="217"/>
      <c r="Z162" s="217"/>
      <c r="AA162" s="217"/>
      <c r="AB162" s="217"/>
      <c r="AC162" s="217"/>
      <c r="AD162" s="217"/>
      <c r="AE162" s="217"/>
      <c r="AF162" s="47"/>
      <c r="AG162" s="47"/>
      <c r="AH162" s="47" t="s">
        <v>9</v>
      </c>
      <c r="AI162" s="47"/>
      <c r="AJ162" s="47"/>
      <c r="AK162" s="47"/>
      <c r="AL162" s="75" t="s">
        <v>95</v>
      </c>
      <c r="AM162" s="476"/>
      <c r="AN162" s="51"/>
      <c r="AO162" s="217"/>
      <c r="AP162" s="217"/>
      <c r="AQ162" s="217"/>
    </row>
    <row r="163" spans="1:43" x14ac:dyDescent="0.2">
      <c r="A163" s="217"/>
      <c r="B163" s="477"/>
      <c r="C163" s="476"/>
      <c r="D163" s="51"/>
      <c r="E163" s="722"/>
      <c r="F163" s="722"/>
      <c r="G163" s="722"/>
      <c r="H163" s="722"/>
      <c r="I163" s="722"/>
      <c r="J163" s="722"/>
      <c r="K163" s="722"/>
      <c r="L163" s="722"/>
      <c r="M163" s="722"/>
      <c r="N163" s="722"/>
      <c r="O163" s="722"/>
      <c r="P163" s="722"/>
      <c r="Q163" s="722"/>
      <c r="R163" s="722"/>
      <c r="S163" s="722"/>
      <c r="T163" s="722"/>
      <c r="U163" s="476"/>
      <c r="V163" s="51"/>
      <c r="W163" s="217" t="s">
        <v>143</v>
      </c>
      <c r="X163" s="217"/>
      <c r="Y163" s="217"/>
      <c r="Z163" s="217"/>
      <c r="AA163" s="217"/>
      <c r="AB163" s="47" t="s">
        <v>9</v>
      </c>
      <c r="AC163" s="97"/>
      <c r="AD163" s="47"/>
      <c r="AE163" s="47"/>
      <c r="AF163" s="47"/>
      <c r="AG163" s="47"/>
      <c r="AH163" s="47"/>
      <c r="AI163" s="47"/>
      <c r="AJ163" s="47"/>
      <c r="AK163" s="47"/>
      <c r="AL163" s="75" t="s">
        <v>97</v>
      </c>
      <c r="AM163" s="476"/>
      <c r="AN163" s="51"/>
      <c r="AO163" s="217"/>
      <c r="AP163" s="217"/>
      <c r="AQ163" s="217"/>
    </row>
    <row r="164" spans="1:43" ht="6" customHeight="1" x14ac:dyDescent="0.2">
      <c r="A164" s="77"/>
      <c r="B164" s="76"/>
      <c r="C164" s="48"/>
      <c r="D164" s="26"/>
      <c r="E164" s="77"/>
      <c r="F164" s="77"/>
      <c r="G164" s="77"/>
      <c r="H164" s="77"/>
      <c r="I164" s="77"/>
      <c r="J164" s="77"/>
      <c r="K164" s="77"/>
      <c r="L164" s="77"/>
      <c r="M164" s="77"/>
      <c r="N164" s="77"/>
      <c r="O164" s="77"/>
      <c r="P164" s="77"/>
      <c r="Q164" s="77"/>
      <c r="R164" s="77"/>
      <c r="S164" s="77"/>
      <c r="T164" s="77"/>
      <c r="U164" s="48"/>
      <c r="V164" s="26"/>
      <c r="W164" s="77"/>
      <c r="X164" s="77"/>
      <c r="Y164" s="77"/>
      <c r="Z164" s="77"/>
      <c r="AA164" s="77"/>
      <c r="AB164" s="77"/>
      <c r="AC164" s="77"/>
      <c r="AD164" s="77"/>
      <c r="AE164" s="77"/>
      <c r="AF164" s="77"/>
      <c r="AG164" s="77"/>
      <c r="AH164" s="77"/>
      <c r="AI164" s="77"/>
      <c r="AJ164" s="77"/>
      <c r="AK164" s="77"/>
      <c r="AL164" s="78"/>
      <c r="AM164" s="48"/>
      <c r="AN164" s="26"/>
      <c r="AO164" s="77"/>
      <c r="AP164" s="77"/>
      <c r="AQ164" s="77"/>
    </row>
    <row r="165" spans="1:43" ht="6" customHeight="1" x14ac:dyDescent="0.2">
      <c r="A165" s="16"/>
      <c r="B165" s="475"/>
      <c r="C165" s="46"/>
      <c r="D165" s="27"/>
      <c r="E165" s="16"/>
      <c r="F165" s="16"/>
      <c r="G165" s="16"/>
      <c r="H165" s="16"/>
      <c r="I165" s="16"/>
      <c r="J165" s="16"/>
      <c r="K165" s="16"/>
      <c r="L165" s="16"/>
      <c r="M165" s="16"/>
      <c r="N165" s="16"/>
      <c r="O165" s="16"/>
      <c r="P165" s="16"/>
      <c r="Q165" s="16"/>
      <c r="R165" s="16"/>
      <c r="S165" s="16"/>
      <c r="T165" s="16"/>
      <c r="U165" s="46"/>
      <c r="V165" s="27"/>
      <c r="W165" s="16"/>
      <c r="X165" s="16"/>
      <c r="Y165" s="16"/>
      <c r="Z165" s="16"/>
      <c r="AA165" s="16"/>
      <c r="AB165" s="16"/>
      <c r="AC165" s="16"/>
      <c r="AD165" s="16"/>
      <c r="AE165" s="16"/>
      <c r="AF165" s="16"/>
      <c r="AG165" s="16"/>
      <c r="AH165" s="16"/>
      <c r="AI165" s="16"/>
      <c r="AJ165" s="16"/>
      <c r="AK165" s="16"/>
      <c r="AL165" s="24"/>
      <c r="AM165" s="46"/>
      <c r="AN165" s="27"/>
      <c r="AO165" s="16"/>
      <c r="AP165" s="16"/>
      <c r="AQ165" s="16"/>
    </row>
    <row r="166" spans="1:43" ht="11.25" customHeight="1" x14ac:dyDescent="0.2">
      <c r="A166" s="217"/>
      <c r="B166" s="81">
        <v>121</v>
      </c>
      <c r="C166" s="476"/>
      <c r="D166" s="51"/>
      <c r="E166" s="722" t="str">
        <f ca="1">VLOOKUP(INDIRECT(ADDRESS(ROW(),COLUMN()-3)),Language_Translations,MATCH(Language_Selected,Language_Options,0),FALSE)</f>
        <v>Regardez-vous la télévision au moins une fois par semaine, moins d'une fois par semaine ou pas du tout ?</v>
      </c>
      <c r="F166" s="722"/>
      <c r="G166" s="722"/>
      <c r="H166" s="722"/>
      <c r="I166" s="722"/>
      <c r="J166" s="722"/>
      <c r="K166" s="722"/>
      <c r="L166" s="722"/>
      <c r="M166" s="722"/>
      <c r="N166" s="722"/>
      <c r="O166" s="722"/>
      <c r="P166" s="722"/>
      <c r="Q166" s="722"/>
      <c r="R166" s="722"/>
      <c r="S166" s="722"/>
      <c r="T166" s="722"/>
      <c r="U166" s="476"/>
      <c r="V166" s="51"/>
      <c r="W166" s="217" t="s">
        <v>141</v>
      </c>
      <c r="X166" s="217"/>
      <c r="Y166" s="217"/>
      <c r="Z166" s="217"/>
      <c r="AA166" s="217"/>
      <c r="AB166" s="217"/>
      <c r="AC166" s="217"/>
      <c r="AD166" s="217"/>
      <c r="AE166" s="47"/>
      <c r="AF166" s="47"/>
      <c r="AG166" s="47"/>
      <c r="AH166" s="97"/>
      <c r="AI166" s="47" t="s">
        <v>9</v>
      </c>
      <c r="AJ166" s="47"/>
      <c r="AK166" s="47"/>
      <c r="AL166" s="75" t="s">
        <v>93</v>
      </c>
      <c r="AM166" s="476"/>
      <c r="AN166" s="51"/>
      <c r="AO166" s="217"/>
      <c r="AP166" s="217"/>
      <c r="AQ166" s="217"/>
    </row>
    <row r="167" spans="1:43" x14ac:dyDescent="0.2">
      <c r="A167" s="217"/>
      <c r="B167" s="477"/>
      <c r="C167" s="476"/>
      <c r="D167" s="51"/>
      <c r="E167" s="722"/>
      <c r="F167" s="722"/>
      <c r="G167" s="722"/>
      <c r="H167" s="722"/>
      <c r="I167" s="722"/>
      <c r="J167" s="722"/>
      <c r="K167" s="722"/>
      <c r="L167" s="722"/>
      <c r="M167" s="722"/>
      <c r="N167" s="722"/>
      <c r="O167" s="722"/>
      <c r="P167" s="722"/>
      <c r="Q167" s="722"/>
      <c r="R167" s="722"/>
      <c r="S167" s="722"/>
      <c r="T167" s="722"/>
      <c r="U167" s="476"/>
      <c r="V167" s="51"/>
      <c r="W167" s="217" t="s">
        <v>142</v>
      </c>
      <c r="X167" s="217"/>
      <c r="Y167" s="217"/>
      <c r="Z167" s="217"/>
      <c r="AA167" s="217"/>
      <c r="AB167" s="217"/>
      <c r="AC167" s="217"/>
      <c r="AD167" s="217"/>
      <c r="AE167" s="217"/>
      <c r="AF167" s="47"/>
      <c r="AG167" s="47"/>
      <c r="AI167" s="47" t="s">
        <v>9</v>
      </c>
      <c r="AJ167" s="47"/>
      <c r="AK167" s="47"/>
      <c r="AL167" s="75" t="s">
        <v>95</v>
      </c>
      <c r="AM167" s="476"/>
      <c r="AN167" s="51"/>
      <c r="AO167" s="217"/>
      <c r="AP167" s="217"/>
      <c r="AQ167" s="217"/>
    </row>
    <row r="168" spans="1:43" x14ac:dyDescent="0.2">
      <c r="A168" s="217"/>
      <c r="B168" s="477"/>
      <c r="C168" s="476"/>
      <c r="D168" s="51"/>
      <c r="E168" s="722"/>
      <c r="F168" s="722"/>
      <c r="G168" s="722"/>
      <c r="H168" s="722"/>
      <c r="I168" s="722"/>
      <c r="J168" s="722"/>
      <c r="K168" s="722"/>
      <c r="L168" s="722"/>
      <c r="M168" s="722"/>
      <c r="N168" s="722"/>
      <c r="O168" s="722"/>
      <c r="P168" s="722"/>
      <c r="Q168" s="722"/>
      <c r="R168" s="722"/>
      <c r="S168" s="722"/>
      <c r="T168" s="722"/>
      <c r="U168" s="476"/>
      <c r="V168" s="51"/>
      <c r="W168" s="217" t="s">
        <v>143</v>
      </c>
      <c r="X168" s="217"/>
      <c r="Y168" s="217"/>
      <c r="Z168" s="217"/>
      <c r="AA168" s="217"/>
      <c r="AB168" s="47" t="s">
        <v>9</v>
      </c>
      <c r="AC168" s="97"/>
      <c r="AD168" s="47"/>
      <c r="AE168" s="47"/>
      <c r="AF168" s="47"/>
      <c r="AG168" s="47"/>
      <c r="AH168" s="47"/>
      <c r="AI168" s="47"/>
      <c r="AJ168" s="47"/>
      <c r="AK168" s="47"/>
      <c r="AL168" s="75" t="s">
        <v>97</v>
      </c>
      <c r="AM168" s="476"/>
      <c r="AN168" s="51"/>
      <c r="AO168" s="217"/>
      <c r="AP168" s="217"/>
      <c r="AQ168" s="217"/>
    </row>
    <row r="169" spans="1:43" ht="6" customHeight="1" x14ac:dyDescent="0.2">
      <c r="A169" s="77"/>
      <c r="B169" s="76"/>
      <c r="C169" s="48"/>
      <c r="D169" s="26"/>
      <c r="E169" s="77"/>
      <c r="F169" s="77"/>
      <c r="G169" s="77"/>
      <c r="H169" s="77"/>
      <c r="I169" s="77"/>
      <c r="J169" s="77"/>
      <c r="K169" s="77"/>
      <c r="L169" s="77"/>
      <c r="M169" s="77"/>
      <c r="N169" s="77"/>
      <c r="O169" s="77"/>
      <c r="P169" s="77"/>
      <c r="Q169" s="77"/>
      <c r="R169" s="77"/>
      <c r="S169" s="77"/>
      <c r="T169" s="77"/>
      <c r="U169" s="48"/>
      <c r="V169" s="26"/>
      <c r="W169" s="77"/>
      <c r="X169" s="77"/>
      <c r="Y169" s="77"/>
      <c r="Z169" s="77"/>
      <c r="AA169" s="77"/>
      <c r="AB169" s="77"/>
      <c r="AC169" s="77"/>
      <c r="AD169" s="77"/>
      <c r="AE169" s="77"/>
      <c r="AF169" s="77"/>
      <c r="AG169" s="77"/>
      <c r="AH169" s="77"/>
      <c r="AI169" s="77"/>
      <c r="AJ169" s="77"/>
      <c r="AK169" s="77"/>
      <c r="AL169" s="78"/>
      <c r="AM169" s="48"/>
      <c r="AN169" s="26"/>
      <c r="AO169" s="77"/>
      <c r="AP169" s="77"/>
      <c r="AQ169" s="77"/>
    </row>
    <row r="170" spans="1:43" ht="6" customHeight="1" x14ac:dyDescent="0.2">
      <c r="A170" s="16"/>
      <c r="B170" s="475"/>
      <c r="C170" s="46"/>
      <c r="D170" s="27"/>
      <c r="E170" s="16"/>
      <c r="F170" s="16"/>
      <c r="G170" s="16"/>
      <c r="H170" s="16"/>
      <c r="I170" s="16"/>
      <c r="J170" s="16"/>
      <c r="K170" s="16"/>
      <c r="L170" s="16"/>
      <c r="M170" s="16"/>
      <c r="N170" s="16"/>
      <c r="O170" s="16"/>
      <c r="P170" s="16"/>
      <c r="Q170" s="16"/>
      <c r="R170" s="16"/>
      <c r="S170" s="16"/>
      <c r="T170" s="16"/>
      <c r="U170" s="46"/>
      <c r="V170" s="27"/>
      <c r="W170" s="16"/>
      <c r="X170" s="16"/>
      <c r="Y170" s="16"/>
      <c r="Z170" s="16"/>
      <c r="AA170" s="16"/>
      <c r="AB170" s="16"/>
      <c r="AC170" s="16"/>
      <c r="AD170" s="16"/>
      <c r="AE170" s="16"/>
      <c r="AF170" s="16"/>
      <c r="AG170" s="16"/>
      <c r="AH170" s="16"/>
      <c r="AI170" s="16"/>
      <c r="AJ170" s="16"/>
      <c r="AK170" s="16"/>
      <c r="AL170" s="24"/>
      <c r="AM170" s="46"/>
      <c r="AN170" s="27"/>
      <c r="AO170" s="16"/>
      <c r="AP170" s="16"/>
      <c r="AQ170" s="16"/>
    </row>
    <row r="171" spans="1:43" ht="11.25" customHeight="1" x14ac:dyDescent="0.2">
      <c r="A171" s="217"/>
      <c r="B171" s="81">
        <v>122</v>
      </c>
      <c r="C171" s="476"/>
      <c r="D171" s="51"/>
      <c r="E171" s="722" t="str">
        <f ca="1">VLOOKUP(INDIRECT(ADDRESS(ROW(),COLUMN()-3)),Language_Translations,MATCH(Language_Selected,Language_Options,0),FALSE)</f>
        <v>Avez-vous un téléphone portable ?</v>
      </c>
      <c r="F171" s="722"/>
      <c r="G171" s="722"/>
      <c r="H171" s="722"/>
      <c r="I171" s="722"/>
      <c r="J171" s="722"/>
      <c r="K171" s="722"/>
      <c r="L171" s="722"/>
      <c r="M171" s="722"/>
      <c r="N171" s="722"/>
      <c r="O171" s="722"/>
      <c r="P171" s="722"/>
      <c r="Q171" s="722"/>
      <c r="R171" s="722"/>
      <c r="S171" s="722"/>
      <c r="T171" s="722"/>
      <c r="U171" s="476"/>
      <c r="V171" s="51"/>
      <c r="W171" s="217" t="s">
        <v>117</v>
      </c>
      <c r="X171" s="217"/>
      <c r="Y171" s="47" t="s">
        <v>9</v>
      </c>
      <c r="Z171" s="47"/>
      <c r="AA171" s="47"/>
      <c r="AB171" s="47"/>
      <c r="AC171" s="47"/>
      <c r="AD171" s="47"/>
      <c r="AE171" s="47"/>
      <c r="AF171" s="47"/>
      <c r="AG171" s="47"/>
      <c r="AH171" s="47"/>
      <c r="AI171" s="47"/>
      <c r="AJ171" s="47"/>
      <c r="AK171" s="47"/>
      <c r="AL171" s="75" t="s">
        <v>93</v>
      </c>
      <c r="AM171" s="476"/>
      <c r="AN171" s="51"/>
      <c r="AO171" s="217"/>
      <c r="AP171" s="217"/>
      <c r="AQ171" s="217"/>
    </row>
    <row r="172" spans="1:43" x14ac:dyDescent="0.2">
      <c r="A172" s="217"/>
      <c r="B172" s="81"/>
      <c r="C172" s="476"/>
      <c r="D172" s="51"/>
      <c r="E172" s="722"/>
      <c r="F172" s="722"/>
      <c r="G172" s="722"/>
      <c r="H172" s="722"/>
      <c r="I172" s="722"/>
      <c r="J172" s="722"/>
      <c r="K172" s="722"/>
      <c r="L172" s="722"/>
      <c r="M172" s="722"/>
      <c r="N172" s="722"/>
      <c r="O172" s="722"/>
      <c r="P172" s="722"/>
      <c r="Q172" s="722"/>
      <c r="R172" s="722"/>
      <c r="S172" s="722"/>
      <c r="T172" s="722"/>
      <c r="U172" s="476"/>
      <c r="V172" s="51"/>
      <c r="W172" s="217" t="s">
        <v>118</v>
      </c>
      <c r="X172" s="217"/>
      <c r="Y172" s="47" t="s">
        <v>9</v>
      </c>
      <c r="Z172" s="47"/>
      <c r="AA172" s="47"/>
      <c r="AB172" s="47"/>
      <c r="AC172" s="47"/>
      <c r="AD172" s="47"/>
      <c r="AE172" s="47"/>
      <c r="AF172" s="47"/>
      <c r="AG172" s="47"/>
      <c r="AH172" s="47"/>
      <c r="AI172" s="47"/>
      <c r="AJ172" s="47"/>
      <c r="AK172" s="47"/>
      <c r="AL172" s="75" t="s">
        <v>95</v>
      </c>
      <c r="AM172" s="476"/>
      <c r="AN172" s="51"/>
      <c r="AO172" s="217"/>
      <c r="AP172" s="217">
        <v>127</v>
      </c>
      <c r="AQ172" s="217"/>
    </row>
    <row r="173" spans="1:43" ht="6" customHeight="1" x14ac:dyDescent="0.2">
      <c r="A173" s="77"/>
      <c r="B173" s="76"/>
      <c r="C173" s="48"/>
      <c r="D173" s="26"/>
      <c r="E173" s="77"/>
      <c r="F173" s="77"/>
      <c r="G173" s="77"/>
      <c r="H173" s="77"/>
      <c r="I173" s="77"/>
      <c r="J173" s="77"/>
      <c r="K173" s="77"/>
      <c r="L173" s="77"/>
      <c r="M173" s="77"/>
      <c r="N173" s="77"/>
      <c r="O173" s="77"/>
      <c r="P173" s="77"/>
      <c r="Q173" s="77"/>
      <c r="R173" s="77"/>
      <c r="S173" s="77"/>
      <c r="T173" s="77"/>
      <c r="U173" s="48"/>
      <c r="V173" s="26"/>
      <c r="W173" s="77"/>
      <c r="X173" s="77"/>
      <c r="Y173" s="77"/>
      <c r="Z173" s="77"/>
      <c r="AA173" s="77"/>
      <c r="AB173" s="77"/>
      <c r="AC173" s="77"/>
      <c r="AD173" s="77"/>
      <c r="AE173" s="77"/>
      <c r="AF173" s="77"/>
      <c r="AG173" s="77"/>
      <c r="AH173" s="77"/>
      <c r="AI173" s="77"/>
      <c r="AJ173" s="77"/>
      <c r="AK173" s="77"/>
      <c r="AL173" s="78"/>
      <c r="AM173" s="48"/>
      <c r="AN173" s="26"/>
      <c r="AO173" s="77"/>
      <c r="AP173" s="77"/>
      <c r="AQ173" s="77"/>
    </row>
    <row r="174" spans="1:43" ht="6" customHeight="1" x14ac:dyDescent="0.2">
      <c r="A174" s="16"/>
      <c r="B174" s="475"/>
      <c r="C174" s="46"/>
      <c r="D174" s="27"/>
      <c r="E174" s="16"/>
      <c r="F174" s="16"/>
      <c r="G174" s="16"/>
      <c r="H174" s="16"/>
      <c r="I174" s="16"/>
      <c r="J174" s="16"/>
      <c r="K174" s="16"/>
      <c r="L174" s="16"/>
      <c r="M174" s="16"/>
      <c r="N174" s="16"/>
      <c r="O174" s="16"/>
      <c r="P174" s="16"/>
      <c r="Q174" s="16"/>
      <c r="R174" s="16"/>
      <c r="S174" s="16"/>
      <c r="T174" s="16"/>
      <c r="U174" s="46"/>
      <c r="V174" s="27"/>
      <c r="W174" s="16"/>
      <c r="X174" s="16"/>
      <c r="Y174" s="16"/>
      <c r="Z174" s="16"/>
      <c r="AA174" s="16"/>
      <c r="AB174" s="16"/>
      <c r="AC174" s="16"/>
      <c r="AD174" s="16"/>
      <c r="AE174" s="16"/>
      <c r="AF174" s="16"/>
      <c r="AG174" s="16"/>
      <c r="AH174" s="16"/>
      <c r="AI174" s="16"/>
      <c r="AJ174" s="16"/>
      <c r="AK174" s="16"/>
      <c r="AL174" s="24"/>
      <c r="AM174" s="46"/>
      <c r="AN174" s="27"/>
      <c r="AO174" s="16"/>
      <c r="AP174" s="16"/>
      <c r="AQ174" s="16"/>
    </row>
    <row r="175" spans="1:43" ht="11.25" customHeight="1" x14ac:dyDescent="0.2">
      <c r="A175" s="217"/>
      <c r="B175" s="81">
        <v>123</v>
      </c>
      <c r="C175" s="476"/>
      <c r="D175" s="51"/>
      <c r="E175" s="722" t="str">
        <f ca="1">VLOOKUP(INDIRECT(ADDRESS(ROW(),COLUMN()-3)),Language_Translations,MATCH(Language_Selected,Language_Options,0),FALSE)</f>
        <v xml:space="preserve">Est-ce que votre téléphone portable est un smart phone ? </v>
      </c>
      <c r="F175" s="722"/>
      <c r="G175" s="722"/>
      <c r="H175" s="722"/>
      <c r="I175" s="722"/>
      <c r="J175" s="722"/>
      <c r="K175" s="722"/>
      <c r="L175" s="722"/>
      <c r="M175" s="722"/>
      <c r="N175" s="722"/>
      <c r="O175" s="722"/>
      <c r="P175" s="722"/>
      <c r="Q175" s="722"/>
      <c r="R175" s="722"/>
      <c r="S175" s="722"/>
      <c r="T175" s="722"/>
      <c r="U175" s="476"/>
      <c r="V175" s="51"/>
      <c r="W175" s="217" t="s">
        <v>117</v>
      </c>
      <c r="X175" s="217"/>
      <c r="Y175" s="47" t="s">
        <v>9</v>
      </c>
      <c r="Z175" s="47"/>
      <c r="AA175" s="47"/>
      <c r="AB175" s="47"/>
      <c r="AC175" s="47"/>
      <c r="AD175" s="47"/>
      <c r="AE175" s="47"/>
      <c r="AF175" s="47"/>
      <c r="AG175" s="47"/>
      <c r="AH175" s="47"/>
      <c r="AI175" s="47"/>
      <c r="AJ175" s="47"/>
      <c r="AK175" s="47"/>
      <c r="AL175" s="75" t="s">
        <v>93</v>
      </c>
      <c r="AM175" s="476"/>
      <c r="AN175" s="51"/>
      <c r="AO175" s="217"/>
      <c r="AP175" s="217"/>
      <c r="AQ175" s="217"/>
    </row>
    <row r="176" spans="1:43" x14ac:dyDescent="0.2">
      <c r="A176" s="217"/>
      <c r="B176" s="81"/>
      <c r="C176" s="476"/>
      <c r="D176" s="51"/>
      <c r="E176" s="722"/>
      <c r="F176" s="722"/>
      <c r="G176" s="722"/>
      <c r="H176" s="722"/>
      <c r="I176" s="722"/>
      <c r="J176" s="722"/>
      <c r="K176" s="722"/>
      <c r="L176" s="722"/>
      <c r="M176" s="722"/>
      <c r="N176" s="722"/>
      <c r="O176" s="722"/>
      <c r="P176" s="722"/>
      <c r="Q176" s="722"/>
      <c r="R176" s="722"/>
      <c r="S176" s="722"/>
      <c r="T176" s="722"/>
      <c r="U176" s="476"/>
      <c r="V176" s="51"/>
      <c r="W176" s="217" t="s">
        <v>118</v>
      </c>
      <c r="X176" s="217"/>
      <c r="Y176" s="47" t="s">
        <v>9</v>
      </c>
      <c r="Z176" s="47"/>
      <c r="AA176" s="47"/>
      <c r="AB176" s="47"/>
      <c r="AC176" s="47"/>
      <c r="AD176" s="47"/>
      <c r="AE176" s="47"/>
      <c r="AF176" s="47"/>
      <c r="AG176" s="47"/>
      <c r="AH176" s="47"/>
      <c r="AI176" s="47"/>
      <c r="AJ176" s="47"/>
      <c r="AK176" s="47"/>
      <c r="AL176" s="75" t="s">
        <v>95</v>
      </c>
      <c r="AM176" s="476"/>
      <c r="AN176" s="51"/>
      <c r="AO176" s="217"/>
      <c r="AP176" s="217"/>
      <c r="AQ176" s="217"/>
    </row>
    <row r="177" spans="1:43" ht="6" customHeight="1" x14ac:dyDescent="0.2">
      <c r="A177" s="77"/>
      <c r="B177" s="76"/>
      <c r="C177" s="48"/>
      <c r="D177" s="26"/>
      <c r="E177" s="77"/>
      <c r="F177" s="77"/>
      <c r="G177" s="77"/>
      <c r="H177" s="77"/>
      <c r="I177" s="77"/>
      <c r="J177" s="77"/>
      <c r="K177" s="77"/>
      <c r="L177" s="77"/>
      <c r="M177" s="77"/>
      <c r="N177" s="77"/>
      <c r="O177" s="77"/>
      <c r="P177" s="77"/>
      <c r="Q177" s="77"/>
      <c r="R177" s="77"/>
      <c r="S177" s="77"/>
      <c r="T177" s="77"/>
      <c r="U177" s="48"/>
      <c r="V177" s="26"/>
      <c r="W177" s="77"/>
      <c r="X177" s="77"/>
      <c r="Y177" s="77"/>
      <c r="Z177" s="77"/>
      <c r="AA177" s="77"/>
      <c r="AB177" s="77"/>
      <c r="AC177" s="77"/>
      <c r="AD177" s="77"/>
      <c r="AE177" s="77"/>
      <c r="AF177" s="77"/>
      <c r="AG177" s="77"/>
      <c r="AH177" s="77"/>
      <c r="AI177" s="77"/>
      <c r="AJ177" s="77"/>
      <c r="AK177" s="77"/>
      <c r="AL177" s="78"/>
      <c r="AM177" s="48"/>
      <c r="AN177" s="26"/>
      <c r="AO177" s="77"/>
      <c r="AP177" s="77"/>
      <c r="AQ177" s="77"/>
    </row>
    <row r="178" spans="1:43" ht="6" customHeight="1" x14ac:dyDescent="0.2">
      <c r="A178" s="16"/>
      <c r="B178" s="475"/>
      <c r="C178" s="46"/>
      <c r="D178" s="27"/>
      <c r="E178" s="16"/>
      <c r="F178" s="16"/>
      <c r="G178" s="16"/>
      <c r="H178" s="16"/>
      <c r="I178" s="16"/>
      <c r="J178" s="16"/>
      <c r="K178" s="16"/>
      <c r="L178" s="16"/>
      <c r="M178" s="16"/>
      <c r="N178" s="16"/>
      <c r="O178" s="16"/>
      <c r="P178" s="16"/>
      <c r="Q178" s="16"/>
      <c r="R178" s="16"/>
      <c r="S178" s="16"/>
      <c r="T178" s="16"/>
      <c r="U178" s="46"/>
      <c r="V178" s="27"/>
      <c r="W178" s="16"/>
      <c r="X178" s="16"/>
      <c r="Y178" s="16"/>
      <c r="Z178" s="16"/>
      <c r="AA178" s="16"/>
      <c r="AB178" s="16"/>
      <c r="AC178" s="16"/>
      <c r="AD178" s="16"/>
      <c r="AE178" s="16"/>
      <c r="AF178" s="16"/>
      <c r="AG178" s="16"/>
      <c r="AH178" s="16"/>
      <c r="AI178" s="16"/>
      <c r="AJ178" s="16"/>
      <c r="AK178" s="16"/>
      <c r="AL178" s="24"/>
      <c r="AM178" s="46"/>
      <c r="AN178" s="27"/>
      <c r="AO178" s="16"/>
      <c r="AP178" s="16"/>
      <c r="AQ178" s="16"/>
    </row>
    <row r="179" spans="1:43" ht="11.25" customHeight="1" x14ac:dyDescent="0.2">
      <c r="A179" s="217"/>
      <c r="B179" s="81">
        <v>127</v>
      </c>
      <c r="C179" s="476"/>
      <c r="D179" s="51"/>
      <c r="E179" s="722" t="str">
        <f ca="1">VLOOKUP(INDIRECT(ADDRESS(ROW(),COLUMN()-3)),Language_Translations,MATCH(Language_Selected,Language_Options,0),FALSE)</f>
        <v>Avez-vous déjà utilisé l'Internet depuis n'importe quel endroit ou n'importe quel appareil ?</v>
      </c>
      <c r="F179" s="722"/>
      <c r="G179" s="722"/>
      <c r="H179" s="722"/>
      <c r="I179" s="722"/>
      <c r="J179" s="722"/>
      <c r="K179" s="722"/>
      <c r="L179" s="722"/>
      <c r="M179" s="722"/>
      <c r="N179" s="722"/>
      <c r="O179" s="722"/>
      <c r="P179" s="722"/>
      <c r="Q179" s="722"/>
      <c r="R179" s="722"/>
      <c r="S179" s="722"/>
      <c r="T179" s="722"/>
      <c r="U179" s="476"/>
      <c r="V179" s="51"/>
      <c r="W179" s="217" t="s">
        <v>117</v>
      </c>
      <c r="X179" s="217"/>
      <c r="Y179" s="47" t="s">
        <v>9</v>
      </c>
      <c r="Z179" s="47"/>
      <c r="AA179" s="47"/>
      <c r="AB179" s="47"/>
      <c r="AC179" s="47"/>
      <c r="AD179" s="47"/>
      <c r="AE179" s="47"/>
      <c r="AF179" s="47"/>
      <c r="AG179" s="47"/>
      <c r="AH179" s="47"/>
      <c r="AI179" s="47"/>
      <c r="AJ179" s="47"/>
      <c r="AK179" s="47"/>
      <c r="AL179" s="75" t="s">
        <v>93</v>
      </c>
      <c r="AM179" s="476"/>
      <c r="AN179" s="51"/>
      <c r="AO179" s="217"/>
      <c r="AP179" s="217"/>
      <c r="AQ179" s="217"/>
    </row>
    <row r="180" spans="1:43" x14ac:dyDescent="0.2">
      <c r="A180" s="217"/>
      <c r="B180" s="81"/>
      <c r="C180" s="476"/>
      <c r="D180" s="51"/>
      <c r="E180" s="722"/>
      <c r="F180" s="722"/>
      <c r="G180" s="722"/>
      <c r="H180" s="722"/>
      <c r="I180" s="722"/>
      <c r="J180" s="722"/>
      <c r="K180" s="722"/>
      <c r="L180" s="722"/>
      <c r="M180" s="722"/>
      <c r="N180" s="722"/>
      <c r="O180" s="722"/>
      <c r="P180" s="722"/>
      <c r="Q180" s="722"/>
      <c r="R180" s="722"/>
      <c r="S180" s="722"/>
      <c r="T180" s="722"/>
      <c r="U180" s="476"/>
      <c r="V180" s="51"/>
      <c r="W180" s="217" t="s">
        <v>118</v>
      </c>
      <c r="X180" s="217"/>
      <c r="Y180" s="47" t="s">
        <v>9</v>
      </c>
      <c r="Z180" s="47"/>
      <c r="AA180" s="47"/>
      <c r="AB180" s="47"/>
      <c r="AC180" s="47"/>
      <c r="AD180" s="47"/>
      <c r="AE180" s="47"/>
      <c r="AF180" s="47"/>
      <c r="AG180" s="47"/>
      <c r="AH180" s="47"/>
      <c r="AI180" s="47"/>
      <c r="AJ180" s="47"/>
      <c r="AK180" s="47"/>
      <c r="AL180" s="75" t="s">
        <v>95</v>
      </c>
      <c r="AM180" s="476"/>
      <c r="AN180" s="51"/>
      <c r="AO180" s="217"/>
      <c r="AP180">
        <v>130</v>
      </c>
      <c r="AQ180" s="217"/>
    </row>
    <row r="181" spans="1:43" ht="6" customHeight="1" x14ac:dyDescent="0.2">
      <c r="A181" s="77"/>
      <c r="B181" s="76"/>
      <c r="C181" s="48"/>
      <c r="D181" s="26"/>
      <c r="E181" s="77"/>
      <c r="F181" s="77"/>
      <c r="G181" s="77"/>
      <c r="H181" s="77"/>
      <c r="I181" s="77"/>
      <c r="J181" s="77"/>
      <c r="K181" s="77"/>
      <c r="L181" s="77"/>
      <c r="M181" s="77"/>
      <c r="N181" s="77"/>
      <c r="O181" s="77"/>
      <c r="P181" s="77"/>
      <c r="Q181" s="77"/>
      <c r="R181" s="77"/>
      <c r="S181" s="77"/>
      <c r="T181" s="77"/>
      <c r="U181" s="48"/>
      <c r="V181" s="26"/>
      <c r="W181" s="77"/>
      <c r="X181" s="77"/>
      <c r="Y181" s="77"/>
      <c r="Z181" s="77"/>
      <c r="AA181" s="77"/>
      <c r="AB181" s="77"/>
      <c r="AC181" s="77"/>
      <c r="AD181" s="77"/>
      <c r="AE181" s="77"/>
      <c r="AF181" s="77"/>
      <c r="AG181" s="77"/>
      <c r="AH181" s="77"/>
      <c r="AI181" s="77"/>
      <c r="AJ181" s="77"/>
      <c r="AK181" s="77"/>
      <c r="AL181" s="78"/>
      <c r="AM181" s="48"/>
      <c r="AN181" s="26"/>
      <c r="AO181" s="77"/>
      <c r="AP181" s="77"/>
      <c r="AQ181" s="77"/>
    </row>
    <row r="182" spans="1:43" ht="6" customHeight="1" x14ac:dyDescent="0.2">
      <c r="A182" s="16"/>
      <c r="B182" s="475"/>
      <c r="C182" s="46"/>
      <c r="D182" s="27"/>
      <c r="E182" s="16"/>
      <c r="F182" s="16"/>
      <c r="G182" s="16"/>
      <c r="H182" s="16"/>
      <c r="I182" s="16"/>
      <c r="J182" s="16"/>
      <c r="K182" s="16"/>
      <c r="L182" s="16"/>
      <c r="M182" s="16"/>
      <c r="N182" s="16"/>
      <c r="O182" s="16"/>
      <c r="P182" s="16"/>
      <c r="Q182" s="16"/>
      <c r="R182" s="16"/>
      <c r="S182" s="16"/>
      <c r="T182" s="16"/>
      <c r="U182" s="46"/>
      <c r="V182" s="27"/>
      <c r="W182" s="16"/>
      <c r="X182" s="16"/>
      <c r="Y182" s="16"/>
      <c r="Z182" s="16"/>
      <c r="AA182" s="16"/>
      <c r="AB182" s="16"/>
      <c r="AC182" s="16"/>
      <c r="AD182" s="16"/>
      <c r="AE182" s="16"/>
      <c r="AF182" s="16"/>
      <c r="AG182" s="16"/>
      <c r="AH182" s="16"/>
      <c r="AI182" s="16"/>
      <c r="AJ182" s="16"/>
      <c r="AK182" s="16"/>
      <c r="AL182" s="24"/>
      <c r="AM182" s="46"/>
      <c r="AN182" s="27"/>
      <c r="AO182" s="16"/>
      <c r="AP182" s="16"/>
      <c r="AQ182" s="16"/>
    </row>
    <row r="183" spans="1:43" ht="11.25" customHeight="1" x14ac:dyDescent="0.2">
      <c r="A183" s="217"/>
      <c r="B183" s="81">
        <v>128</v>
      </c>
      <c r="C183" s="476"/>
      <c r="D183" s="51"/>
      <c r="E183" s="722" t="str">
        <f ca="1">VLOOKUP(INDIRECT(ADDRESS(ROW(),COLUMN()-3)),Language_Translations,MATCH(Language_Selected,Language_Options,0),FALSE)</f>
        <v>Au cours des 12 derniers mois, avez-vous utilisé l'Internet ?</v>
      </c>
      <c r="F183" s="722"/>
      <c r="G183" s="722"/>
      <c r="H183" s="722"/>
      <c r="I183" s="722"/>
      <c r="J183" s="722"/>
      <c r="K183" s="722"/>
      <c r="L183" s="722"/>
      <c r="M183" s="722"/>
      <c r="N183" s="722"/>
      <c r="O183" s="722"/>
      <c r="P183" s="722"/>
      <c r="Q183" s="722"/>
      <c r="R183" s="722"/>
      <c r="S183" s="722"/>
      <c r="T183" s="722"/>
      <c r="U183" s="476"/>
      <c r="V183" s="51"/>
      <c r="AL183"/>
      <c r="AM183" s="476"/>
      <c r="AN183" s="51"/>
      <c r="AO183" s="217"/>
      <c r="AP183" s="217"/>
      <c r="AQ183" s="217"/>
    </row>
    <row r="184" spans="1:43" x14ac:dyDescent="0.2">
      <c r="A184" s="217"/>
      <c r="B184" s="81"/>
      <c r="C184" s="476"/>
      <c r="D184" s="51"/>
      <c r="E184" s="722"/>
      <c r="F184" s="722"/>
      <c r="G184" s="722"/>
      <c r="H184" s="722"/>
      <c r="I184" s="722"/>
      <c r="J184" s="722"/>
      <c r="K184" s="722"/>
      <c r="L184" s="722"/>
      <c r="M184" s="722"/>
      <c r="N184" s="722"/>
      <c r="O184" s="722"/>
      <c r="P184" s="722"/>
      <c r="Q184" s="722"/>
      <c r="R184" s="722"/>
      <c r="S184" s="722"/>
      <c r="T184" s="722"/>
      <c r="U184" s="476"/>
      <c r="V184" s="51"/>
      <c r="W184" s="217" t="s">
        <v>117</v>
      </c>
      <c r="X184" s="217"/>
      <c r="Y184" s="47" t="s">
        <v>9</v>
      </c>
      <c r="Z184" s="47"/>
      <c r="AA184" s="47"/>
      <c r="AB184" s="47"/>
      <c r="AC184" s="47"/>
      <c r="AD184" s="47"/>
      <c r="AE184" s="47"/>
      <c r="AF184" s="47"/>
      <c r="AG184" s="47"/>
      <c r="AH184" s="47"/>
      <c r="AI184" s="47"/>
      <c r="AJ184" s="47"/>
      <c r="AK184" s="47"/>
      <c r="AL184" s="75" t="s">
        <v>93</v>
      </c>
      <c r="AM184" s="476"/>
      <c r="AN184" s="51"/>
      <c r="AO184" s="217"/>
      <c r="AP184" s="217"/>
      <c r="AQ184" s="217"/>
    </row>
    <row r="185" spans="1:43" ht="11.25" customHeight="1" x14ac:dyDescent="0.2">
      <c r="A185" s="217"/>
      <c r="B185" s="81"/>
      <c r="C185" s="476"/>
      <c r="D185" s="51"/>
      <c r="E185" s="723" t="s">
        <v>144</v>
      </c>
      <c r="F185" s="723"/>
      <c r="G185" s="723"/>
      <c r="H185" s="723"/>
      <c r="I185" s="723"/>
      <c r="J185" s="723"/>
      <c r="K185" s="723"/>
      <c r="L185" s="723"/>
      <c r="M185" s="723"/>
      <c r="N185" s="723"/>
      <c r="O185" s="723"/>
      <c r="P185" s="723"/>
      <c r="Q185" s="723"/>
      <c r="R185" s="723"/>
      <c r="S185" s="723"/>
      <c r="T185" s="723"/>
      <c r="U185" s="476"/>
      <c r="V185" s="51"/>
      <c r="W185" s="217" t="s">
        <v>118</v>
      </c>
      <c r="X185" s="217"/>
      <c r="Y185" s="47" t="s">
        <v>9</v>
      </c>
      <c r="Z185" s="47"/>
      <c r="AA185" s="47"/>
      <c r="AB185" s="47"/>
      <c r="AC185" s="47"/>
      <c r="AD185" s="47"/>
      <c r="AE185" s="47"/>
      <c r="AF185" s="47"/>
      <c r="AG185" s="47"/>
      <c r="AH185" s="47"/>
      <c r="AI185" s="47"/>
      <c r="AJ185" s="47"/>
      <c r="AK185" s="47"/>
      <c r="AL185" s="75" t="s">
        <v>95</v>
      </c>
      <c r="AM185" s="476"/>
      <c r="AN185" s="51"/>
      <c r="AO185" s="217"/>
      <c r="AP185">
        <v>130</v>
      </c>
      <c r="AQ185" s="217"/>
    </row>
    <row r="186" spans="1:43" x14ac:dyDescent="0.2">
      <c r="A186" s="217"/>
      <c r="B186" s="81"/>
      <c r="C186" s="476"/>
      <c r="D186" s="51"/>
      <c r="E186" s="723"/>
      <c r="F186" s="723"/>
      <c r="G186" s="723"/>
      <c r="H186" s="723"/>
      <c r="I186" s="723"/>
      <c r="J186" s="723"/>
      <c r="K186" s="723"/>
      <c r="L186" s="723"/>
      <c r="M186" s="723"/>
      <c r="N186" s="723"/>
      <c r="O186" s="723"/>
      <c r="P186" s="723"/>
      <c r="Q186" s="723"/>
      <c r="R186" s="723"/>
      <c r="S186" s="723"/>
      <c r="T186" s="723"/>
      <c r="U186" s="476"/>
      <c r="V186" s="51"/>
      <c r="W186" s="217"/>
      <c r="X186" s="217"/>
      <c r="Y186" s="47"/>
      <c r="Z186" s="47"/>
      <c r="AA186" s="47"/>
      <c r="AB186" s="47"/>
      <c r="AC186" s="47"/>
      <c r="AD186" s="47"/>
      <c r="AE186" s="47"/>
      <c r="AF186" s="47"/>
      <c r="AG186" s="47"/>
      <c r="AH186" s="47"/>
      <c r="AI186" s="47"/>
      <c r="AJ186" s="47"/>
      <c r="AK186" s="47"/>
      <c r="AL186" s="75"/>
      <c r="AM186" s="476"/>
      <c r="AN186" s="51"/>
      <c r="AO186" s="217"/>
      <c r="AP186" s="217"/>
      <c r="AQ186" s="217"/>
    </row>
    <row r="187" spans="1:43" x14ac:dyDescent="0.2">
      <c r="A187" s="217"/>
      <c r="B187" s="81"/>
      <c r="C187" s="476"/>
      <c r="D187" s="51"/>
      <c r="E187" s="723"/>
      <c r="F187" s="723"/>
      <c r="G187" s="723"/>
      <c r="H187" s="723"/>
      <c r="I187" s="723"/>
      <c r="J187" s="723"/>
      <c r="K187" s="723"/>
      <c r="L187" s="723"/>
      <c r="M187" s="723"/>
      <c r="N187" s="723"/>
      <c r="O187" s="723"/>
      <c r="P187" s="723"/>
      <c r="Q187" s="723"/>
      <c r="R187" s="723"/>
      <c r="S187" s="723"/>
      <c r="T187" s="723"/>
      <c r="U187" s="476"/>
      <c r="V187" s="51"/>
      <c r="W187" s="217"/>
      <c r="X187" s="217"/>
      <c r="Y187" s="47"/>
      <c r="Z187" s="47"/>
      <c r="AA187" s="47"/>
      <c r="AB187" s="47"/>
      <c r="AC187" s="47"/>
      <c r="AD187" s="47"/>
      <c r="AE187" s="47"/>
      <c r="AF187" s="47"/>
      <c r="AG187" s="47"/>
      <c r="AH187" s="47"/>
      <c r="AI187" s="47"/>
      <c r="AJ187" s="47"/>
      <c r="AK187" s="47"/>
      <c r="AL187" s="75"/>
      <c r="AM187" s="476"/>
      <c r="AN187" s="51"/>
      <c r="AO187" s="217"/>
      <c r="AP187" s="217"/>
      <c r="AQ187" s="217"/>
    </row>
    <row r="188" spans="1:43" ht="6" customHeight="1" x14ac:dyDescent="0.2">
      <c r="A188" s="77"/>
      <c r="B188" s="76"/>
      <c r="C188" s="48"/>
      <c r="D188" s="26"/>
      <c r="E188" s="308"/>
      <c r="F188" s="308"/>
      <c r="G188" s="308"/>
      <c r="H188" s="308"/>
      <c r="I188" s="308"/>
      <c r="J188" s="308"/>
      <c r="K188" s="308"/>
      <c r="L188" s="308"/>
      <c r="M188" s="308"/>
      <c r="N188" s="308"/>
      <c r="O188" s="308"/>
      <c r="P188" s="308"/>
      <c r="Q188" s="308"/>
      <c r="R188" s="308"/>
      <c r="S188" s="308"/>
      <c r="T188" s="308"/>
      <c r="U188" s="48"/>
      <c r="V188" s="26"/>
      <c r="W188" s="77"/>
      <c r="X188" s="77"/>
      <c r="Y188" s="77"/>
      <c r="Z188" s="77"/>
      <c r="AA188" s="77"/>
      <c r="AB188" s="77"/>
      <c r="AC188" s="77"/>
      <c r="AD188" s="77"/>
      <c r="AE188" s="77"/>
      <c r="AF188" s="77"/>
      <c r="AG188" s="77"/>
      <c r="AH188" s="77"/>
      <c r="AI188" s="77"/>
      <c r="AJ188" s="77"/>
      <c r="AK188" s="77"/>
      <c r="AL188" s="78"/>
      <c r="AM188" s="48"/>
      <c r="AN188" s="26"/>
      <c r="AO188" s="77"/>
      <c r="AP188" s="77"/>
      <c r="AQ188" s="77"/>
    </row>
    <row r="189" spans="1:43" ht="6" customHeight="1" x14ac:dyDescent="0.2">
      <c r="A189" s="16"/>
      <c r="B189" s="475"/>
      <c r="C189" s="46"/>
      <c r="D189" s="27"/>
      <c r="E189" s="16"/>
      <c r="F189" s="16"/>
      <c r="G189" s="16"/>
      <c r="H189" s="16"/>
      <c r="I189" s="16"/>
      <c r="J189" s="16"/>
      <c r="K189" s="16"/>
      <c r="L189" s="16"/>
      <c r="M189" s="16"/>
      <c r="N189" s="16"/>
      <c r="O189" s="16"/>
      <c r="P189" s="16"/>
      <c r="Q189" s="16"/>
      <c r="R189" s="16"/>
      <c r="S189" s="16"/>
      <c r="T189" s="16"/>
      <c r="U189" s="46"/>
      <c r="V189" s="27"/>
      <c r="W189" s="16"/>
      <c r="X189" s="16"/>
      <c r="Y189" s="16"/>
      <c r="Z189" s="16"/>
      <c r="AA189" s="16"/>
      <c r="AB189" s="16"/>
      <c r="AC189" s="16"/>
      <c r="AD189" s="16"/>
      <c r="AE189" s="16"/>
      <c r="AF189" s="16"/>
      <c r="AG189" s="16"/>
      <c r="AH189" s="16"/>
      <c r="AI189" s="16"/>
      <c r="AJ189" s="16"/>
      <c r="AK189" s="16"/>
      <c r="AL189" s="24"/>
      <c r="AM189" s="46"/>
      <c r="AN189" s="27"/>
      <c r="AO189" s="16"/>
      <c r="AP189" s="16"/>
      <c r="AQ189" s="16"/>
    </row>
    <row r="190" spans="1:43" ht="11.25" customHeight="1" x14ac:dyDescent="0.2">
      <c r="A190" s="217"/>
      <c r="B190" s="81">
        <v>129</v>
      </c>
      <c r="C190" s="476"/>
      <c r="D190" s="51"/>
      <c r="E190" s="722" t="str">
        <f ca="1">VLOOKUP(INDIRECT(ADDRESS(ROW(),COLUMN()-3)),Language_Translations,MATCH(Language_Selected,Language_Options,0),FALSE)</f>
        <v>Au cours du dernier mois, combien de fois avez-vous utilisé l'Internet : presque chaque jour, au moins une fois par semaine, moins d'une fois par semaine ou pas du tout ?</v>
      </c>
      <c r="F190" s="722"/>
      <c r="G190" s="722"/>
      <c r="H190" s="722"/>
      <c r="I190" s="722"/>
      <c r="J190" s="722"/>
      <c r="K190" s="722"/>
      <c r="L190" s="722"/>
      <c r="M190" s="722"/>
      <c r="N190" s="722"/>
      <c r="O190" s="722"/>
      <c r="P190" s="722"/>
      <c r="Q190" s="722"/>
      <c r="R190" s="722"/>
      <c r="S190" s="722"/>
      <c r="T190" s="722"/>
      <c r="U190" s="476"/>
      <c r="V190" s="51"/>
      <c r="W190" s="217" t="s">
        <v>145</v>
      </c>
      <c r="X190" s="217"/>
      <c r="Z190" s="47"/>
      <c r="AB190" s="47"/>
      <c r="AD190" s="47"/>
      <c r="AE190" s="47"/>
      <c r="AF190" s="47" t="s">
        <v>9</v>
      </c>
      <c r="AG190" s="47"/>
      <c r="AH190" s="47"/>
      <c r="AI190" s="47"/>
      <c r="AJ190" s="47"/>
      <c r="AK190" s="47"/>
      <c r="AL190" s="75" t="s">
        <v>93</v>
      </c>
      <c r="AM190" s="476"/>
      <c r="AN190" s="51"/>
      <c r="AO190" s="217"/>
      <c r="AP190" s="217"/>
      <c r="AQ190" s="217"/>
    </row>
    <row r="191" spans="1:43" x14ac:dyDescent="0.2">
      <c r="A191" s="217"/>
      <c r="B191" s="81"/>
      <c r="C191" s="476"/>
      <c r="D191" s="51"/>
      <c r="E191" s="722"/>
      <c r="F191" s="722"/>
      <c r="G191" s="722"/>
      <c r="H191" s="722"/>
      <c r="I191" s="722"/>
      <c r="J191" s="722"/>
      <c r="K191" s="722"/>
      <c r="L191" s="722"/>
      <c r="M191" s="722"/>
      <c r="N191" s="722"/>
      <c r="O191" s="722"/>
      <c r="P191" s="722"/>
      <c r="Q191" s="722"/>
      <c r="R191" s="722"/>
      <c r="S191" s="722"/>
      <c r="T191" s="722"/>
      <c r="U191" s="476"/>
      <c r="V191" s="51"/>
      <c r="W191" s="217" t="s">
        <v>141</v>
      </c>
      <c r="X191" s="217"/>
      <c r="Z191" s="47"/>
      <c r="AB191" s="47"/>
      <c r="AE191" s="47"/>
      <c r="AF191" s="97"/>
      <c r="AG191" s="47"/>
      <c r="AH191" s="47"/>
      <c r="AI191" s="47" t="s">
        <v>9</v>
      </c>
      <c r="AJ191" s="47"/>
      <c r="AK191" s="47"/>
      <c r="AL191" s="75" t="s">
        <v>95</v>
      </c>
      <c r="AM191" s="476"/>
      <c r="AN191" s="51"/>
      <c r="AO191" s="217"/>
      <c r="AP191" s="217"/>
      <c r="AQ191" s="217"/>
    </row>
    <row r="192" spans="1:43" x14ac:dyDescent="0.2">
      <c r="A192" s="217"/>
      <c r="B192" s="81"/>
      <c r="C192" s="476"/>
      <c r="D192" s="51"/>
      <c r="E192" s="722"/>
      <c r="F192" s="722"/>
      <c r="G192" s="722"/>
      <c r="H192" s="722"/>
      <c r="I192" s="722"/>
      <c r="J192" s="722"/>
      <c r="K192" s="722"/>
      <c r="L192" s="722"/>
      <c r="M192" s="722"/>
      <c r="N192" s="722"/>
      <c r="O192" s="722"/>
      <c r="P192" s="722"/>
      <c r="Q192" s="722"/>
      <c r="R192" s="722"/>
      <c r="S192" s="722"/>
      <c r="T192" s="722"/>
      <c r="U192" s="476"/>
      <c r="V192" s="51"/>
      <c r="W192" s="217" t="s">
        <v>142</v>
      </c>
      <c r="X192" s="217"/>
      <c r="Y192" s="47"/>
      <c r="Z192" s="47"/>
      <c r="AA192" s="47"/>
      <c r="AB192" s="47"/>
      <c r="AC192" s="47"/>
      <c r="AD192" s="47"/>
      <c r="AE192" s="47"/>
      <c r="AF192" s="47"/>
      <c r="AG192" s="47"/>
      <c r="AH192" s="47"/>
      <c r="AI192" s="47" t="s">
        <v>9</v>
      </c>
      <c r="AJ192" s="47"/>
      <c r="AK192" s="47"/>
      <c r="AL192" s="75" t="s">
        <v>97</v>
      </c>
      <c r="AM192" s="476"/>
      <c r="AN192" s="51"/>
      <c r="AO192" s="217"/>
      <c r="AP192" s="217"/>
      <c r="AQ192" s="217"/>
    </row>
    <row r="193" spans="1:43" x14ac:dyDescent="0.2">
      <c r="A193" s="217"/>
      <c r="B193" s="81"/>
      <c r="C193" s="476"/>
      <c r="D193" s="51"/>
      <c r="E193" s="722"/>
      <c r="F193" s="722"/>
      <c r="G193" s="722"/>
      <c r="H193" s="722"/>
      <c r="I193" s="722"/>
      <c r="J193" s="722"/>
      <c r="K193" s="722"/>
      <c r="L193" s="722"/>
      <c r="M193" s="722"/>
      <c r="N193" s="722"/>
      <c r="O193" s="722"/>
      <c r="P193" s="722"/>
      <c r="Q193" s="722"/>
      <c r="R193" s="722"/>
      <c r="S193" s="722"/>
      <c r="T193" s="722"/>
      <c r="U193" s="476"/>
      <c r="V193" s="51"/>
      <c r="W193" s="217" t="s">
        <v>143</v>
      </c>
      <c r="X193" s="217"/>
      <c r="Y193" s="47"/>
      <c r="Z193" s="47"/>
      <c r="AA193" s="47"/>
      <c r="AB193" s="47" t="s">
        <v>9</v>
      </c>
      <c r="AC193" s="47"/>
      <c r="AD193" s="47"/>
      <c r="AE193" s="47"/>
      <c r="AF193" s="47"/>
      <c r="AG193" s="47"/>
      <c r="AH193" s="47"/>
      <c r="AI193" s="47"/>
      <c r="AJ193" s="47"/>
      <c r="AK193" s="47"/>
      <c r="AL193" s="75" t="s">
        <v>114</v>
      </c>
      <c r="AM193" s="476"/>
      <c r="AN193" s="51"/>
      <c r="AO193" s="217"/>
      <c r="AP193" s="217"/>
      <c r="AQ193" s="217"/>
    </row>
    <row r="194" spans="1:43" ht="6" customHeight="1" x14ac:dyDescent="0.2">
      <c r="A194" s="77"/>
      <c r="B194" s="76"/>
      <c r="C194" s="48"/>
      <c r="D194" s="26"/>
      <c r="E194" s="77"/>
      <c r="F194" s="77"/>
      <c r="G194" s="77"/>
      <c r="H194" s="77"/>
      <c r="I194" s="77"/>
      <c r="J194" s="77"/>
      <c r="K194" s="77"/>
      <c r="L194" s="77"/>
      <c r="M194" s="77"/>
      <c r="N194" s="77"/>
      <c r="O194" s="77"/>
      <c r="P194" s="77"/>
      <c r="Q194" s="77"/>
      <c r="R194" s="77"/>
      <c r="S194" s="77"/>
      <c r="T194" s="77"/>
      <c r="U194" s="48"/>
      <c r="V194" s="26"/>
      <c r="W194" s="77"/>
      <c r="X194" s="77"/>
      <c r="Y194" s="77"/>
      <c r="Z194" s="77"/>
      <c r="AA194" s="77"/>
      <c r="AB194" s="77"/>
      <c r="AC194" s="77"/>
      <c r="AD194" s="77"/>
      <c r="AE194" s="77"/>
      <c r="AF194" s="77"/>
      <c r="AG194" s="77"/>
      <c r="AH194" s="77"/>
      <c r="AI194" s="77"/>
      <c r="AJ194" s="77"/>
      <c r="AK194" s="77"/>
      <c r="AL194" s="78"/>
      <c r="AM194" s="48"/>
      <c r="AN194" s="26"/>
      <c r="AO194" s="77"/>
      <c r="AP194" s="77"/>
      <c r="AQ194" s="77"/>
    </row>
    <row r="195" spans="1:43" ht="6" customHeight="1" x14ac:dyDescent="0.2">
      <c r="A195" s="16"/>
      <c r="B195" s="475"/>
      <c r="C195" s="46"/>
      <c r="D195" s="27"/>
      <c r="E195" s="16"/>
      <c r="F195" s="16"/>
      <c r="G195" s="16"/>
      <c r="H195" s="16"/>
      <c r="I195" s="16"/>
      <c r="J195" s="16"/>
      <c r="K195" s="16"/>
      <c r="L195" s="16"/>
      <c r="M195" s="16"/>
      <c r="N195" s="16"/>
      <c r="O195" s="16"/>
      <c r="P195" s="16"/>
      <c r="Q195" s="16"/>
      <c r="R195" s="16"/>
      <c r="S195" s="16"/>
      <c r="T195" s="16"/>
      <c r="U195" s="46"/>
      <c r="V195" s="27"/>
      <c r="W195" s="16"/>
      <c r="X195" s="16"/>
      <c r="Y195" s="16"/>
      <c r="Z195" s="16"/>
      <c r="AA195" s="16"/>
      <c r="AB195" s="16"/>
      <c r="AC195" s="16"/>
      <c r="AD195" s="16"/>
      <c r="AE195" s="16"/>
      <c r="AF195" s="16"/>
      <c r="AG195" s="16"/>
      <c r="AH195" s="16"/>
      <c r="AI195" s="16"/>
      <c r="AJ195" s="16"/>
      <c r="AK195" s="16"/>
      <c r="AL195" s="24"/>
      <c r="AM195" s="46"/>
      <c r="AN195" s="27"/>
      <c r="AO195" s="16"/>
      <c r="AP195" s="16"/>
      <c r="AQ195" s="16"/>
    </row>
    <row r="196" spans="1:43" x14ac:dyDescent="0.2">
      <c r="A196" s="217"/>
      <c r="B196" s="81">
        <v>130</v>
      </c>
      <c r="C196" s="476"/>
      <c r="D196" s="51"/>
      <c r="E196" s="722" t="str">
        <f ca="1">VLOOKUP(INDIRECT(ADDRESS(ROW(),COLUMN()-3)),Language_Translations,MATCH(Language_Selected,Language_Options,0),FALSE)</f>
        <v>Quelle est votre religion ?</v>
      </c>
      <c r="F196" s="722"/>
      <c r="G196" s="722"/>
      <c r="H196" s="722"/>
      <c r="I196" s="722"/>
      <c r="J196" s="722"/>
      <c r="K196" s="722"/>
      <c r="L196" s="722"/>
      <c r="M196" s="722"/>
      <c r="N196" s="722"/>
      <c r="O196" s="722"/>
      <c r="P196" s="722"/>
      <c r="Q196" s="722"/>
      <c r="R196" s="722"/>
      <c r="S196" s="722"/>
      <c r="T196" s="722"/>
      <c r="U196" s="476"/>
      <c r="V196" s="51"/>
      <c r="W196" s="217" t="s">
        <v>146</v>
      </c>
      <c r="X196" s="217"/>
      <c r="Y196" s="217"/>
      <c r="Z196" s="217"/>
      <c r="AA196" s="47" t="s">
        <v>9</v>
      </c>
      <c r="AB196" s="47"/>
      <c r="AC196" s="47"/>
      <c r="AD196" s="47"/>
      <c r="AE196" s="47"/>
      <c r="AF196" s="47"/>
      <c r="AG196" s="47"/>
      <c r="AH196" s="47"/>
      <c r="AI196" s="47"/>
      <c r="AJ196" s="47"/>
      <c r="AK196" s="47"/>
      <c r="AL196" s="75" t="s">
        <v>72</v>
      </c>
      <c r="AM196" s="476"/>
      <c r="AN196" s="51"/>
      <c r="AO196" s="217"/>
      <c r="AP196" s="217"/>
      <c r="AQ196" s="217"/>
    </row>
    <row r="197" spans="1:43" x14ac:dyDescent="0.2">
      <c r="A197" s="217"/>
      <c r="B197" s="81"/>
      <c r="C197" s="476"/>
      <c r="D197" s="51"/>
      <c r="E197" s="722"/>
      <c r="F197" s="722"/>
      <c r="G197" s="722"/>
      <c r="H197" s="722"/>
      <c r="I197" s="722"/>
      <c r="J197" s="722"/>
      <c r="K197" s="722"/>
      <c r="L197" s="722"/>
      <c r="M197" s="722"/>
      <c r="N197" s="722"/>
      <c r="O197" s="722"/>
      <c r="P197" s="722"/>
      <c r="Q197" s="722"/>
      <c r="R197" s="722"/>
      <c r="S197" s="722"/>
      <c r="T197" s="722"/>
      <c r="U197" s="476"/>
      <c r="V197" s="51"/>
      <c r="W197" s="217" t="s">
        <v>146</v>
      </c>
      <c r="X197" s="217"/>
      <c r="Y197" s="217"/>
      <c r="Z197" s="217"/>
      <c r="AA197" s="47" t="s">
        <v>9</v>
      </c>
      <c r="AB197" s="47"/>
      <c r="AC197" s="47"/>
      <c r="AD197" s="47"/>
      <c r="AE197" s="47"/>
      <c r="AF197" s="47"/>
      <c r="AG197" s="47"/>
      <c r="AH197" s="47"/>
      <c r="AI197" s="47"/>
      <c r="AJ197" s="47"/>
      <c r="AK197" s="47"/>
      <c r="AL197" s="75" t="s">
        <v>73</v>
      </c>
      <c r="AM197" s="476"/>
      <c r="AN197" s="51"/>
      <c r="AO197" s="217"/>
      <c r="AP197" s="217"/>
      <c r="AQ197" s="217"/>
    </row>
    <row r="198" spans="1:43" x14ac:dyDescent="0.2">
      <c r="A198" s="217"/>
      <c r="B198" s="81"/>
      <c r="C198" s="476"/>
      <c r="D198" s="51"/>
      <c r="E198" s="722"/>
      <c r="F198" s="722"/>
      <c r="G198" s="722"/>
      <c r="H198" s="722"/>
      <c r="I198" s="722"/>
      <c r="J198" s="722"/>
      <c r="K198" s="722"/>
      <c r="L198" s="722"/>
      <c r="M198" s="722"/>
      <c r="N198" s="722"/>
      <c r="O198" s="722"/>
      <c r="P198" s="722"/>
      <c r="Q198" s="722"/>
      <c r="R198" s="722"/>
      <c r="S198" s="722"/>
      <c r="T198" s="722"/>
      <c r="U198" s="476"/>
      <c r="V198" s="51"/>
      <c r="W198" s="217" t="s">
        <v>146</v>
      </c>
      <c r="X198" s="217"/>
      <c r="Y198" s="217"/>
      <c r="Z198" s="217"/>
      <c r="AA198" s="47" t="s">
        <v>9</v>
      </c>
      <c r="AB198" s="47"/>
      <c r="AC198" s="47"/>
      <c r="AD198" s="47"/>
      <c r="AE198" s="47"/>
      <c r="AF198" s="47"/>
      <c r="AG198" s="47"/>
      <c r="AH198" s="47"/>
      <c r="AI198" s="47"/>
      <c r="AJ198" s="47"/>
      <c r="AK198" s="47"/>
      <c r="AL198" s="75" t="s">
        <v>74</v>
      </c>
      <c r="AM198" s="476"/>
      <c r="AN198" s="51"/>
      <c r="AO198" s="217"/>
      <c r="AP198" s="217"/>
      <c r="AQ198" s="217"/>
    </row>
    <row r="199" spans="1:43" x14ac:dyDescent="0.2">
      <c r="A199" s="217"/>
      <c r="B199" s="81"/>
      <c r="C199" s="476"/>
      <c r="D199" s="51"/>
      <c r="E199" s="722"/>
      <c r="F199" s="722"/>
      <c r="G199" s="722"/>
      <c r="H199" s="722"/>
      <c r="I199" s="722"/>
      <c r="J199" s="722"/>
      <c r="K199" s="722"/>
      <c r="L199" s="722"/>
      <c r="M199" s="722"/>
      <c r="N199" s="722"/>
      <c r="O199" s="722"/>
      <c r="P199" s="722"/>
      <c r="Q199" s="722"/>
      <c r="R199" s="722"/>
      <c r="S199" s="722"/>
      <c r="T199" s="722"/>
      <c r="U199" s="476"/>
      <c r="V199" s="51"/>
      <c r="W199" s="217" t="s">
        <v>147</v>
      </c>
      <c r="X199" s="217"/>
      <c r="Y199" s="217"/>
      <c r="Z199" s="326"/>
      <c r="AA199" s="326"/>
      <c r="AB199" s="327"/>
      <c r="AC199" s="327"/>
      <c r="AD199" s="326"/>
      <c r="AE199" s="326"/>
      <c r="AF199" s="326"/>
      <c r="AG199" s="326"/>
      <c r="AH199" s="326"/>
      <c r="AI199" s="326"/>
      <c r="AJ199" s="326"/>
      <c r="AK199" s="326"/>
      <c r="AL199" s="75" t="s">
        <v>76</v>
      </c>
      <c r="AM199" s="476"/>
      <c r="AN199" s="51"/>
      <c r="AO199" s="217"/>
      <c r="AP199" s="217"/>
      <c r="AQ199" s="217"/>
    </row>
    <row r="200" spans="1:43" x14ac:dyDescent="0.2">
      <c r="A200" s="217"/>
      <c r="B200" s="477"/>
      <c r="C200" s="476"/>
      <c r="D200" s="51"/>
      <c r="E200" s="722"/>
      <c r="F200" s="722"/>
      <c r="G200" s="722"/>
      <c r="H200" s="722"/>
      <c r="I200" s="722"/>
      <c r="J200" s="722"/>
      <c r="K200" s="722"/>
      <c r="L200" s="722"/>
      <c r="M200" s="722"/>
      <c r="N200" s="722"/>
      <c r="O200" s="722"/>
      <c r="P200" s="722"/>
      <c r="Q200" s="722"/>
      <c r="R200" s="722"/>
      <c r="S200" s="722"/>
      <c r="T200" s="722"/>
      <c r="U200" s="476"/>
      <c r="V200" s="51"/>
      <c r="X200" s="217"/>
      <c r="Y200" s="217"/>
      <c r="Z200" s="302" t="s">
        <v>107</v>
      </c>
      <c r="AA200" s="303"/>
      <c r="AB200" s="302"/>
      <c r="AC200" s="302"/>
      <c r="AD200" s="302"/>
      <c r="AE200" s="302"/>
      <c r="AF200" s="302"/>
      <c r="AG200" s="302"/>
      <c r="AH200" s="302"/>
      <c r="AI200" s="302"/>
      <c r="AJ200" s="302"/>
      <c r="AK200" s="302"/>
      <c r="AL200" s="75"/>
      <c r="AM200" s="476"/>
      <c r="AN200" s="51"/>
      <c r="AO200" s="217"/>
      <c r="AP200" s="217"/>
      <c r="AQ200" s="217"/>
    </row>
    <row r="201" spans="1:43" ht="6" customHeight="1" x14ac:dyDescent="0.2">
      <c r="A201" s="77"/>
      <c r="B201" s="76"/>
      <c r="C201" s="48"/>
      <c r="D201" s="26"/>
      <c r="E201" s="77"/>
      <c r="F201" s="77"/>
      <c r="G201" s="77"/>
      <c r="H201" s="77"/>
      <c r="I201" s="77"/>
      <c r="J201" s="77"/>
      <c r="K201" s="77"/>
      <c r="L201" s="77"/>
      <c r="M201" s="77"/>
      <c r="N201" s="77"/>
      <c r="O201" s="77"/>
      <c r="P201" s="77"/>
      <c r="Q201" s="77"/>
      <c r="R201" s="77"/>
      <c r="S201" s="77"/>
      <c r="T201" s="77"/>
      <c r="U201" s="48"/>
      <c r="V201" s="26"/>
      <c r="W201" s="77"/>
      <c r="X201" s="77"/>
      <c r="Y201" s="77"/>
      <c r="Z201" s="77"/>
      <c r="AA201" s="77"/>
      <c r="AB201" s="77"/>
      <c r="AC201" s="77"/>
      <c r="AD201" s="77"/>
      <c r="AE201" s="77"/>
      <c r="AF201" s="77"/>
      <c r="AG201" s="77"/>
      <c r="AH201" s="77"/>
      <c r="AI201" s="77"/>
      <c r="AJ201" s="77"/>
      <c r="AK201" s="77"/>
      <c r="AL201" s="78"/>
      <c r="AM201" s="48"/>
      <c r="AN201" s="26"/>
      <c r="AO201" s="77"/>
      <c r="AP201" s="77"/>
      <c r="AQ201" s="77"/>
    </row>
    <row r="202" spans="1:43" ht="6" customHeight="1" x14ac:dyDescent="0.2">
      <c r="A202" s="16"/>
      <c r="B202" s="475"/>
      <c r="C202" s="46"/>
      <c r="D202" s="27"/>
      <c r="E202" s="16"/>
      <c r="F202" s="16"/>
      <c r="G202" s="16"/>
      <c r="H202" s="16"/>
      <c r="I202" s="16"/>
      <c r="J202" s="16"/>
      <c r="K202" s="16"/>
      <c r="L202" s="16"/>
      <c r="M202" s="16"/>
      <c r="N202" s="16"/>
      <c r="O202" s="16"/>
      <c r="P202" s="16"/>
      <c r="Q202" s="16"/>
      <c r="R202" s="16"/>
      <c r="S202" s="16"/>
      <c r="T202" s="16"/>
      <c r="U202" s="46"/>
      <c r="V202" s="27"/>
      <c r="W202" s="16"/>
      <c r="X202" s="16"/>
      <c r="Y202" s="16"/>
      <c r="Z202" s="16"/>
      <c r="AA202" s="16"/>
      <c r="AB202" s="16"/>
      <c r="AC202" s="16"/>
      <c r="AD202" s="16"/>
      <c r="AE202" s="16"/>
      <c r="AF202" s="16"/>
      <c r="AG202" s="16"/>
      <c r="AH202" s="16"/>
      <c r="AI202" s="16"/>
      <c r="AJ202" s="16"/>
      <c r="AK202" s="16"/>
      <c r="AL202" s="24"/>
      <c r="AM202" s="46"/>
      <c r="AN202" s="27"/>
      <c r="AO202" s="16"/>
      <c r="AP202" s="16"/>
      <c r="AQ202" s="16"/>
    </row>
    <row r="203" spans="1:43" x14ac:dyDescent="0.2">
      <c r="A203" s="217"/>
      <c r="B203" s="81">
        <v>131</v>
      </c>
      <c r="C203" s="476"/>
      <c r="D203" s="51"/>
      <c r="E203" s="722" t="str">
        <f ca="1">VLOOKUP(INDIRECT(ADDRESS(ROW(),COLUMN()-3)),Language_Translations,MATCH(Language_Selected,Language_Options,0),FALSE)</f>
        <v>Quelle est votre ethnie ?</v>
      </c>
      <c r="F203" s="722"/>
      <c r="G203" s="722"/>
      <c r="H203" s="722"/>
      <c r="I203" s="722"/>
      <c r="J203" s="722"/>
      <c r="K203" s="722"/>
      <c r="L203" s="722"/>
      <c r="M203" s="722"/>
      <c r="N203" s="722"/>
      <c r="O203" s="722"/>
      <c r="P203" s="722"/>
      <c r="Q203" s="722"/>
      <c r="R203" s="722"/>
      <c r="S203" s="722"/>
      <c r="T203" s="722"/>
      <c r="U203" s="476"/>
      <c r="V203" s="51"/>
      <c r="W203" s="217" t="s">
        <v>148</v>
      </c>
      <c r="X203" s="217"/>
      <c r="Y203" s="217"/>
      <c r="Z203" s="217"/>
      <c r="AB203" s="47"/>
      <c r="AC203" s="47"/>
      <c r="AD203" s="47" t="s">
        <v>9</v>
      </c>
      <c r="AE203" s="47"/>
      <c r="AF203" s="47"/>
      <c r="AG203" s="47"/>
      <c r="AH203" s="47"/>
      <c r="AI203" s="47"/>
      <c r="AJ203" s="47"/>
      <c r="AK203" s="47"/>
      <c r="AL203" s="75" t="s">
        <v>72</v>
      </c>
      <c r="AM203" s="476"/>
      <c r="AN203" s="51"/>
      <c r="AO203" s="217"/>
      <c r="AP203" s="217"/>
      <c r="AQ203" s="217"/>
    </row>
    <row r="204" spans="1:43" x14ac:dyDescent="0.2">
      <c r="A204" s="217"/>
      <c r="B204" s="81"/>
      <c r="C204" s="476"/>
      <c r="D204" s="51"/>
      <c r="E204" s="722"/>
      <c r="F204" s="722"/>
      <c r="G204" s="722"/>
      <c r="H204" s="722"/>
      <c r="I204" s="722"/>
      <c r="J204" s="722"/>
      <c r="K204" s="722"/>
      <c r="L204" s="722"/>
      <c r="M204" s="722"/>
      <c r="N204" s="722"/>
      <c r="O204" s="722"/>
      <c r="P204" s="722"/>
      <c r="Q204" s="722"/>
      <c r="R204" s="722"/>
      <c r="S204" s="722"/>
      <c r="T204" s="722"/>
      <c r="U204" s="476"/>
      <c r="V204" s="51"/>
      <c r="W204" s="217" t="s">
        <v>148</v>
      </c>
      <c r="X204" s="217"/>
      <c r="Y204" s="217"/>
      <c r="Z204" s="217"/>
      <c r="AB204" s="47"/>
      <c r="AC204" s="47"/>
      <c r="AD204" s="47" t="s">
        <v>9</v>
      </c>
      <c r="AE204" s="47"/>
      <c r="AF204" s="47"/>
      <c r="AG204" s="47"/>
      <c r="AH204" s="47"/>
      <c r="AI204" s="47"/>
      <c r="AJ204" s="47"/>
      <c r="AK204" s="47"/>
      <c r="AL204" s="75" t="s">
        <v>73</v>
      </c>
      <c r="AM204" s="476"/>
      <c r="AN204" s="51"/>
      <c r="AO204" s="217"/>
      <c r="AP204" s="217"/>
      <c r="AQ204" s="217"/>
    </row>
    <row r="205" spans="1:43" x14ac:dyDescent="0.2">
      <c r="A205" s="217"/>
      <c r="B205" s="81"/>
      <c r="C205" s="476"/>
      <c r="D205" s="51"/>
      <c r="E205" s="722"/>
      <c r="F205" s="722"/>
      <c r="G205" s="722"/>
      <c r="H205" s="722"/>
      <c r="I205" s="722"/>
      <c r="J205" s="722"/>
      <c r="K205" s="722"/>
      <c r="L205" s="722"/>
      <c r="M205" s="722"/>
      <c r="N205" s="722"/>
      <c r="O205" s="722"/>
      <c r="P205" s="722"/>
      <c r="Q205" s="722"/>
      <c r="R205" s="722"/>
      <c r="S205" s="722"/>
      <c r="T205" s="722"/>
      <c r="U205" s="476"/>
      <c r="V205" s="51"/>
      <c r="W205" s="217" t="s">
        <v>148</v>
      </c>
      <c r="X205" s="217"/>
      <c r="Y205" s="217"/>
      <c r="Z205" s="217"/>
      <c r="AB205" s="47"/>
      <c r="AC205" s="47"/>
      <c r="AD205" s="47" t="s">
        <v>9</v>
      </c>
      <c r="AE205" s="47"/>
      <c r="AF205" s="47"/>
      <c r="AG205" s="47"/>
      <c r="AH205" s="47"/>
      <c r="AI205" s="47"/>
      <c r="AJ205" s="47"/>
      <c r="AK205" s="47"/>
      <c r="AL205" s="75" t="s">
        <v>74</v>
      </c>
      <c r="AM205" s="476"/>
      <c r="AN205" s="51"/>
      <c r="AO205" s="217"/>
      <c r="AP205" s="217"/>
      <c r="AQ205" s="217"/>
    </row>
    <row r="206" spans="1:43" x14ac:dyDescent="0.2">
      <c r="A206" s="217"/>
      <c r="B206" s="81"/>
      <c r="C206" s="476"/>
      <c r="D206" s="51"/>
      <c r="E206" s="722"/>
      <c r="F206" s="722"/>
      <c r="G206" s="722"/>
      <c r="H206" s="722"/>
      <c r="I206" s="722"/>
      <c r="J206" s="722"/>
      <c r="K206" s="722"/>
      <c r="L206" s="722"/>
      <c r="M206" s="722"/>
      <c r="N206" s="722"/>
      <c r="O206" s="722"/>
      <c r="P206" s="722"/>
      <c r="Q206" s="722"/>
      <c r="R206" s="722"/>
      <c r="S206" s="722"/>
      <c r="T206" s="722"/>
      <c r="U206" s="476"/>
      <c r="V206" s="51"/>
      <c r="W206" s="217" t="s">
        <v>106</v>
      </c>
      <c r="X206" s="217"/>
      <c r="Y206" s="217"/>
      <c r="Z206" s="326"/>
      <c r="AA206" s="326"/>
      <c r="AB206" s="327"/>
      <c r="AC206" s="327"/>
      <c r="AD206" s="326"/>
      <c r="AE206" s="326"/>
      <c r="AF206" s="326"/>
      <c r="AG206" s="326"/>
      <c r="AH206" s="326"/>
      <c r="AI206" s="326"/>
      <c r="AJ206" s="326"/>
      <c r="AK206" s="326"/>
      <c r="AL206" s="75" t="s">
        <v>76</v>
      </c>
      <c r="AM206" s="476"/>
      <c r="AN206" s="51"/>
      <c r="AO206" s="217"/>
      <c r="AP206" s="217"/>
      <c r="AQ206" s="217"/>
    </row>
    <row r="207" spans="1:43" x14ac:dyDescent="0.2">
      <c r="A207" s="217"/>
      <c r="B207" s="81"/>
      <c r="C207" s="476"/>
      <c r="D207" s="51"/>
      <c r="E207" s="722"/>
      <c r="F207" s="722"/>
      <c r="G207" s="722"/>
      <c r="H207" s="722"/>
      <c r="I207" s="722"/>
      <c r="J207" s="722"/>
      <c r="K207" s="722"/>
      <c r="L207" s="722"/>
      <c r="M207" s="722"/>
      <c r="N207" s="722"/>
      <c r="O207" s="722"/>
      <c r="P207" s="722"/>
      <c r="Q207" s="722"/>
      <c r="R207" s="722"/>
      <c r="S207" s="722"/>
      <c r="T207" s="722"/>
      <c r="U207" s="476"/>
      <c r="V207" s="51"/>
      <c r="X207" s="217"/>
      <c r="Y207" s="217"/>
      <c r="Z207" s="302" t="s">
        <v>107</v>
      </c>
      <c r="AA207" s="303"/>
      <c r="AB207" s="302"/>
      <c r="AC207" s="302"/>
      <c r="AD207" s="302"/>
      <c r="AE207" s="302"/>
      <c r="AF207" s="302"/>
      <c r="AG207" s="302"/>
      <c r="AH207" s="302"/>
      <c r="AI207" s="302"/>
      <c r="AJ207" s="302"/>
      <c r="AK207" s="302"/>
      <c r="AL207" s="75"/>
      <c r="AM207" s="476"/>
      <c r="AN207" s="51"/>
      <c r="AO207" s="217"/>
      <c r="AP207" s="217"/>
      <c r="AQ207" s="217"/>
    </row>
    <row r="208" spans="1:43" ht="6" customHeight="1" x14ac:dyDescent="0.2">
      <c r="A208" s="77"/>
      <c r="B208" s="76"/>
      <c r="C208" s="48"/>
      <c r="D208" s="26"/>
      <c r="E208" s="77"/>
      <c r="F208" s="77"/>
      <c r="G208" s="77"/>
      <c r="H208" s="77"/>
      <c r="I208" s="77"/>
      <c r="J208" s="77"/>
      <c r="K208" s="77"/>
      <c r="L208" s="77"/>
      <c r="M208" s="77"/>
      <c r="N208" s="77"/>
      <c r="O208" s="77"/>
      <c r="P208" s="77"/>
      <c r="Q208" s="77"/>
      <c r="R208" s="77"/>
      <c r="S208" s="77"/>
      <c r="T208" s="77"/>
      <c r="U208" s="48"/>
      <c r="V208" s="26"/>
      <c r="W208" s="77"/>
      <c r="X208" s="77"/>
      <c r="Y208" s="77"/>
      <c r="Z208" s="77"/>
      <c r="AA208" s="77"/>
      <c r="AB208" s="77"/>
      <c r="AC208" s="77"/>
      <c r="AD208" s="77"/>
      <c r="AE208" s="77"/>
      <c r="AF208" s="77"/>
      <c r="AG208" s="77"/>
      <c r="AH208" s="77"/>
      <c r="AI208" s="77"/>
      <c r="AJ208" s="77"/>
      <c r="AK208" s="77"/>
      <c r="AL208" s="78"/>
      <c r="AM208" s="48"/>
      <c r="AN208" s="26"/>
      <c r="AO208" s="77"/>
      <c r="AP208" s="77"/>
      <c r="AQ208" s="77"/>
    </row>
    <row r="209" spans="1:43" ht="6" customHeight="1" x14ac:dyDescent="0.2">
      <c r="A209" s="16"/>
      <c r="B209" s="475"/>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24"/>
      <c r="AM209" s="16"/>
      <c r="AN209" s="16"/>
      <c r="AO209" s="16"/>
      <c r="AP209" s="16"/>
      <c r="AQ209" s="16"/>
    </row>
    <row r="210" spans="1:43" ht="12.75" customHeight="1" x14ac:dyDescent="0.2">
      <c r="A210" s="217"/>
      <c r="B210" s="723" t="s">
        <v>149</v>
      </c>
      <c r="C210" s="723"/>
      <c r="D210" s="723"/>
      <c r="E210" s="723"/>
      <c r="F210" s="723"/>
      <c r="G210" s="723"/>
      <c r="H210" s="723"/>
      <c r="I210" s="723"/>
      <c r="J210" s="723"/>
      <c r="K210" s="723"/>
      <c r="L210" s="723"/>
      <c r="M210" s="723"/>
      <c r="N210" s="723"/>
      <c r="O210" s="723"/>
      <c r="P210" s="723"/>
      <c r="Q210" s="723"/>
      <c r="R210" s="723"/>
      <c r="S210" s="723"/>
      <c r="T210" s="723"/>
      <c r="U210" s="723"/>
      <c r="V210" s="723"/>
      <c r="W210" s="723"/>
      <c r="X210" s="723"/>
      <c r="Y210" s="723"/>
      <c r="Z210" s="723"/>
      <c r="AA210" s="723"/>
      <c r="AB210" s="723"/>
      <c r="AC210" s="723"/>
      <c r="AD210" s="723"/>
      <c r="AE210" s="723"/>
      <c r="AF210" s="723"/>
      <c r="AG210" s="723"/>
      <c r="AH210" s="723"/>
      <c r="AI210" s="723"/>
      <c r="AJ210" s="723"/>
      <c r="AK210" s="723"/>
      <c r="AL210" s="723"/>
      <c r="AM210" s="723"/>
      <c r="AN210" s="723"/>
      <c r="AO210" s="723"/>
      <c r="AP210" s="723"/>
      <c r="AQ210" s="723"/>
    </row>
    <row r="211" spans="1:43" x14ac:dyDescent="0.2">
      <c r="A211" s="217"/>
      <c r="B211" s="717" t="s">
        <v>150</v>
      </c>
      <c r="C211" s="717"/>
      <c r="D211" s="717"/>
      <c r="E211" s="717"/>
      <c r="F211" s="717"/>
      <c r="G211" s="717"/>
      <c r="H211" s="717"/>
      <c r="I211" s="717"/>
      <c r="J211" s="717"/>
      <c r="K211" s="717"/>
      <c r="L211" s="717"/>
      <c r="M211" s="717"/>
      <c r="N211" s="717"/>
      <c r="O211" s="717"/>
      <c r="P211" s="717"/>
      <c r="Q211" s="717"/>
      <c r="R211" s="717"/>
      <c r="S211" s="717"/>
      <c r="T211" s="717"/>
      <c r="U211" s="717"/>
      <c r="V211" s="717"/>
      <c r="W211" s="717"/>
      <c r="X211" s="717"/>
      <c r="Y211" s="717"/>
      <c r="Z211" s="717"/>
      <c r="AA211" s="717"/>
      <c r="AB211" s="717"/>
      <c r="AC211" s="717"/>
      <c r="AD211" s="717"/>
      <c r="AE211" s="717"/>
      <c r="AF211" s="717"/>
      <c r="AG211" s="717"/>
      <c r="AH211" s="717"/>
      <c r="AI211" s="717"/>
      <c r="AJ211" s="717"/>
      <c r="AK211" s="717"/>
      <c r="AL211" s="717"/>
      <c r="AM211" s="717"/>
      <c r="AN211" s="717"/>
      <c r="AO211" s="717"/>
      <c r="AP211" s="717"/>
      <c r="AQ211" s="717"/>
    </row>
    <row r="212" spans="1:43" x14ac:dyDescent="0.2">
      <c r="A212" s="217"/>
      <c r="B212" s="717"/>
      <c r="C212" s="717"/>
      <c r="D212" s="717"/>
      <c r="E212" s="717"/>
      <c r="F212" s="717"/>
      <c r="G212" s="717"/>
      <c r="H212" s="717"/>
      <c r="I212" s="717"/>
      <c r="J212" s="717"/>
      <c r="K212" s="717"/>
      <c r="L212" s="717"/>
      <c r="M212" s="717"/>
      <c r="N212" s="717"/>
      <c r="O212" s="717"/>
      <c r="P212" s="717"/>
      <c r="Q212" s="717"/>
      <c r="R212" s="717"/>
      <c r="S212" s="717"/>
      <c r="T212" s="717"/>
      <c r="U212" s="717"/>
      <c r="V212" s="717"/>
      <c r="W212" s="717"/>
      <c r="X212" s="717"/>
      <c r="Y212" s="717"/>
      <c r="Z212" s="717"/>
      <c r="AA212" s="717"/>
      <c r="AB212" s="717"/>
      <c r="AC212" s="717"/>
      <c r="AD212" s="717"/>
      <c r="AE212" s="717"/>
      <c r="AF212" s="717"/>
      <c r="AG212" s="717"/>
      <c r="AH212" s="717"/>
      <c r="AI212" s="717"/>
      <c r="AJ212" s="717"/>
      <c r="AK212" s="717"/>
      <c r="AL212" s="717"/>
      <c r="AM212" s="717"/>
      <c r="AN212" s="717"/>
      <c r="AO212" s="717"/>
      <c r="AP212" s="717"/>
      <c r="AQ212" s="717"/>
    </row>
    <row r="213" spans="1:43" x14ac:dyDescent="0.2">
      <c r="A213" s="217"/>
      <c r="B213" s="717"/>
      <c r="C213" s="717"/>
      <c r="D213" s="717"/>
      <c r="E213" s="717"/>
      <c r="F213" s="717"/>
      <c r="G213" s="717"/>
      <c r="H213" s="717"/>
      <c r="I213" s="717"/>
      <c r="J213" s="717"/>
      <c r="K213" s="717"/>
      <c r="L213" s="717"/>
      <c r="M213" s="717"/>
      <c r="N213" s="717"/>
      <c r="O213" s="717"/>
      <c r="P213" s="717"/>
      <c r="Q213" s="717"/>
      <c r="R213" s="717"/>
      <c r="S213" s="717"/>
      <c r="T213" s="717"/>
      <c r="U213" s="717"/>
      <c r="V213" s="717"/>
      <c r="W213" s="717"/>
      <c r="X213" s="717"/>
      <c r="Y213" s="717"/>
      <c r="Z213" s="717"/>
      <c r="AA213" s="717"/>
      <c r="AB213" s="717"/>
      <c r="AC213" s="717"/>
      <c r="AD213" s="717"/>
      <c r="AE213" s="717"/>
      <c r="AF213" s="717"/>
      <c r="AG213" s="717"/>
      <c r="AH213" s="717"/>
      <c r="AI213" s="717"/>
      <c r="AJ213" s="717"/>
      <c r="AK213" s="717"/>
      <c r="AL213" s="717"/>
      <c r="AM213" s="717"/>
      <c r="AN213" s="717"/>
      <c r="AO213" s="717"/>
      <c r="AP213" s="717"/>
      <c r="AQ213" s="717"/>
    </row>
    <row r="214" spans="1:43" ht="12.75" customHeight="1" x14ac:dyDescent="0.2">
      <c r="A214" s="217"/>
      <c r="B214" s="723" t="s">
        <v>151</v>
      </c>
      <c r="C214" s="723"/>
      <c r="D214" s="723"/>
      <c r="E214" s="723"/>
      <c r="F214" s="723"/>
      <c r="G214" s="723"/>
      <c r="H214" s="723"/>
      <c r="I214" s="723"/>
      <c r="J214" s="723"/>
      <c r="K214" s="723"/>
      <c r="L214" s="723"/>
      <c r="M214" s="723"/>
      <c r="N214" s="723"/>
      <c r="O214" s="723"/>
      <c r="P214" s="723"/>
      <c r="Q214" s="723"/>
      <c r="R214" s="723"/>
      <c r="S214" s="723"/>
      <c r="T214" s="723"/>
      <c r="U214" s="723"/>
      <c r="V214" s="723"/>
      <c r="W214" s="723"/>
      <c r="X214" s="723"/>
      <c r="Y214" s="723"/>
      <c r="Z214" s="723"/>
      <c r="AA214" s="723"/>
      <c r="AB214" s="723"/>
      <c r="AC214" s="723"/>
      <c r="AD214" s="723"/>
      <c r="AE214" s="723"/>
      <c r="AF214" s="723"/>
      <c r="AG214" s="723"/>
      <c r="AH214" s="723"/>
      <c r="AI214" s="723"/>
      <c r="AJ214" s="723"/>
      <c r="AK214" s="723"/>
      <c r="AL214" s="723"/>
      <c r="AM214" s="723"/>
      <c r="AN214" s="723"/>
      <c r="AO214" s="723"/>
      <c r="AP214" s="723"/>
      <c r="AQ214" s="723"/>
    </row>
    <row r="215" spans="1:43" ht="11.25" customHeight="1" x14ac:dyDescent="0.2">
      <c r="A215" s="217"/>
      <c r="B215" s="723" t="s">
        <v>152</v>
      </c>
      <c r="C215" s="723"/>
      <c r="D215" s="723"/>
      <c r="E215" s="723"/>
      <c r="F215" s="723"/>
      <c r="G215" s="723"/>
      <c r="H215" s="723"/>
      <c r="I215" s="723"/>
      <c r="J215" s="723"/>
      <c r="K215" s="723"/>
      <c r="L215" s="723"/>
      <c r="M215" s="723"/>
      <c r="N215" s="723"/>
      <c r="O215" s="723"/>
      <c r="P215" s="723"/>
      <c r="Q215" s="723"/>
      <c r="R215" s="723"/>
      <c r="S215" s="723"/>
      <c r="T215" s="723"/>
      <c r="U215" s="723"/>
      <c r="V215" s="723"/>
      <c r="W215" s="723"/>
      <c r="X215" s="723"/>
      <c r="Y215" s="723"/>
      <c r="Z215" s="723"/>
      <c r="AA215" s="723"/>
      <c r="AB215" s="723"/>
      <c r="AC215" s="723"/>
      <c r="AD215" s="723"/>
      <c r="AE215" s="723"/>
      <c r="AF215" s="723"/>
      <c r="AG215" s="723"/>
      <c r="AH215" s="723"/>
      <c r="AI215" s="723"/>
      <c r="AJ215" s="723"/>
      <c r="AK215" s="723"/>
      <c r="AL215" s="723"/>
      <c r="AM215" s="723"/>
      <c r="AN215" s="723"/>
      <c r="AO215" s="723"/>
      <c r="AP215" s="723"/>
      <c r="AQ215" s="723"/>
    </row>
    <row r="216" spans="1:43" ht="11.25" customHeight="1" x14ac:dyDescent="0.2">
      <c r="A216" s="217"/>
      <c r="B216" s="723"/>
      <c r="C216" s="723"/>
      <c r="D216" s="723"/>
      <c r="E216" s="723"/>
      <c r="F216" s="723"/>
      <c r="G216" s="723"/>
      <c r="H216" s="723"/>
      <c r="I216" s="723"/>
      <c r="J216" s="723"/>
      <c r="K216" s="723"/>
      <c r="L216" s="723"/>
      <c r="M216" s="723"/>
      <c r="N216" s="723"/>
      <c r="O216" s="723"/>
      <c r="P216" s="723"/>
      <c r="Q216" s="723"/>
      <c r="R216" s="723"/>
      <c r="S216" s="723"/>
      <c r="T216" s="723"/>
      <c r="U216" s="723"/>
      <c r="V216" s="723"/>
      <c r="W216" s="723"/>
      <c r="X216" s="723"/>
      <c r="Y216" s="723"/>
      <c r="Z216" s="723"/>
      <c r="AA216" s="723"/>
      <c r="AB216" s="723"/>
      <c r="AC216" s="723"/>
      <c r="AD216" s="723"/>
      <c r="AE216" s="723"/>
      <c r="AF216" s="723"/>
      <c r="AG216" s="723"/>
      <c r="AH216" s="723"/>
      <c r="AI216" s="723"/>
      <c r="AJ216" s="723"/>
      <c r="AK216" s="723"/>
      <c r="AL216" s="723"/>
      <c r="AM216" s="723"/>
      <c r="AN216" s="723"/>
      <c r="AO216" s="723"/>
      <c r="AP216" s="723"/>
      <c r="AQ216" s="723"/>
    </row>
    <row r="217" spans="1:43" ht="11.25" customHeight="1" x14ac:dyDescent="0.2">
      <c r="A217" s="217"/>
      <c r="B217" s="723"/>
      <c r="C217" s="723"/>
      <c r="D217" s="723"/>
      <c r="E217" s="723"/>
      <c r="F217" s="723"/>
      <c r="G217" s="723"/>
      <c r="H217" s="723"/>
      <c r="I217" s="723"/>
      <c r="J217" s="723"/>
      <c r="K217" s="723"/>
      <c r="L217" s="723"/>
      <c r="M217" s="723"/>
      <c r="N217" s="723"/>
      <c r="O217" s="723"/>
      <c r="P217" s="723"/>
      <c r="Q217" s="723"/>
      <c r="R217" s="723"/>
      <c r="S217" s="723"/>
      <c r="T217" s="723"/>
      <c r="U217" s="723"/>
      <c r="V217" s="723"/>
      <c r="W217" s="723"/>
      <c r="X217" s="723"/>
      <c r="Y217" s="723"/>
      <c r="Z217" s="723"/>
      <c r="AA217" s="723"/>
      <c r="AB217" s="723"/>
      <c r="AC217" s="723"/>
      <c r="AD217" s="723"/>
      <c r="AE217" s="723"/>
      <c r="AF217" s="723"/>
      <c r="AG217" s="723"/>
      <c r="AH217" s="723"/>
      <c r="AI217" s="723"/>
      <c r="AJ217" s="723"/>
      <c r="AK217" s="723"/>
      <c r="AL217" s="723"/>
      <c r="AM217" s="723"/>
      <c r="AN217" s="723"/>
      <c r="AO217" s="723"/>
      <c r="AP217" s="723"/>
      <c r="AQ217" s="723"/>
    </row>
    <row r="218" spans="1:43" ht="6" customHeight="1" x14ac:dyDescent="0.2"/>
    <row r="220" spans="1:43" ht="11.25" customHeight="1" x14ac:dyDescent="0.2"/>
    <row r="243" spans="23:23" x14ac:dyDescent="0.2">
      <c r="W243" t="s">
        <v>55</v>
      </c>
    </row>
  </sheetData>
  <sheetProtection formatCells="0" formatRows="0" insertRows="0" deleteRows="0"/>
  <mergeCells count="48">
    <mergeCell ref="B215:AQ217"/>
    <mergeCell ref="AC144:AK144"/>
    <mergeCell ref="E156:T158"/>
    <mergeCell ref="B210:AQ210"/>
    <mergeCell ref="E149:T149"/>
    <mergeCell ref="E179:T180"/>
    <mergeCell ref="E183:T184"/>
    <mergeCell ref="E190:T193"/>
    <mergeCell ref="E185:T187"/>
    <mergeCell ref="E138:T146"/>
    <mergeCell ref="E196:T200"/>
    <mergeCell ref="B214:AQ214"/>
    <mergeCell ref="E92:T100"/>
    <mergeCell ref="E103:T104"/>
    <mergeCell ref="B211:AQ213"/>
    <mergeCell ref="E109:T113"/>
    <mergeCell ref="E175:T176"/>
    <mergeCell ref="AP134:AP135"/>
    <mergeCell ref="E171:T172"/>
    <mergeCell ref="E161:T163"/>
    <mergeCell ref="E166:T168"/>
    <mergeCell ref="E132:T132"/>
    <mergeCell ref="E203:T207"/>
    <mergeCell ref="E128:T129"/>
    <mergeCell ref="E116:T117"/>
    <mergeCell ref="E120:T122"/>
    <mergeCell ref="E125:T127"/>
    <mergeCell ref="E59:T67"/>
    <mergeCell ref="E81:T89"/>
    <mergeCell ref="E76:T78"/>
    <mergeCell ref="E70:T73"/>
    <mergeCell ref="E53:T53"/>
    <mergeCell ref="E46:T48"/>
    <mergeCell ref="E105:T106"/>
    <mergeCell ref="A1:AQ1"/>
    <mergeCell ref="A26:AQ26"/>
    <mergeCell ref="E28:T28"/>
    <mergeCell ref="W28:AL28"/>
    <mergeCell ref="AB19:AD19"/>
    <mergeCell ref="B4:AP17"/>
    <mergeCell ref="E36:T39"/>
    <mergeCell ref="E42:T43"/>
    <mergeCell ref="AN28:AQ28"/>
    <mergeCell ref="E30:T33"/>
    <mergeCell ref="B19:K19"/>
    <mergeCell ref="AP49:AP50"/>
    <mergeCell ref="E50:T50"/>
    <mergeCell ref="AP55:AP56"/>
  </mergeCells>
  <printOptions horizontalCentered="1"/>
  <pageMargins left="0.5" right="0.5" top="0.5" bottom="0.5" header="0.3" footer="0.3"/>
  <pageSetup paperSize="9" scale="99" orientation="portrait" r:id="rId1"/>
  <headerFooter>
    <oddFooter>&amp;CW-&amp;P</oddFooter>
  </headerFooter>
  <rowBreaks count="2" manualBreakCount="2">
    <brk id="79" max="42" man="1"/>
    <brk id="159" max="42"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6">
    <tabColor theme="9" tint="0.59999389629810485"/>
  </sheetPr>
  <dimension ref="A1:BL277"/>
  <sheetViews>
    <sheetView view="pageBreakPreview" zoomScaleNormal="100" zoomScaleSheetLayoutView="100" workbookViewId="0">
      <selection activeCell="B5" sqref="B5"/>
    </sheetView>
  </sheetViews>
  <sheetFormatPr defaultColWidth="2.6640625" defaultRowHeight="10" x14ac:dyDescent="0.2"/>
  <cols>
    <col min="1" max="1" width="1.6640625" customWidth="1"/>
    <col min="2" max="2" width="4.6640625" style="112" customWidth="1"/>
    <col min="3" max="4" width="1.6640625" customWidth="1"/>
    <col min="21" max="22" width="1.6640625" customWidth="1"/>
    <col min="32" max="32" width="2.6640625" customWidth="1"/>
    <col min="35" max="35" width="2.6640625" customWidth="1"/>
    <col min="38" max="38" width="2.6640625" style="25" customWidth="1"/>
    <col min="39" max="41" width="1.6640625" customWidth="1"/>
    <col min="42" max="42" width="4.6640625" customWidth="1"/>
    <col min="43" max="43" width="1.6640625" customWidth="1"/>
  </cols>
  <sheetData>
    <row r="1" spans="1:43" x14ac:dyDescent="0.2">
      <c r="A1" s="724" t="s">
        <v>974</v>
      </c>
      <c r="B1" s="724"/>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c r="AK1" s="724"/>
      <c r="AL1" s="724"/>
      <c r="AM1" s="724"/>
      <c r="AN1" s="724"/>
      <c r="AO1" s="724"/>
      <c r="AP1" s="724"/>
      <c r="AQ1" s="724"/>
    </row>
    <row r="2" spans="1:43" ht="6" customHeight="1" x14ac:dyDescent="0.2">
      <c r="A2" s="217"/>
      <c r="B2" s="47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74"/>
      <c r="AM2" s="217"/>
      <c r="AN2" s="217"/>
      <c r="AO2" s="217"/>
      <c r="AP2" s="217"/>
      <c r="AQ2" s="217"/>
    </row>
    <row r="3" spans="1:43" ht="11.25" customHeight="1" thickBot="1" x14ac:dyDescent="0.25">
      <c r="A3" s="71"/>
      <c r="B3" s="319" t="s">
        <v>154</v>
      </c>
      <c r="C3" s="72"/>
      <c r="D3" s="73"/>
      <c r="E3" s="725" t="s">
        <v>65</v>
      </c>
      <c r="F3" s="725"/>
      <c r="G3" s="725"/>
      <c r="H3" s="725"/>
      <c r="I3" s="725"/>
      <c r="J3" s="725"/>
      <c r="K3" s="725"/>
      <c r="L3" s="725"/>
      <c r="M3" s="725"/>
      <c r="N3" s="725"/>
      <c r="O3" s="725"/>
      <c r="P3" s="725"/>
      <c r="Q3" s="725"/>
      <c r="R3" s="725"/>
      <c r="S3" s="725"/>
      <c r="T3" s="725"/>
      <c r="U3" s="72"/>
      <c r="V3" s="73"/>
      <c r="W3" s="725" t="s">
        <v>66</v>
      </c>
      <c r="X3" s="725"/>
      <c r="Y3" s="725"/>
      <c r="Z3" s="725"/>
      <c r="AA3" s="725"/>
      <c r="AB3" s="725"/>
      <c r="AC3" s="725"/>
      <c r="AD3" s="725"/>
      <c r="AE3" s="725"/>
      <c r="AF3" s="725"/>
      <c r="AG3" s="725"/>
      <c r="AH3" s="725"/>
      <c r="AI3" s="725"/>
      <c r="AJ3" s="725"/>
      <c r="AK3" s="725"/>
      <c r="AL3" s="725"/>
      <c r="AM3" s="72"/>
      <c r="AN3" s="727" t="s">
        <v>67</v>
      </c>
      <c r="AO3" s="725"/>
      <c r="AP3" s="725"/>
      <c r="AQ3" s="725"/>
    </row>
    <row r="4" spans="1:43" ht="6" customHeight="1" x14ac:dyDescent="0.2">
      <c r="A4" s="88"/>
      <c r="B4" s="477"/>
      <c r="C4" s="476"/>
      <c r="D4" s="51"/>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74"/>
      <c r="AM4" s="476"/>
      <c r="AN4" s="51"/>
      <c r="AO4" s="217"/>
      <c r="AP4" s="217"/>
      <c r="AQ4" s="89"/>
    </row>
    <row r="5" spans="1:43" x14ac:dyDescent="0.2">
      <c r="A5" s="88"/>
      <c r="B5" s="477">
        <v>901</v>
      </c>
      <c r="C5" s="476"/>
      <c r="D5" s="51"/>
      <c r="E5" s="723" t="s">
        <v>821</v>
      </c>
      <c r="F5" s="723"/>
      <c r="G5" s="723"/>
      <c r="H5" s="723"/>
      <c r="I5" s="723"/>
      <c r="J5" s="723"/>
      <c r="K5" s="723"/>
      <c r="L5" s="723"/>
      <c r="M5" s="723"/>
      <c r="N5" s="723"/>
      <c r="O5" s="723"/>
      <c r="P5" s="723"/>
      <c r="Q5" s="723"/>
      <c r="R5" s="723"/>
      <c r="S5" s="723"/>
      <c r="T5" s="723"/>
      <c r="U5" s="217"/>
      <c r="V5" s="217"/>
      <c r="W5" s="217"/>
      <c r="X5" s="217"/>
      <c r="Y5" s="217"/>
      <c r="Z5" s="217"/>
      <c r="AA5" s="217"/>
      <c r="AB5" s="217"/>
      <c r="AC5" s="217"/>
      <c r="AD5" s="217"/>
      <c r="AE5" s="217"/>
      <c r="AF5" s="217"/>
      <c r="AG5" s="217"/>
      <c r="AH5" s="217"/>
      <c r="AI5" s="217"/>
      <c r="AJ5" s="217"/>
      <c r="AK5" s="217"/>
      <c r="AL5" s="74"/>
      <c r="AM5" s="476"/>
      <c r="AN5" s="51"/>
      <c r="AO5" s="217"/>
      <c r="AP5" s="217"/>
      <c r="AQ5" s="89"/>
    </row>
    <row r="6" spans="1:43" ht="6" customHeight="1" x14ac:dyDescent="0.2">
      <c r="A6" s="88"/>
      <c r="B6" s="477"/>
      <c r="C6" s="476"/>
      <c r="D6" s="51"/>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74"/>
      <c r="AM6" s="476"/>
      <c r="AN6" s="51"/>
      <c r="AO6" s="217"/>
      <c r="AP6" s="217"/>
      <c r="AQ6" s="89"/>
    </row>
    <row r="7" spans="1:43" x14ac:dyDescent="0.2">
      <c r="A7" s="88"/>
      <c r="B7" s="477"/>
      <c r="C7" s="476"/>
      <c r="D7" s="51"/>
      <c r="E7" s="217"/>
      <c r="F7" s="217"/>
      <c r="G7" s="217"/>
      <c r="H7" s="217"/>
      <c r="I7" s="217"/>
      <c r="J7" s="217"/>
      <c r="L7" s="217"/>
      <c r="M7" s="217"/>
      <c r="N7" s="217"/>
      <c r="O7" s="217"/>
      <c r="P7" s="74" t="s">
        <v>975</v>
      </c>
      <c r="Q7" s="217"/>
      <c r="R7" s="217"/>
      <c r="S7" s="217"/>
      <c r="T7" s="217"/>
      <c r="U7" s="217"/>
      <c r="V7" s="217"/>
      <c r="W7" s="217"/>
      <c r="X7" s="217"/>
      <c r="Y7" s="217"/>
      <c r="Z7" s="217"/>
      <c r="AA7" s="217"/>
      <c r="AB7" s="74" t="s">
        <v>976</v>
      </c>
      <c r="AC7" s="217"/>
      <c r="AD7" s="217"/>
      <c r="AE7" s="217"/>
      <c r="AF7" s="217"/>
      <c r="AG7" s="217"/>
      <c r="AH7" s="217"/>
      <c r="AI7" s="217"/>
      <c r="AJ7" s="217"/>
      <c r="AK7" s="217"/>
      <c r="AL7" s="74"/>
      <c r="AM7" s="476"/>
      <c r="AN7" s="51"/>
      <c r="AO7" s="217"/>
      <c r="AP7" s="729">
        <v>909</v>
      </c>
      <c r="AQ7" s="89"/>
    </row>
    <row r="8" spans="1:43" x14ac:dyDescent="0.2">
      <c r="A8" s="88"/>
      <c r="B8" s="477"/>
      <c r="C8" s="476"/>
      <c r="D8" s="51"/>
      <c r="E8" s="217"/>
      <c r="F8" s="217"/>
      <c r="G8" s="217"/>
      <c r="H8" s="217"/>
      <c r="I8" s="217"/>
      <c r="J8" s="217"/>
      <c r="L8" s="217"/>
      <c r="M8" s="217"/>
      <c r="N8" s="217"/>
      <c r="O8" s="217"/>
      <c r="P8" s="74" t="s">
        <v>977</v>
      </c>
      <c r="Q8" s="217"/>
      <c r="R8" s="217"/>
      <c r="S8" s="217"/>
      <c r="T8" s="217"/>
      <c r="U8" s="217"/>
      <c r="V8" s="217"/>
      <c r="W8" s="217"/>
      <c r="X8" s="217"/>
      <c r="Y8" s="217"/>
      <c r="Z8" s="217"/>
      <c r="AA8" s="217"/>
      <c r="AB8" s="74" t="s">
        <v>978</v>
      </c>
      <c r="AC8" s="217"/>
      <c r="AE8" s="217"/>
      <c r="AF8" s="217"/>
      <c r="AG8" s="217"/>
      <c r="AH8" s="217"/>
      <c r="AI8" s="217"/>
      <c r="AJ8" s="217"/>
      <c r="AK8" s="217"/>
      <c r="AL8" s="74"/>
      <c r="AM8" s="476"/>
      <c r="AN8" s="51"/>
      <c r="AO8" s="217"/>
      <c r="AP8" s="729"/>
      <c r="AQ8" s="89"/>
    </row>
    <row r="9" spans="1:43" ht="6" customHeight="1" thickBot="1" x14ac:dyDescent="0.25">
      <c r="A9" s="90"/>
      <c r="B9" s="319"/>
      <c r="C9" s="72"/>
      <c r="D9" s="73"/>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91"/>
      <c r="AM9" s="72"/>
      <c r="AN9" s="73"/>
      <c r="AO9" s="71"/>
      <c r="AP9" s="71"/>
      <c r="AQ9" s="92"/>
    </row>
    <row r="10" spans="1:43" ht="6" customHeight="1" x14ac:dyDescent="0.2">
      <c r="A10" s="1"/>
      <c r="B10" s="83"/>
      <c r="C10" s="84"/>
      <c r="D10" s="85"/>
      <c r="E10" s="1"/>
      <c r="F10" s="1"/>
      <c r="G10" s="1"/>
      <c r="H10" s="1"/>
      <c r="I10" s="1"/>
      <c r="J10" s="1"/>
      <c r="K10" s="1"/>
      <c r="L10" s="1"/>
      <c r="M10" s="1"/>
      <c r="N10" s="1"/>
      <c r="O10" s="1"/>
      <c r="P10" s="1"/>
      <c r="Q10" s="1"/>
      <c r="R10" s="1"/>
      <c r="S10" s="1"/>
      <c r="T10" s="1"/>
      <c r="U10" s="84"/>
      <c r="V10" s="85"/>
      <c r="W10" s="1"/>
      <c r="X10" s="1"/>
      <c r="Y10" s="1"/>
      <c r="Z10" s="1"/>
      <c r="AA10" s="1"/>
      <c r="AB10" s="1"/>
      <c r="AC10" s="1"/>
      <c r="AD10" s="1"/>
      <c r="AE10" s="1"/>
      <c r="AF10" s="1"/>
      <c r="AG10" s="1"/>
      <c r="AH10" s="1"/>
      <c r="AI10" s="1"/>
      <c r="AJ10" s="1"/>
      <c r="AK10" s="1"/>
      <c r="AL10" s="86"/>
      <c r="AM10" s="84"/>
      <c r="AN10" s="85"/>
      <c r="AO10" s="1"/>
      <c r="AP10" s="1"/>
      <c r="AQ10" s="1"/>
    </row>
    <row r="11" spans="1:43" ht="11.25" customHeight="1" x14ac:dyDescent="0.2">
      <c r="A11" s="217"/>
      <c r="B11" s="477">
        <v>902</v>
      </c>
      <c r="C11" s="476"/>
      <c r="D11" s="51"/>
      <c r="E11" s="722" t="str">
        <f ca="1">VLOOKUP(INDIRECT(ADDRESS(ROW(),COLUMN()-3)),Language_Translations,MATCH(Language_Selected,Language_Options,0),FALSE)</f>
        <v>Quel âge avait votre (mari/partenaire) à son dernier anniversaire ?</v>
      </c>
      <c r="F11" s="722"/>
      <c r="G11" s="722"/>
      <c r="H11" s="722"/>
      <c r="I11" s="722"/>
      <c r="J11" s="722"/>
      <c r="K11" s="722"/>
      <c r="L11" s="722"/>
      <c r="M11" s="722"/>
      <c r="N11" s="722"/>
      <c r="O11" s="722"/>
      <c r="P11" s="722"/>
      <c r="Q11" s="722"/>
      <c r="R11" s="722"/>
      <c r="S11" s="722"/>
      <c r="T11" s="722"/>
      <c r="U11" s="476"/>
      <c r="V11" s="51"/>
      <c r="W11" s="217"/>
      <c r="X11" s="217"/>
      <c r="Y11" s="217"/>
      <c r="Z11" s="217"/>
      <c r="AA11" s="217"/>
      <c r="AB11" s="217"/>
      <c r="AC11" s="217"/>
      <c r="AD11" s="217"/>
      <c r="AE11" s="217"/>
      <c r="AF11" s="217"/>
      <c r="AG11" s="217"/>
      <c r="AH11" s="217"/>
      <c r="AI11" s="27"/>
      <c r="AJ11" s="46"/>
      <c r="AK11" s="27"/>
      <c r="AL11" s="21"/>
      <c r="AM11" s="476"/>
      <c r="AN11" s="51"/>
      <c r="AO11" s="217"/>
      <c r="AP11" s="217"/>
      <c r="AQ11" s="217"/>
    </row>
    <row r="12" spans="1:43" x14ac:dyDescent="0.2">
      <c r="A12" s="217"/>
      <c r="B12" s="477"/>
      <c r="C12" s="476"/>
      <c r="D12" s="51"/>
      <c r="E12" s="722"/>
      <c r="F12" s="722"/>
      <c r="G12" s="722"/>
      <c r="H12" s="722"/>
      <c r="I12" s="722"/>
      <c r="J12" s="722"/>
      <c r="K12" s="722"/>
      <c r="L12" s="722"/>
      <c r="M12" s="722"/>
      <c r="N12" s="722"/>
      <c r="O12" s="722"/>
      <c r="P12" s="722"/>
      <c r="Q12" s="722"/>
      <c r="R12" s="722"/>
      <c r="S12" s="722"/>
      <c r="T12" s="722"/>
      <c r="U12" s="476"/>
      <c r="V12" s="51"/>
      <c r="W12" s="217" t="s">
        <v>108</v>
      </c>
      <c r="X12" s="217"/>
      <c r="Y12" s="217"/>
      <c r="Z12" s="217"/>
      <c r="AA12" s="217"/>
      <c r="AB12" s="217"/>
      <c r="AC12" s="217"/>
      <c r="AD12" s="217"/>
      <c r="AE12" s="217"/>
      <c r="AF12" s="47"/>
      <c r="AG12" s="47" t="s">
        <v>9</v>
      </c>
      <c r="AH12" s="47"/>
      <c r="AI12" s="26"/>
      <c r="AJ12" s="48"/>
      <c r="AK12" s="26"/>
      <c r="AL12" s="22"/>
      <c r="AM12" s="476"/>
      <c r="AN12" s="51"/>
      <c r="AO12" s="217"/>
      <c r="AP12" s="217"/>
      <c r="AQ12" s="217"/>
    </row>
    <row r="13" spans="1:43" ht="6" customHeight="1" x14ac:dyDescent="0.2">
      <c r="A13" s="77"/>
      <c r="B13" s="76"/>
      <c r="C13" s="48"/>
      <c r="D13" s="26"/>
      <c r="E13" s="77"/>
      <c r="F13" s="77"/>
      <c r="G13" s="77"/>
      <c r="H13" s="77"/>
      <c r="I13" s="77"/>
      <c r="J13" s="77"/>
      <c r="K13" s="77"/>
      <c r="L13" s="77"/>
      <c r="M13" s="77"/>
      <c r="N13" s="77"/>
      <c r="O13" s="77"/>
      <c r="P13" s="77"/>
      <c r="Q13" s="77"/>
      <c r="R13" s="77"/>
      <c r="S13" s="77"/>
      <c r="T13" s="77"/>
      <c r="U13" s="48"/>
      <c r="V13" s="26"/>
      <c r="W13" s="77"/>
      <c r="X13" s="77"/>
      <c r="Y13" s="77"/>
      <c r="Z13" s="77"/>
      <c r="AA13" s="77"/>
      <c r="AB13" s="77"/>
      <c r="AC13" s="77"/>
      <c r="AD13" s="77"/>
      <c r="AE13" s="77"/>
      <c r="AF13" s="77"/>
      <c r="AG13" s="77"/>
      <c r="AH13" s="77"/>
      <c r="AI13" s="77"/>
      <c r="AJ13" s="77"/>
      <c r="AK13" s="77"/>
      <c r="AL13" s="78"/>
      <c r="AM13" s="48"/>
      <c r="AN13" s="26"/>
      <c r="AO13" s="77"/>
      <c r="AP13" s="77"/>
      <c r="AQ13" s="77"/>
    </row>
    <row r="14" spans="1:43" ht="6" customHeight="1" x14ac:dyDescent="0.2">
      <c r="A14" s="16"/>
      <c r="B14" s="475"/>
      <c r="C14" s="46"/>
      <c r="D14" s="27"/>
      <c r="E14" s="16"/>
      <c r="F14" s="16"/>
      <c r="G14" s="16"/>
      <c r="H14" s="16"/>
      <c r="I14" s="16"/>
      <c r="J14" s="16"/>
      <c r="K14" s="16"/>
      <c r="L14" s="16"/>
      <c r="M14" s="16"/>
      <c r="N14" s="16"/>
      <c r="O14" s="16"/>
      <c r="P14" s="16"/>
      <c r="Q14" s="16"/>
      <c r="R14" s="16"/>
      <c r="S14" s="16"/>
      <c r="T14" s="16"/>
      <c r="U14" s="46"/>
      <c r="V14" s="27"/>
      <c r="W14" s="16"/>
      <c r="X14" s="16"/>
      <c r="Y14" s="16"/>
      <c r="Z14" s="16"/>
      <c r="AA14" s="16"/>
      <c r="AB14" s="16"/>
      <c r="AC14" s="16"/>
      <c r="AD14" s="16"/>
      <c r="AE14" s="16"/>
      <c r="AF14" s="16"/>
      <c r="AG14" s="16"/>
      <c r="AH14" s="16"/>
      <c r="AI14" s="16"/>
      <c r="AJ14" s="16"/>
      <c r="AK14" s="16"/>
      <c r="AL14" s="24"/>
      <c r="AM14" s="46"/>
      <c r="AN14" s="27"/>
      <c r="AO14" s="16"/>
      <c r="AP14" s="16"/>
      <c r="AQ14" s="16"/>
    </row>
    <row r="15" spans="1:43" ht="11.25" customHeight="1" x14ac:dyDescent="0.2">
      <c r="A15" s="217"/>
      <c r="B15" s="477">
        <v>903</v>
      </c>
      <c r="C15" s="476"/>
      <c r="D15" s="51"/>
      <c r="E15" s="722" t="str">
        <f ca="1">VLOOKUP(INDIRECT(ADDRESS(ROW(),COLUMN()-3)),Language_Translations,MATCH(Language_Selected,Language_Options,0),FALSE)</f>
        <v>Est-ce que votre (mari/partenaire) a fréquenté l'école ?</v>
      </c>
      <c r="F15" s="722"/>
      <c r="G15" s="722"/>
      <c r="H15" s="722"/>
      <c r="I15" s="722"/>
      <c r="J15" s="722"/>
      <c r="K15" s="722"/>
      <c r="L15" s="722"/>
      <c r="M15" s="722"/>
      <c r="N15" s="722"/>
      <c r="O15" s="722"/>
      <c r="P15" s="722"/>
      <c r="Q15" s="722"/>
      <c r="R15" s="722"/>
      <c r="S15" s="722"/>
      <c r="T15" s="722"/>
      <c r="U15" s="476"/>
      <c r="V15" s="51"/>
      <c r="W15" s="217" t="s">
        <v>117</v>
      </c>
      <c r="X15" s="217"/>
      <c r="Y15" s="47" t="s">
        <v>9</v>
      </c>
      <c r="Z15" s="47"/>
      <c r="AA15" s="47"/>
      <c r="AB15" s="47"/>
      <c r="AC15" s="47"/>
      <c r="AD15" s="47"/>
      <c r="AE15" s="47"/>
      <c r="AF15" s="47"/>
      <c r="AG15" s="47"/>
      <c r="AH15" s="47"/>
      <c r="AI15" s="47"/>
      <c r="AJ15" s="47"/>
      <c r="AK15" s="47"/>
      <c r="AL15" s="75" t="s">
        <v>93</v>
      </c>
      <c r="AM15" s="476"/>
      <c r="AN15" s="51"/>
      <c r="AO15" s="217"/>
      <c r="AP15" s="217"/>
      <c r="AQ15" s="217"/>
    </row>
    <row r="16" spans="1:43" x14ac:dyDescent="0.2">
      <c r="A16" s="217"/>
      <c r="B16" s="477"/>
      <c r="C16" s="476"/>
      <c r="D16" s="51"/>
      <c r="E16" s="722"/>
      <c r="F16" s="722"/>
      <c r="G16" s="722"/>
      <c r="H16" s="722"/>
      <c r="I16" s="722"/>
      <c r="J16" s="722"/>
      <c r="K16" s="722"/>
      <c r="L16" s="722"/>
      <c r="M16" s="722"/>
      <c r="N16" s="722"/>
      <c r="O16" s="722"/>
      <c r="P16" s="722"/>
      <c r="Q16" s="722"/>
      <c r="R16" s="722"/>
      <c r="S16" s="722"/>
      <c r="T16" s="722"/>
      <c r="U16" s="476"/>
      <c r="V16" s="51"/>
      <c r="W16" s="217" t="s">
        <v>118</v>
      </c>
      <c r="X16" s="217"/>
      <c r="Y16" s="47" t="s">
        <v>9</v>
      </c>
      <c r="Z16" s="47"/>
      <c r="AA16" s="47"/>
      <c r="AB16" s="47"/>
      <c r="AC16" s="47"/>
      <c r="AD16" s="47"/>
      <c r="AE16" s="47"/>
      <c r="AF16" s="47"/>
      <c r="AG16" s="47"/>
      <c r="AH16" s="47"/>
      <c r="AI16" s="47"/>
      <c r="AJ16" s="47"/>
      <c r="AK16" s="47"/>
      <c r="AL16" s="75" t="s">
        <v>95</v>
      </c>
      <c r="AM16" s="476"/>
      <c r="AN16" s="51"/>
      <c r="AO16" s="217"/>
      <c r="AP16" s="318">
        <v>906</v>
      </c>
      <c r="AQ16" s="217"/>
    </row>
    <row r="17" spans="1:43" ht="6" customHeight="1" x14ac:dyDescent="0.2">
      <c r="A17" s="77"/>
      <c r="B17" s="76"/>
      <c r="C17" s="48"/>
      <c r="D17" s="26"/>
      <c r="E17" s="77"/>
      <c r="F17" s="77"/>
      <c r="G17" s="77"/>
      <c r="H17" s="77"/>
      <c r="I17" s="77"/>
      <c r="J17" s="77"/>
      <c r="K17" s="77"/>
      <c r="L17" s="77"/>
      <c r="M17" s="77"/>
      <c r="N17" s="77"/>
      <c r="O17" s="77"/>
      <c r="P17" s="77"/>
      <c r="Q17" s="77"/>
      <c r="R17" s="77"/>
      <c r="S17" s="77"/>
      <c r="T17" s="77"/>
      <c r="U17" s="48"/>
      <c r="V17" s="26"/>
      <c r="W17" s="77"/>
      <c r="X17" s="77"/>
      <c r="Y17" s="77"/>
      <c r="Z17" s="77"/>
      <c r="AA17" s="77"/>
      <c r="AB17" s="77"/>
      <c r="AC17" s="77"/>
      <c r="AD17" s="77"/>
      <c r="AE17" s="77"/>
      <c r="AF17" s="77"/>
      <c r="AG17" s="77"/>
      <c r="AH17" s="77"/>
      <c r="AI17" s="77"/>
      <c r="AJ17" s="77"/>
      <c r="AK17" s="77"/>
      <c r="AL17" s="78"/>
      <c r="AM17" s="48"/>
      <c r="AN17" s="26"/>
      <c r="AO17" s="77"/>
      <c r="AP17" s="77"/>
      <c r="AQ17" s="77"/>
    </row>
    <row r="18" spans="1:43" ht="6" customHeight="1" x14ac:dyDescent="0.2">
      <c r="A18" s="16"/>
      <c r="B18" s="475"/>
      <c r="C18" s="46"/>
      <c r="D18" s="27"/>
      <c r="E18" s="16"/>
      <c r="F18" s="16"/>
      <c r="G18" s="16"/>
      <c r="H18" s="16"/>
      <c r="I18" s="16"/>
      <c r="J18" s="16"/>
      <c r="K18" s="16"/>
      <c r="L18" s="16"/>
      <c r="M18" s="16"/>
      <c r="N18" s="16"/>
      <c r="O18" s="16"/>
      <c r="P18" s="16"/>
      <c r="Q18" s="16"/>
      <c r="R18" s="16"/>
      <c r="S18" s="16"/>
      <c r="T18" s="16"/>
      <c r="U18" s="46"/>
      <c r="V18" s="27"/>
      <c r="W18" s="16"/>
      <c r="X18" s="16"/>
      <c r="Y18" s="16"/>
      <c r="Z18" s="16"/>
      <c r="AA18" s="16"/>
      <c r="AB18" s="16"/>
      <c r="AC18" s="16"/>
      <c r="AD18" s="16"/>
      <c r="AE18" s="16"/>
      <c r="AF18" s="16"/>
      <c r="AG18" s="16"/>
      <c r="AH18" s="16"/>
      <c r="AI18" s="16"/>
      <c r="AJ18" s="16"/>
      <c r="AK18" s="16"/>
      <c r="AL18" s="24"/>
      <c r="AM18" s="46"/>
      <c r="AN18" s="27"/>
      <c r="AO18" s="16"/>
      <c r="AP18" s="16"/>
      <c r="AQ18" s="16"/>
    </row>
    <row r="19" spans="1:43" ht="11.25" customHeight="1" x14ac:dyDescent="0.2">
      <c r="A19" s="217"/>
      <c r="B19" s="477">
        <v>904</v>
      </c>
      <c r="C19" s="476"/>
      <c r="D19" s="51"/>
      <c r="E19" s="722" t="str">
        <f ca="1">VLOOKUP(INDIRECT(ADDRESS(ROW(),COLUMN()-3)),Language_Translations,MATCH(Language_Selected,Language_Options,0),FALSE)</f>
        <v>Quel est le plus haut niveau d'étude qu'il a atteint: primaire, secondaire ou supérieur ?</v>
      </c>
      <c r="F19" s="722"/>
      <c r="G19" s="722"/>
      <c r="H19" s="722"/>
      <c r="I19" s="722"/>
      <c r="J19" s="722"/>
      <c r="K19" s="722"/>
      <c r="L19" s="722"/>
      <c r="M19" s="722"/>
      <c r="N19" s="722"/>
      <c r="O19" s="722"/>
      <c r="P19" s="722"/>
      <c r="Q19" s="722"/>
      <c r="R19" s="722"/>
      <c r="S19" s="722"/>
      <c r="T19" s="722"/>
      <c r="U19" s="476"/>
      <c r="V19" s="51"/>
      <c r="W19" s="217" t="s">
        <v>119</v>
      </c>
      <c r="X19" s="217"/>
      <c r="Y19" s="217"/>
      <c r="Z19" s="217"/>
      <c r="AA19" s="47" t="s">
        <v>9</v>
      </c>
      <c r="AB19" s="97"/>
      <c r="AC19" s="47"/>
      <c r="AD19" s="47"/>
      <c r="AE19" s="47"/>
      <c r="AF19" s="47"/>
      <c r="AG19" s="47"/>
      <c r="AH19" s="47"/>
      <c r="AI19" s="47"/>
      <c r="AJ19" s="47"/>
      <c r="AK19" s="47"/>
      <c r="AL19" s="75" t="s">
        <v>93</v>
      </c>
      <c r="AM19" s="476"/>
      <c r="AN19" s="51"/>
      <c r="AO19" s="217"/>
      <c r="AP19" s="217"/>
      <c r="AQ19" s="217"/>
    </row>
    <row r="20" spans="1:43" x14ac:dyDescent="0.2">
      <c r="A20" s="217"/>
      <c r="B20" s="81" t="s">
        <v>57</v>
      </c>
      <c r="C20" s="476"/>
      <c r="D20" s="51"/>
      <c r="E20" s="722"/>
      <c r="F20" s="722"/>
      <c r="G20" s="722"/>
      <c r="H20" s="722"/>
      <c r="I20" s="722"/>
      <c r="J20" s="722"/>
      <c r="K20" s="722"/>
      <c r="L20" s="722"/>
      <c r="M20" s="722"/>
      <c r="N20" s="722"/>
      <c r="O20" s="722"/>
      <c r="P20" s="722"/>
      <c r="Q20" s="722"/>
      <c r="R20" s="722"/>
      <c r="S20" s="722"/>
      <c r="T20" s="722"/>
      <c r="U20" s="476"/>
      <c r="V20" s="51"/>
      <c r="W20" s="217" t="s">
        <v>121</v>
      </c>
      <c r="X20" s="217"/>
      <c r="Y20" s="217"/>
      <c r="Z20" s="217"/>
      <c r="AA20" s="217"/>
      <c r="AB20" s="47" t="s">
        <v>9</v>
      </c>
      <c r="AC20" s="97"/>
      <c r="AD20" s="47"/>
      <c r="AE20" s="47"/>
      <c r="AF20" s="47"/>
      <c r="AG20" s="47"/>
      <c r="AH20" s="47"/>
      <c r="AI20" s="47"/>
      <c r="AJ20" s="47"/>
      <c r="AK20" s="47"/>
      <c r="AL20" s="75" t="s">
        <v>95</v>
      </c>
      <c r="AM20" s="476"/>
      <c r="AN20" s="51"/>
      <c r="AO20" s="217"/>
      <c r="AP20" s="217"/>
      <c r="AQ20" s="217"/>
    </row>
    <row r="21" spans="1:43" x14ac:dyDescent="0.2">
      <c r="A21" s="217"/>
      <c r="B21" s="477"/>
      <c r="C21" s="476"/>
      <c r="D21" s="51"/>
      <c r="E21" s="722"/>
      <c r="F21" s="722"/>
      <c r="G21" s="722"/>
      <c r="H21" s="722"/>
      <c r="I21" s="722"/>
      <c r="J21" s="722"/>
      <c r="K21" s="722"/>
      <c r="L21" s="722"/>
      <c r="M21" s="722"/>
      <c r="N21" s="722"/>
      <c r="O21" s="722"/>
      <c r="P21" s="722"/>
      <c r="Q21" s="722"/>
      <c r="R21" s="722"/>
      <c r="S21" s="722"/>
      <c r="T21" s="722"/>
      <c r="U21" s="476"/>
      <c r="V21" s="51"/>
      <c r="W21" s="217" t="s">
        <v>122</v>
      </c>
      <c r="X21" s="217"/>
      <c r="Y21" s="217"/>
      <c r="Z21" s="47"/>
      <c r="AA21" s="97"/>
      <c r="AB21" s="47" t="s">
        <v>9</v>
      </c>
      <c r="AC21" s="47"/>
      <c r="AD21" s="47"/>
      <c r="AE21" s="47"/>
      <c r="AF21" s="47"/>
      <c r="AG21" s="47"/>
      <c r="AH21" s="47"/>
      <c r="AI21" s="47"/>
      <c r="AJ21" s="47"/>
      <c r="AK21" s="47"/>
      <c r="AL21" s="75" t="s">
        <v>97</v>
      </c>
      <c r="AM21" s="476"/>
      <c r="AN21" s="51"/>
      <c r="AO21" s="217"/>
      <c r="AP21" s="217"/>
      <c r="AQ21" s="217"/>
    </row>
    <row r="22" spans="1:43" x14ac:dyDescent="0.2">
      <c r="A22" s="217"/>
      <c r="B22" s="477"/>
      <c r="C22" s="476"/>
      <c r="D22" s="51"/>
      <c r="E22" s="722"/>
      <c r="F22" s="722"/>
      <c r="G22" s="722"/>
      <c r="H22" s="722"/>
      <c r="I22" s="722"/>
      <c r="J22" s="722"/>
      <c r="K22" s="722"/>
      <c r="L22" s="722"/>
      <c r="M22" s="722"/>
      <c r="N22" s="722"/>
      <c r="O22" s="722"/>
      <c r="P22" s="722"/>
      <c r="Q22" s="722"/>
      <c r="R22" s="722"/>
      <c r="S22" s="722"/>
      <c r="T22" s="722"/>
      <c r="U22" s="476"/>
      <c r="V22" s="51"/>
      <c r="W22" s="217" t="s">
        <v>259</v>
      </c>
      <c r="X22" s="217"/>
      <c r="Y22" s="217"/>
      <c r="Z22" s="217"/>
      <c r="AA22" s="217"/>
      <c r="AB22" s="47" t="s">
        <v>9</v>
      </c>
      <c r="AC22" s="97"/>
      <c r="AD22" s="47"/>
      <c r="AE22" s="47"/>
      <c r="AF22" s="47"/>
      <c r="AG22" s="47"/>
      <c r="AH22" s="47"/>
      <c r="AI22" s="47"/>
      <c r="AJ22" s="47"/>
      <c r="AK22" s="47"/>
      <c r="AL22" s="75" t="s">
        <v>212</v>
      </c>
      <c r="AM22" s="476"/>
      <c r="AN22" s="51"/>
      <c r="AO22" s="217"/>
      <c r="AP22" s="318">
        <v>906</v>
      </c>
      <c r="AQ22" s="217"/>
    </row>
    <row r="23" spans="1:43" ht="6" customHeight="1" x14ac:dyDescent="0.2">
      <c r="A23" s="77"/>
      <c r="B23" s="76"/>
      <c r="C23" s="48"/>
      <c r="D23" s="26"/>
      <c r="E23" s="77"/>
      <c r="F23" s="77"/>
      <c r="G23" s="77"/>
      <c r="H23" s="77"/>
      <c r="I23" s="77"/>
      <c r="J23" s="77"/>
      <c r="K23" s="77"/>
      <c r="L23" s="77"/>
      <c r="M23" s="77"/>
      <c r="N23" s="77"/>
      <c r="O23" s="77"/>
      <c r="P23" s="77"/>
      <c r="Q23" s="77"/>
      <c r="R23" s="77"/>
      <c r="S23" s="77"/>
      <c r="T23" s="77"/>
      <c r="U23" s="48"/>
      <c r="V23" s="26"/>
      <c r="W23" s="77"/>
      <c r="X23" s="77"/>
      <c r="Y23" s="77"/>
      <c r="Z23" s="77"/>
      <c r="AA23" s="77"/>
      <c r="AB23" s="77"/>
      <c r="AC23" s="77"/>
      <c r="AD23" s="77"/>
      <c r="AE23" s="77"/>
      <c r="AF23" s="77"/>
      <c r="AG23" s="77"/>
      <c r="AH23" s="77"/>
      <c r="AI23" s="77"/>
      <c r="AJ23" s="77"/>
      <c r="AK23" s="77"/>
      <c r="AL23" s="78"/>
      <c r="AM23" s="48"/>
      <c r="AN23" s="26"/>
      <c r="AO23" s="77"/>
      <c r="AP23" s="77"/>
      <c r="AQ23" s="77"/>
    </row>
    <row r="24" spans="1:43" ht="6" customHeight="1" x14ac:dyDescent="0.2">
      <c r="A24" s="16"/>
      <c r="B24" s="475"/>
      <c r="C24" s="46"/>
      <c r="D24" s="27"/>
      <c r="E24" s="16"/>
      <c r="F24" s="16"/>
      <c r="G24" s="16"/>
      <c r="H24" s="16"/>
      <c r="I24" s="16"/>
      <c r="J24" s="16"/>
      <c r="K24" s="16"/>
      <c r="L24" s="16"/>
      <c r="M24" s="16"/>
      <c r="N24" s="16"/>
      <c r="O24" s="16"/>
      <c r="P24" s="16"/>
      <c r="Q24" s="16"/>
      <c r="R24" s="16"/>
      <c r="S24" s="16"/>
      <c r="T24" s="16"/>
      <c r="U24" s="46"/>
      <c r="V24" s="27"/>
      <c r="W24" s="16"/>
      <c r="X24" s="16"/>
      <c r="Y24" s="16"/>
      <c r="Z24" s="16"/>
      <c r="AA24" s="16"/>
      <c r="AB24" s="16"/>
      <c r="AC24" s="16"/>
      <c r="AD24" s="16"/>
      <c r="AE24" s="16"/>
      <c r="AF24" s="16"/>
      <c r="AG24" s="16"/>
      <c r="AH24" s="16"/>
      <c r="AI24" s="16"/>
      <c r="AJ24" s="16"/>
      <c r="AK24" s="16"/>
      <c r="AL24" s="24"/>
      <c r="AM24" s="46"/>
      <c r="AN24" s="27"/>
      <c r="AO24" s="16"/>
      <c r="AP24" s="16"/>
      <c r="AQ24" s="16"/>
    </row>
    <row r="25" spans="1:43" ht="11.25" customHeight="1" x14ac:dyDescent="0.2">
      <c r="A25" s="217"/>
      <c r="B25" s="477">
        <v>905</v>
      </c>
      <c r="C25" s="476"/>
      <c r="D25" s="51"/>
      <c r="E25" s="722" t="str">
        <f ca="1">VLOOKUP(INDIRECT(ADDRESS(ROW(),COLUMN()-3)),Language_Translations,MATCH(Language_Selected,Language_Options,0),FALSE)</f>
        <v>Quelle est la [CLASSE/ANNÉE] la plus élevée qu'il a achevée à ce niveau ?</v>
      </c>
      <c r="F25" s="722"/>
      <c r="G25" s="722"/>
      <c r="H25" s="722"/>
      <c r="I25" s="722"/>
      <c r="J25" s="722"/>
      <c r="K25" s="722"/>
      <c r="L25" s="722"/>
      <c r="M25" s="722"/>
      <c r="N25" s="722"/>
      <c r="O25" s="722"/>
      <c r="P25" s="722"/>
      <c r="Q25" s="722"/>
      <c r="R25" s="722"/>
      <c r="S25" s="722"/>
      <c r="T25" s="722"/>
      <c r="U25" s="476"/>
      <c r="V25" s="51"/>
      <c r="W25" s="217"/>
      <c r="X25" s="217"/>
      <c r="Y25" s="217"/>
      <c r="Z25" s="217"/>
      <c r="AA25" s="217"/>
      <c r="AB25" s="217"/>
      <c r="AC25" s="217"/>
      <c r="AD25" s="217"/>
      <c r="AE25" s="217"/>
      <c r="AF25" s="217"/>
      <c r="AG25" s="217"/>
      <c r="AH25" s="217"/>
      <c r="AI25" s="27"/>
      <c r="AJ25" s="46"/>
      <c r="AK25" s="27"/>
      <c r="AL25" s="21"/>
      <c r="AM25" s="476"/>
      <c r="AN25" s="51"/>
      <c r="AO25" s="217"/>
      <c r="AP25" s="217"/>
      <c r="AQ25" s="217"/>
    </row>
    <row r="26" spans="1:43" x14ac:dyDescent="0.2">
      <c r="A26" s="217"/>
      <c r="B26" s="81" t="s">
        <v>57</v>
      </c>
      <c r="C26" s="476"/>
      <c r="D26" s="51"/>
      <c r="E26" s="722"/>
      <c r="F26" s="722"/>
      <c r="G26" s="722"/>
      <c r="H26" s="722"/>
      <c r="I26" s="722"/>
      <c r="J26" s="722"/>
      <c r="K26" s="722"/>
      <c r="L26" s="722"/>
      <c r="M26" s="722"/>
      <c r="N26" s="722"/>
      <c r="O26" s="722"/>
      <c r="P26" s="722"/>
      <c r="Q26" s="722"/>
      <c r="R26" s="722"/>
      <c r="S26" s="722"/>
      <c r="T26" s="722"/>
      <c r="U26" s="476"/>
      <c r="V26" s="51"/>
      <c r="W26" s="217" t="s">
        <v>979</v>
      </c>
      <c r="X26" s="217"/>
      <c r="Y26" s="217"/>
      <c r="Z26" s="217"/>
      <c r="AB26" s="217"/>
      <c r="AC26" s="47" t="s">
        <v>9</v>
      </c>
      <c r="AD26" s="47"/>
      <c r="AE26" s="47"/>
      <c r="AF26" s="47"/>
      <c r="AG26" s="47"/>
      <c r="AH26" s="47"/>
      <c r="AI26" s="26"/>
      <c r="AJ26" s="48"/>
      <c r="AK26" s="26"/>
      <c r="AL26" s="22"/>
      <c r="AM26" s="476"/>
      <c r="AN26" s="51"/>
      <c r="AO26" s="217"/>
      <c r="AP26" s="217"/>
      <c r="AQ26" s="217"/>
    </row>
    <row r="27" spans="1:43" x14ac:dyDescent="0.2">
      <c r="A27" s="217"/>
      <c r="B27" s="477"/>
      <c r="C27" s="476"/>
      <c r="D27" s="51"/>
      <c r="E27" s="723" t="s">
        <v>980</v>
      </c>
      <c r="F27" s="723"/>
      <c r="G27" s="723"/>
      <c r="H27" s="723"/>
      <c r="I27" s="723"/>
      <c r="J27" s="723"/>
      <c r="K27" s="723"/>
      <c r="L27" s="723"/>
      <c r="M27" s="723"/>
      <c r="N27" s="723"/>
      <c r="O27" s="723"/>
      <c r="P27" s="723"/>
      <c r="Q27" s="723"/>
      <c r="R27" s="723"/>
      <c r="S27" s="723"/>
      <c r="T27" s="723"/>
      <c r="U27" s="476"/>
      <c r="V27" s="51"/>
      <c r="W27" s="217"/>
      <c r="X27" s="217"/>
      <c r="Y27" s="217"/>
      <c r="Z27" s="217"/>
      <c r="AA27" s="217"/>
      <c r="AB27" s="217"/>
      <c r="AC27" s="217"/>
      <c r="AD27" s="217"/>
      <c r="AE27" s="217"/>
      <c r="AF27" s="217"/>
      <c r="AG27" s="217"/>
      <c r="AH27" s="217"/>
      <c r="AI27" s="217"/>
      <c r="AJ27" s="217"/>
      <c r="AK27" s="217"/>
      <c r="AL27" s="74"/>
      <c r="AM27" s="476"/>
      <c r="AN27" s="51"/>
      <c r="AO27" s="217"/>
      <c r="AP27" s="217"/>
      <c r="AQ27" s="217"/>
    </row>
    <row r="28" spans="1:43" x14ac:dyDescent="0.2">
      <c r="A28" s="217"/>
      <c r="B28" s="477"/>
      <c r="C28" s="476"/>
      <c r="D28" s="51"/>
      <c r="E28" s="723"/>
      <c r="F28" s="723"/>
      <c r="G28" s="723"/>
      <c r="H28" s="723"/>
      <c r="I28" s="723"/>
      <c r="J28" s="723"/>
      <c r="K28" s="723"/>
      <c r="L28" s="723"/>
      <c r="M28" s="723"/>
      <c r="N28" s="723"/>
      <c r="O28" s="723"/>
      <c r="P28" s="723"/>
      <c r="Q28" s="723"/>
      <c r="R28" s="723"/>
      <c r="S28" s="723"/>
      <c r="T28" s="723"/>
      <c r="U28" s="476"/>
      <c r="V28" s="51"/>
      <c r="W28" s="217" t="s">
        <v>259</v>
      </c>
      <c r="X28" s="217"/>
      <c r="Y28" s="217"/>
      <c r="Z28" s="217"/>
      <c r="AA28" s="217"/>
      <c r="AB28" s="47" t="s">
        <v>9</v>
      </c>
      <c r="AC28" s="97"/>
      <c r="AD28" s="47"/>
      <c r="AE28" s="47"/>
      <c r="AF28" s="47"/>
      <c r="AG28" s="47"/>
      <c r="AH28" s="47"/>
      <c r="AI28" s="47"/>
      <c r="AJ28" s="47"/>
      <c r="AK28" s="47"/>
      <c r="AL28" s="74" t="s">
        <v>88</v>
      </c>
      <c r="AM28" s="476"/>
      <c r="AN28" s="51"/>
      <c r="AO28" s="217"/>
      <c r="AP28" s="217"/>
      <c r="AQ28" s="217"/>
    </row>
    <row r="29" spans="1:43" x14ac:dyDescent="0.2">
      <c r="A29" s="217"/>
      <c r="B29" s="477"/>
      <c r="C29" s="476"/>
      <c r="D29" s="51"/>
      <c r="E29" s="723"/>
      <c r="F29" s="723"/>
      <c r="G29" s="723"/>
      <c r="H29" s="723"/>
      <c r="I29" s="723"/>
      <c r="J29" s="723"/>
      <c r="K29" s="723"/>
      <c r="L29" s="723"/>
      <c r="M29" s="723"/>
      <c r="N29" s="723"/>
      <c r="O29" s="723"/>
      <c r="P29" s="723"/>
      <c r="Q29" s="723"/>
      <c r="R29" s="723"/>
      <c r="S29" s="723"/>
      <c r="T29" s="723"/>
      <c r="U29" s="476"/>
      <c r="V29" s="51"/>
      <c r="W29" s="217"/>
      <c r="X29" s="217"/>
      <c r="Y29" s="217"/>
      <c r="Z29" s="217"/>
      <c r="AA29" s="217"/>
      <c r="AB29" s="47"/>
      <c r="AC29" s="97"/>
      <c r="AD29" s="47"/>
      <c r="AE29" s="47"/>
      <c r="AF29" s="47"/>
      <c r="AG29" s="47"/>
      <c r="AH29" s="47"/>
      <c r="AI29" s="47"/>
      <c r="AJ29" s="47"/>
      <c r="AK29" s="47"/>
      <c r="AL29" s="74"/>
      <c r="AM29" s="476"/>
      <c r="AN29" s="51"/>
      <c r="AO29" s="217"/>
      <c r="AP29" s="217"/>
      <c r="AQ29" s="217"/>
    </row>
    <row r="30" spans="1:43" ht="6" customHeight="1" x14ac:dyDescent="0.2">
      <c r="A30" s="77"/>
      <c r="B30" s="76"/>
      <c r="C30" s="48"/>
      <c r="D30" s="26"/>
      <c r="E30" s="77"/>
      <c r="F30" s="77"/>
      <c r="G30" s="77"/>
      <c r="H30" s="77"/>
      <c r="I30" s="77"/>
      <c r="J30" s="77"/>
      <c r="K30" s="77"/>
      <c r="L30" s="77"/>
      <c r="M30" s="77"/>
      <c r="N30" s="77"/>
      <c r="O30" s="77"/>
      <c r="P30" s="77"/>
      <c r="Q30" s="77"/>
      <c r="R30" s="77"/>
      <c r="S30" s="77"/>
      <c r="T30" s="77"/>
      <c r="U30" s="48"/>
      <c r="V30" s="26"/>
      <c r="W30" s="77"/>
      <c r="X30" s="77"/>
      <c r="Y30" s="77"/>
      <c r="Z30" s="77"/>
      <c r="AA30" s="77"/>
      <c r="AB30" s="77"/>
      <c r="AC30" s="77"/>
      <c r="AD30" s="77"/>
      <c r="AE30" s="77"/>
      <c r="AF30" s="77"/>
      <c r="AG30" s="77"/>
      <c r="AH30" s="77"/>
      <c r="AI30" s="77"/>
      <c r="AJ30" s="77"/>
      <c r="AK30" s="77"/>
      <c r="AL30" s="78"/>
      <c r="AM30" s="48"/>
      <c r="AN30" s="26"/>
      <c r="AO30" s="77"/>
      <c r="AP30" s="77"/>
      <c r="AQ30" s="77"/>
    </row>
    <row r="31" spans="1:43" ht="6" customHeight="1" x14ac:dyDescent="0.2">
      <c r="A31" s="16"/>
      <c r="B31" s="475"/>
      <c r="C31" s="46"/>
      <c r="D31" s="27"/>
      <c r="E31" s="16"/>
      <c r="F31" s="16"/>
      <c r="G31" s="16"/>
      <c r="H31" s="16"/>
      <c r="I31" s="16"/>
      <c r="J31" s="16"/>
      <c r="K31" s="16"/>
      <c r="L31" s="16"/>
      <c r="M31" s="16"/>
      <c r="N31" s="16"/>
      <c r="O31" s="16"/>
      <c r="P31" s="16"/>
      <c r="Q31" s="16"/>
      <c r="R31" s="16"/>
      <c r="S31" s="16"/>
      <c r="T31" s="16"/>
      <c r="U31" s="46"/>
      <c r="V31" s="27"/>
      <c r="W31" s="16"/>
      <c r="X31" s="16"/>
      <c r="Y31" s="16"/>
      <c r="Z31" s="16"/>
      <c r="AA31" s="16"/>
      <c r="AB31" s="16"/>
      <c r="AC31" s="16"/>
      <c r="AD31" s="16"/>
      <c r="AE31" s="16"/>
      <c r="AF31" s="16"/>
      <c r="AG31" s="16"/>
      <c r="AH31" s="16"/>
      <c r="AI31" s="16"/>
      <c r="AJ31" s="16"/>
      <c r="AK31" s="16"/>
      <c r="AL31" s="24"/>
      <c r="AM31" s="46"/>
      <c r="AN31" s="27"/>
      <c r="AO31" s="16"/>
      <c r="AP31" s="16"/>
      <c r="AQ31" s="16"/>
    </row>
    <row r="32" spans="1:43" ht="11.25" customHeight="1" x14ac:dyDescent="0.2">
      <c r="A32" s="217"/>
      <c r="B32" s="477">
        <v>906</v>
      </c>
      <c r="C32" s="476"/>
      <c r="D32" s="51"/>
      <c r="E32" s="722" t="str">
        <f ca="1">VLOOKUP(INDIRECT(ADDRESS(ROW(),COLUMN()-3)),Language_Translations,MATCH(Language_Selected,Language_Options,0),FALSE)</f>
        <v>Est-ce que votre (mari/partenaire) a effectué un travail au cours des sept derniers jours ?</v>
      </c>
      <c r="F32" s="722"/>
      <c r="G32" s="722"/>
      <c r="H32" s="722"/>
      <c r="I32" s="722"/>
      <c r="J32" s="722"/>
      <c r="K32" s="722"/>
      <c r="L32" s="722"/>
      <c r="M32" s="722"/>
      <c r="N32" s="722"/>
      <c r="O32" s="722"/>
      <c r="P32" s="722"/>
      <c r="Q32" s="722"/>
      <c r="R32" s="722"/>
      <c r="S32" s="722"/>
      <c r="T32" s="722"/>
      <c r="U32" s="476"/>
      <c r="V32" s="51"/>
      <c r="W32" s="217" t="s">
        <v>117</v>
      </c>
      <c r="X32" s="217"/>
      <c r="Y32" s="47" t="s">
        <v>9</v>
      </c>
      <c r="Z32" s="47"/>
      <c r="AA32" s="47"/>
      <c r="AB32" s="97"/>
      <c r="AC32" s="97"/>
      <c r="AD32" s="47"/>
      <c r="AE32" s="47"/>
      <c r="AF32" s="47"/>
      <c r="AG32" s="47"/>
      <c r="AH32" s="47"/>
      <c r="AI32" s="47"/>
      <c r="AJ32" s="47"/>
      <c r="AK32" s="47"/>
      <c r="AL32" s="75" t="s">
        <v>93</v>
      </c>
      <c r="AM32" s="476"/>
      <c r="AN32" s="51"/>
      <c r="AO32" s="217"/>
      <c r="AP32" s="318">
        <v>908</v>
      </c>
      <c r="AQ32" s="217"/>
    </row>
    <row r="33" spans="1:43" x14ac:dyDescent="0.2">
      <c r="A33" s="217"/>
      <c r="B33" s="477"/>
      <c r="C33" s="476"/>
      <c r="D33" s="51"/>
      <c r="E33" s="722"/>
      <c r="F33" s="722"/>
      <c r="G33" s="722"/>
      <c r="H33" s="722"/>
      <c r="I33" s="722"/>
      <c r="J33" s="722"/>
      <c r="K33" s="722"/>
      <c r="L33" s="722"/>
      <c r="M33" s="722"/>
      <c r="N33" s="722"/>
      <c r="O33" s="722"/>
      <c r="P33" s="722"/>
      <c r="Q33" s="722"/>
      <c r="R33" s="722"/>
      <c r="S33" s="722"/>
      <c r="T33" s="722"/>
      <c r="U33" s="476"/>
      <c r="V33" s="51"/>
      <c r="W33" s="217" t="s">
        <v>118</v>
      </c>
      <c r="X33" s="217"/>
      <c r="Y33" s="47" t="s">
        <v>9</v>
      </c>
      <c r="Z33" s="47"/>
      <c r="AA33" s="47"/>
      <c r="AB33" s="97"/>
      <c r="AC33" s="97"/>
      <c r="AD33" s="97"/>
      <c r="AE33" s="47"/>
      <c r="AF33" s="47"/>
      <c r="AG33" s="47"/>
      <c r="AH33" s="47"/>
      <c r="AI33" s="47"/>
      <c r="AJ33" s="47"/>
      <c r="AK33" s="47"/>
      <c r="AL33" s="75" t="s">
        <v>95</v>
      </c>
      <c r="AM33" s="476"/>
      <c r="AN33" s="51"/>
      <c r="AO33" s="217"/>
      <c r="AP33" s="2"/>
      <c r="AQ33" s="217"/>
    </row>
    <row r="34" spans="1:43" x14ac:dyDescent="0.2">
      <c r="A34" s="217"/>
      <c r="B34" s="477"/>
      <c r="C34" s="476"/>
      <c r="D34" s="51"/>
      <c r="E34" s="722"/>
      <c r="F34" s="722"/>
      <c r="G34" s="722"/>
      <c r="H34" s="722"/>
      <c r="I34" s="722"/>
      <c r="J34" s="722"/>
      <c r="K34" s="722"/>
      <c r="L34" s="722"/>
      <c r="M34" s="722"/>
      <c r="N34" s="722"/>
      <c r="O34" s="722"/>
      <c r="P34" s="722"/>
      <c r="Q34" s="722"/>
      <c r="R34" s="722"/>
      <c r="S34" s="722"/>
      <c r="T34" s="722"/>
      <c r="U34" s="476"/>
      <c r="V34" s="51"/>
      <c r="W34" s="217" t="s">
        <v>259</v>
      </c>
      <c r="X34" s="217"/>
      <c r="Y34" s="217"/>
      <c r="Z34" s="217"/>
      <c r="AA34" s="217"/>
      <c r="AB34" s="47" t="s">
        <v>9</v>
      </c>
      <c r="AC34" s="47"/>
      <c r="AD34" s="47"/>
      <c r="AE34" s="47"/>
      <c r="AF34" s="97"/>
      <c r="AG34" s="47"/>
      <c r="AH34" s="97"/>
      <c r="AI34" s="47"/>
      <c r="AJ34" s="47"/>
      <c r="AK34" s="47"/>
      <c r="AL34" s="75" t="s">
        <v>212</v>
      </c>
      <c r="AM34" s="476"/>
      <c r="AN34" s="51"/>
      <c r="AO34" s="217"/>
      <c r="AP34" s="2"/>
      <c r="AQ34" s="217"/>
    </row>
    <row r="35" spans="1:43" ht="6" customHeight="1" x14ac:dyDescent="0.2">
      <c r="A35" s="77"/>
      <c r="B35" s="76"/>
      <c r="C35" s="48"/>
      <c r="D35" s="26"/>
      <c r="E35" s="77"/>
      <c r="F35" s="77"/>
      <c r="G35" s="77"/>
      <c r="H35" s="77"/>
      <c r="I35" s="77"/>
      <c r="J35" s="77"/>
      <c r="K35" s="77"/>
      <c r="L35" s="77"/>
      <c r="M35" s="77"/>
      <c r="N35" s="77"/>
      <c r="O35" s="77"/>
      <c r="P35" s="77"/>
      <c r="Q35" s="77"/>
      <c r="R35" s="77"/>
      <c r="S35" s="77"/>
      <c r="T35" s="77"/>
      <c r="U35" s="48"/>
      <c r="V35" s="26"/>
      <c r="W35" s="77"/>
      <c r="X35" s="77"/>
      <c r="Y35" s="77"/>
      <c r="Z35" s="77"/>
      <c r="AA35" s="77"/>
      <c r="AB35" s="77"/>
      <c r="AC35" s="77"/>
      <c r="AD35" s="77"/>
      <c r="AE35" s="77"/>
      <c r="AF35" s="77"/>
      <c r="AG35" s="77"/>
      <c r="AH35" s="77"/>
      <c r="AI35" s="77"/>
      <c r="AJ35" s="77"/>
      <c r="AK35" s="77"/>
      <c r="AL35" s="78"/>
      <c r="AM35" s="48"/>
      <c r="AN35" s="26"/>
      <c r="AO35" s="77"/>
      <c r="AP35" s="77"/>
      <c r="AQ35" s="77"/>
    </row>
    <row r="36" spans="1:43" ht="6" customHeight="1" x14ac:dyDescent="0.2">
      <c r="A36" s="16"/>
      <c r="B36" s="475"/>
      <c r="C36" s="46"/>
      <c r="D36" s="27"/>
      <c r="E36" s="16"/>
      <c r="F36" s="16"/>
      <c r="G36" s="16"/>
      <c r="H36" s="16"/>
      <c r="I36" s="16"/>
      <c r="J36" s="16"/>
      <c r="K36" s="16"/>
      <c r="L36" s="16"/>
      <c r="M36" s="16"/>
      <c r="N36" s="16"/>
      <c r="O36" s="16"/>
      <c r="P36" s="16"/>
      <c r="Q36" s="16"/>
      <c r="R36" s="16"/>
      <c r="S36" s="16"/>
      <c r="T36" s="16"/>
      <c r="U36" s="46"/>
      <c r="V36" s="27"/>
      <c r="W36" s="16"/>
      <c r="X36" s="16"/>
      <c r="Y36" s="16"/>
      <c r="Z36" s="16"/>
      <c r="AA36" s="16"/>
      <c r="AB36" s="16"/>
      <c r="AC36" s="16"/>
      <c r="AD36" s="16"/>
      <c r="AE36" s="16"/>
      <c r="AF36" s="16"/>
      <c r="AG36" s="16"/>
      <c r="AH36" s="16"/>
      <c r="AI36" s="16"/>
      <c r="AJ36" s="16"/>
      <c r="AK36" s="16"/>
      <c r="AL36" s="24"/>
      <c r="AM36" s="46"/>
      <c r="AN36" s="27"/>
      <c r="AO36" s="16"/>
      <c r="AP36" s="16"/>
      <c r="AQ36" s="16"/>
    </row>
    <row r="37" spans="1:43" ht="11.25" customHeight="1" x14ac:dyDescent="0.2">
      <c r="A37" s="217"/>
      <c r="B37" s="477">
        <v>907</v>
      </c>
      <c r="C37" s="476"/>
      <c r="D37" s="51"/>
      <c r="E37" s="722" t="str">
        <f ca="1">VLOOKUP(INDIRECT(ADDRESS(ROW(),COLUMN()-3)),Language_Translations,MATCH(Language_Selected,Language_Options,0),FALSE)</f>
        <v>Est-ce que votre (mari/partenaire) a effectué un travail au cours des 12 derniers mois ?</v>
      </c>
      <c r="F37" s="722"/>
      <c r="G37" s="722"/>
      <c r="H37" s="722"/>
      <c r="I37" s="722"/>
      <c r="J37" s="722"/>
      <c r="K37" s="722"/>
      <c r="L37" s="722"/>
      <c r="M37" s="722"/>
      <c r="N37" s="722"/>
      <c r="O37" s="722"/>
      <c r="P37" s="722"/>
      <c r="Q37" s="722"/>
      <c r="R37" s="722"/>
      <c r="S37" s="722"/>
      <c r="T37" s="722"/>
      <c r="U37" s="476"/>
      <c r="V37" s="51"/>
      <c r="W37" s="217" t="s">
        <v>117</v>
      </c>
      <c r="X37" s="217"/>
      <c r="Y37" s="47" t="s">
        <v>9</v>
      </c>
      <c r="Z37" s="47"/>
      <c r="AA37" s="47"/>
      <c r="AB37" s="97"/>
      <c r="AC37" s="97"/>
      <c r="AD37" s="47"/>
      <c r="AE37" s="47"/>
      <c r="AF37" s="47"/>
      <c r="AG37" s="47"/>
      <c r="AH37" s="47"/>
      <c r="AI37" s="47"/>
      <c r="AJ37" s="47"/>
      <c r="AK37" s="47"/>
      <c r="AL37" s="75" t="s">
        <v>93</v>
      </c>
      <c r="AM37" s="476"/>
      <c r="AN37" s="51"/>
      <c r="AO37" s="217"/>
      <c r="AP37" s="217"/>
      <c r="AQ37" s="217"/>
    </row>
    <row r="38" spans="1:43" x14ac:dyDescent="0.2">
      <c r="A38" s="217"/>
      <c r="B38" s="477"/>
      <c r="C38" s="476"/>
      <c r="D38" s="51"/>
      <c r="E38" s="722"/>
      <c r="F38" s="722"/>
      <c r="G38" s="722"/>
      <c r="H38" s="722"/>
      <c r="I38" s="722"/>
      <c r="J38" s="722"/>
      <c r="K38" s="722"/>
      <c r="L38" s="722"/>
      <c r="M38" s="722"/>
      <c r="N38" s="722"/>
      <c r="O38" s="722"/>
      <c r="P38" s="722"/>
      <c r="Q38" s="722"/>
      <c r="R38" s="722"/>
      <c r="S38" s="722"/>
      <c r="T38" s="722"/>
      <c r="U38" s="476"/>
      <c r="V38" s="51"/>
      <c r="W38" s="217" t="s">
        <v>118</v>
      </c>
      <c r="X38" s="217"/>
      <c r="Y38" s="47" t="s">
        <v>9</v>
      </c>
      <c r="Z38" s="47"/>
      <c r="AA38" s="47"/>
      <c r="AB38" s="97"/>
      <c r="AC38" s="97"/>
      <c r="AD38" s="97"/>
      <c r="AE38" s="47"/>
      <c r="AF38" s="47"/>
      <c r="AG38" s="47"/>
      <c r="AH38" s="47"/>
      <c r="AI38" s="47"/>
      <c r="AJ38" s="47"/>
      <c r="AK38" s="47"/>
      <c r="AL38" s="75" t="s">
        <v>95</v>
      </c>
      <c r="AM38" s="476"/>
      <c r="AN38" s="51"/>
      <c r="AO38" s="217"/>
      <c r="AP38" s="743">
        <v>909</v>
      </c>
      <c r="AQ38" s="217"/>
    </row>
    <row r="39" spans="1:43" x14ac:dyDescent="0.2">
      <c r="A39" s="217"/>
      <c r="B39" s="477"/>
      <c r="C39" s="476"/>
      <c r="D39" s="51"/>
      <c r="E39" s="722"/>
      <c r="F39" s="722"/>
      <c r="G39" s="722"/>
      <c r="H39" s="722"/>
      <c r="I39" s="722"/>
      <c r="J39" s="722"/>
      <c r="K39" s="722"/>
      <c r="L39" s="722"/>
      <c r="M39" s="722"/>
      <c r="N39" s="722"/>
      <c r="O39" s="722"/>
      <c r="P39" s="722"/>
      <c r="Q39" s="722"/>
      <c r="R39" s="722"/>
      <c r="S39" s="722"/>
      <c r="T39" s="722"/>
      <c r="U39" s="476"/>
      <c r="V39" s="51"/>
      <c r="W39" s="217" t="s">
        <v>259</v>
      </c>
      <c r="X39" s="217"/>
      <c r="Y39" s="217"/>
      <c r="Z39" s="217"/>
      <c r="AA39" s="217"/>
      <c r="AB39" s="47" t="s">
        <v>9</v>
      </c>
      <c r="AC39" s="47"/>
      <c r="AD39" s="47"/>
      <c r="AE39" s="47"/>
      <c r="AF39" s="97"/>
      <c r="AG39" s="47"/>
      <c r="AH39" s="97"/>
      <c r="AI39" s="47"/>
      <c r="AJ39" s="47"/>
      <c r="AK39" s="47"/>
      <c r="AL39" s="75" t="s">
        <v>212</v>
      </c>
      <c r="AM39" s="476"/>
      <c r="AN39" s="51"/>
      <c r="AO39" s="217"/>
      <c r="AP39" s="743"/>
      <c r="AQ39" s="217"/>
    </row>
    <row r="40" spans="1:43" ht="6" customHeight="1" x14ac:dyDescent="0.2">
      <c r="A40" s="77"/>
      <c r="B40" s="76"/>
      <c r="C40" s="48"/>
      <c r="D40" s="26"/>
      <c r="E40" s="77"/>
      <c r="F40" s="77"/>
      <c r="G40" s="77"/>
      <c r="H40" s="77"/>
      <c r="I40" s="77"/>
      <c r="J40" s="77"/>
      <c r="K40" s="77"/>
      <c r="L40" s="77"/>
      <c r="M40" s="77"/>
      <c r="N40" s="77"/>
      <c r="O40" s="77"/>
      <c r="P40" s="77"/>
      <c r="Q40" s="77"/>
      <c r="R40" s="77"/>
      <c r="S40" s="77"/>
      <c r="T40" s="77"/>
      <c r="U40" s="48"/>
      <c r="V40" s="26"/>
      <c r="W40" s="77"/>
      <c r="X40" s="77"/>
      <c r="Y40" s="77"/>
      <c r="Z40" s="77"/>
      <c r="AA40" s="77"/>
      <c r="AB40" s="77"/>
      <c r="AC40" s="77"/>
      <c r="AD40" s="77"/>
      <c r="AE40" s="77"/>
      <c r="AF40" s="77"/>
      <c r="AG40" s="77"/>
      <c r="AH40" s="77"/>
      <c r="AI40" s="77"/>
      <c r="AJ40" s="77"/>
      <c r="AK40" s="77"/>
      <c r="AL40" s="78"/>
      <c r="AM40" s="48"/>
      <c r="AN40" s="26"/>
      <c r="AO40" s="77"/>
      <c r="AP40" s="77"/>
      <c r="AQ40" s="77"/>
    </row>
    <row r="41" spans="1:43" ht="6" customHeight="1" x14ac:dyDescent="0.2">
      <c r="A41" s="16"/>
      <c r="B41" s="475"/>
      <c r="C41" s="46"/>
      <c r="D41" s="27"/>
      <c r="E41" s="16"/>
      <c r="F41" s="16"/>
      <c r="G41" s="16"/>
      <c r="H41" s="16"/>
      <c r="I41" s="16"/>
      <c r="J41" s="16"/>
      <c r="K41" s="16"/>
      <c r="L41" s="16"/>
      <c r="M41" s="16"/>
      <c r="N41" s="16"/>
      <c r="O41" s="16"/>
      <c r="P41" s="16"/>
      <c r="Q41" s="16"/>
      <c r="R41" s="16"/>
      <c r="S41" s="16"/>
      <c r="T41" s="16"/>
      <c r="U41" s="46"/>
      <c r="V41" s="27"/>
      <c r="W41" s="16"/>
      <c r="X41" s="16"/>
      <c r="Y41" s="16"/>
      <c r="Z41" s="16"/>
      <c r="AA41" s="16"/>
      <c r="AB41" s="16"/>
      <c r="AC41" s="16"/>
      <c r="AD41" s="16"/>
      <c r="AE41" s="16"/>
      <c r="AF41" s="16"/>
      <c r="AG41" s="16"/>
      <c r="AH41" s="16"/>
      <c r="AI41" s="16"/>
      <c r="AJ41" s="16"/>
      <c r="AK41" s="16"/>
      <c r="AL41" s="24"/>
      <c r="AM41" s="46"/>
      <c r="AN41" s="27"/>
      <c r="AO41" s="16"/>
      <c r="AP41" s="16"/>
      <c r="AQ41" s="16"/>
    </row>
    <row r="42" spans="1:43" x14ac:dyDescent="0.2">
      <c r="A42" s="217"/>
      <c r="B42" s="477">
        <v>908</v>
      </c>
      <c r="C42" s="476"/>
      <c r="D42" s="51"/>
      <c r="E42" s="722" t="str">
        <f ca="1">VLOOKUP(INDIRECT(ADDRESS(ROW(),COLUMN()-3)),Language_Translations,MATCH(Language_Selected,Language_Options,0),FALSE)</f>
        <v>Quelle est l'occupation de votre(mari/ partenaire) ? C'est-à-dire quel genre de travail fait-il principalement ?</v>
      </c>
      <c r="F42" s="722"/>
      <c r="G42" s="722"/>
      <c r="H42" s="722"/>
      <c r="I42" s="722"/>
      <c r="J42" s="722"/>
      <c r="K42" s="722"/>
      <c r="L42" s="722"/>
      <c r="M42" s="722"/>
      <c r="N42" s="722"/>
      <c r="O42" s="722"/>
      <c r="P42" s="722"/>
      <c r="Q42" s="722"/>
      <c r="R42" s="722"/>
      <c r="S42" s="722"/>
      <c r="T42" s="722"/>
      <c r="U42" s="476"/>
      <c r="V42" s="51"/>
      <c r="W42" s="217"/>
      <c r="X42" s="217"/>
      <c r="Y42" s="217"/>
      <c r="Z42" s="217"/>
      <c r="AA42" s="217"/>
      <c r="AB42" s="217"/>
      <c r="AC42" s="217"/>
      <c r="AD42" s="217"/>
      <c r="AE42" s="217"/>
      <c r="AF42" s="217"/>
      <c r="AG42" s="217"/>
      <c r="AH42" s="217"/>
      <c r="AI42" s="217"/>
      <c r="AJ42" s="217"/>
      <c r="AK42" s="217"/>
      <c r="AL42" s="74"/>
      <c r="AM42" s="476"/>
      <c r="AN42" s="51"/>
      <c r="AO42" s="217"/>
      <c r="AP42" s="217"/>
      <c r="AQ42" s="217"/>
    </row>
    <row r="43" spans="1:43" x14ac:dyDescent="0.2">
      <c r="A43" s="217"/>
      <c r="B43" s="477"/>
      <c r="C43" s="476"/>
      <c r="D43" s="51"/>
      <c r="E43" s="722"/>
      <c r="F43" s="722"/>
      <c r="G43" s="722"/>
      <c r="H43" s="722"/>
      <c r="I43" s="722"/>
      <c r="J43" s="722"/>
      <c r="K43" s="722"/>
      <c r="L43" s="722"/>
      <c r="M43" s="722"/>
      <c r="N43" s="722"/>
      <c r="O43" s="722"/>
      <c r="P43" s="722"/>
      <c r="Q43" s="722"/>
      <c r="R43" s="722"/>
      <c r="S43" s="722"/>
      <c r="T43" s="722"/>
      <c r="U43" s="476"/>
      <c r="V43" s="51"/>
      <c r="W43" s="77"/>
      <c r="X43" s="77"/>
      <c r="Y43" s="77"/>
      <c r="Z43" s="77"/>
      <c r="AA43" s="77"/>
      <c r="AB43" s="77"/>
      <c r="AC43" s="77"/>
      <c r="AD43" s="77"/>
      <c r="AE43" s="77"/>
      <c r="AF43" s="77"/>
      <c r="AG43" s="77"/>
      <c r="AH43" s="217"/>
      <c r="AM43" s="476"/>
      <c r="AN43" s="51"/>
      <c r="AO43" s="217"/>
      <c r="AP43" s="217"/>
      <c r="AQ43" s="217"/>
    </row>
    <row r="44" spans="1:43" x14ac:dyDescent="0.2">
      <c r="A44" s="217"/>
      <c r="B44" s="477"/>
      <c r="C44" s="476"/>
      <c r="D44" s="51"/>
      <c r="E44" s="722"/>
      <c r="F44" s="722"/>
      <c r="G44" s="722"/>
      <c r="H44" s="722"/>
      <c r="I44" s="722"/>
      <c r="J44" s="722"/>
      <c r="K44" s="722"/>
      <c r="L44" s="722"/>
      <c r="M44" s="722"/>
      <c r="N44" s="722"/>
      <c r="O44" s="722"/>
      <c r="P44" s="722"/>
      <c r="Q44" s="722"/>
      <c r="R44" s="722"/>
      <c r="S44" s="722"/>
      <c r="T44" s="722"/>
      <c r="U44" s="476"/>
      <c r="V44" s="51"/>
      <c r="W44" s="217"/>
      <c r="X44" s="217"/>
      <c r="Y44" s="217"/>
      <c r="Z44" s="217"/>
      <c r="AA44" s="217"/>
      <c r="AB44" s="217"/>
      <c r="AC44" s="217"/>
      <c r="AD44" s="217"/>
      <c r="AE44" s="217"/>
      <c r="AF44" s="217"/>
      <c r="AG44" s="217"/>
      <c r="AH44" s="217"/>
      <c r="AM44" s="476"/>
      <c r="AN44" s="51"/>
      <c r="AO44" s="217"/>
      <c r="AP44" s="217"/>
      <c r="AQ44" s="217"/>
    </row>
    <row r="45" spans="1:43" x14ac:dyDescent="0.2">
      <c r="A45" s="217"/>
      <c r="B45" s="477"/>
      <c r="C45" s="476"/>
      <c r="D45" s="51"/>
      <c r="E45" s="722"/>
      <c r="F45" s="722"/>
      <c r="G45" s="722"/>
      <c r="H45" s="722"/>
      <c r="I45" s="722"/>
      <c r="J45" s="722"/>
      <c r="K45" s="722"/>
      <c r="L45" s="722"/>
      <c r="M45" s="722"/>
      <c r="N45" s="722"/>
      <c r="O45" s="722"/>
      <c r="P45" s="722"/>
      <c r="Q45" s="722"/>
      <c r="R45" s="722"/>
      <c r="S45" s="722"/>
      <c r="T45" s="722"/>
      <c r="U45" s="476"/>
      <c r="V45" s="51"/>
      <c r="W45" s="77"/>
      <c r="X45" s="77"/>
      <c r="Y45" s="77"/>
      <c r="Z45" s="77"/>
      <c r="AA45" s="77"/>
      <c r="AB45" s="77"/>
      <c r="AC45" s="77"/>
      <c r="AD45" s="77"/>
      <c r="AE45" s="77"/>
      <c r="AF45" s="77"/>
      <c r="AG45" s="77"/>
      <c r="AH45" s="217"/>
      <c r="AI45" s="103"/>
      <c r="AJ45" s="104"/>
      <c r="AK45" s="103"/>
      <c r="AL45" s="105"/>
      <c r="AM45" s="476"/>
      <c r="AN45" s="51"/>
      <c r="AO45" s="217"/>
      <c r="AP45" s="217"/>
      <c r="AQ45" s="217"/>
    </row>
    <row r="46" spans="1:43" x14ac:dyDescent="0.2">
      <c r="A46" s="217"/>
      <c r="B46" s="477"/>
      <c r="C46" s="476"/>
      <c r="D46" s="51"/>
      <c r="E46" s="722"/>
      <c r="F46" s="722"/>
      <c r="G46" s="722"/>
      <c r="H46" s="722"/>
      <c r="I46" s="722"/>
      <c r="J46" s="722"/>
      <c r="K46" s="722"/>
      <c r="L46" s="722"/>
      <c r="M46" s="722"/>
      <c r="N46" s="722"/>
      <c r="O46" s="722"/>
      <c r="P46" s="722"/>
      <c r="Q46" s="722"/>
      <c r="R46" s="722"/>
      <c r="S46" s="722"/>
      <c r="T46" s="722"/>
      <c r="U46" s="476"/>
      <c r="V46" s="51"/>
      <c r="W46" s="217"/>
      <c r="X46" s="217"/>
      <c r="Y46" s="217"/>
      <c r="Z46" s="217"/>
      <c r="AA46" s="217"/>
      <c r="AB46" s="217"/>
      <c r="AC46" s="217"/>
      <c r="AD46" s="217"/>
      <c r="AE46" s="217"/>
      <c r="AF46" s="217"/>
      <c r="AG46" s="217"/>
      <c r="AH46" s="217"/>
      <c r="AI46" s="106"/>
      <c r="AJ46" s="107"/>
      <c r="AK46" s="106"/>
      <c r="AL46" s="108"/>
      <c r="AM46" s="476"/>
      <c r="AN46" s="51"/>
      <c r="AO46" s="217"/>
      <c r="AP46" s="217"/>
      <c r="AQ46" s="217"/>
    </row>
    <row r="47" spans="1:43" ht="11.25" customHeight="1" x14ac:dyDescent="0.2">
      <c r="A47" s="217"/>
      <c r="B47" s="477"/>
      <c r="C47" s="476"/>
      <c r="D47" s="51"/>
      <c r="E47" s="722"/>
      <c r="F47" s="722"/>
      <c r="G47" s="722"/>
      <c r="H47" s="722"/>
      <c r="I47" s="722"/>
      <c r="J47" s="722"/>
      <c r="K47" s="722"/>
      <c r="L47" s="722"/>
      <c r="M47" s="722"/>
      <c r="N47" s="722"/>
      <c r="O47" s="722"/>
      <c r="P47" s="722"/>
      <c r="Q47" s="722"/>
      <c r="R47" s="722"/>
      <c r="S47" s="722"/>
      <c r="T47" s="722"/>
      <c r="U47" s="476"/>
      <c r="V47" s="51"/>
      <c r="W47" s="77"/>
      <c r="X47" s="77"/>
      <c r="Y47" s="77"/>
      <c r="Z47" s="77"/>
      <c r="AA47" s="77"/>
      <c r="AB47" s="77"/>
      <c r="AC47" s="77"/>
      <c r="AD47" s="77"/>
      <c r="AE47" s="77"/>
      <c r="AF47" s="77"/>
      <c r="AG47" s="77"/>
      <c r="AI47" s="217"/>
      <c r="AJ47" s="217"/>
      <c r="AK47" s="217"/>
      <c r="AL47" s="217"/>
      <c r="AM47" s="476"/>
      <c r="AN47" s="217"/>
      <c r="AP47" s="217"/>
      <c r="AQ47" s="217"/>
    </row>
    <row r="48" spans="1:43" x14ac:dyDescent="0.2">
      <c r="A48" s="217"/>
      <c r="B48" s="477"/>
      <c r="C48" s="476"/>
      <c r="D48" s="51"/>
      <c r="E48" s="722"/>
      <c r="F48" s="722"/>
      <c r="G48" s="722"/>
      <c r="H48" s="722"/>
      <c r="I48" s="722"/>
      <c r="J48" s="722"/>
      <c r="K48" s="722"/>
      <c r="L48" s="722"/>
      <c r="M48" s="722"/>
      <c r="N48" s="722"/>
      <c r="O48" s="722"/>
      <c r="P48" s="722"/>
      <c r="Q48" s="722"/>
      <c r="R48" s="722"/>
      <c r="S48" s="722"/>
      <c r="T48" s="722"/>
      <c r="U48" s="476"/>
      <c r="V48" s="51"/>
      <c r="AI48" s="217"/>
      <c r="AJ48" s="217"/>
      <c r="AK48" s="217"/>
      <c r="AL48" s="217"/>
      <c r="AM48" s="476"/>
      <c r="AN48" s="217"/>
      <c r="AP48" s="217"/>
      <c r="AQ48" s="217"/>
    </row>
    <row r="49" spans="1:43" ht="6" customHeight="1" x14ac:dyDescent="0.2">
      <c r="A49" s="77"/>
      <c r="B49" s="76"/>
      <c r="C49" s="48"/>
      <c r="D49" s="26"/>
      <c r="E49" s="77"/>
      <c r="F49" s="77"/>
      <c r="G49" s="77"/>
      <c r="H49" s="77"/>
      <c r="I49" s="77"/>
      <c r="J49" s="77"/>
      <c r="K49" s="77"/>
      <c r="L49" s="77"/>
      <c r="M49" s="77"/>
      <c r="N49" s="77"/>
      <c r="O49" s="77"/>
      <c r="P49" s="77"/>
      <c r="Q49" s="77"/>
      <c r="R49" s="77"/>
      <c r="S49" s="77"/>
      <c r="T49" s="77"/>
      <c r="U49" s="48"/>
      <c r="V49" s="26"/>
      <c r="W49" s="77"/>
      <c r="X49" s="77"/>
      <c r="Y49" s="77"/>
      <c r="Z49" s="77"/>
      <c r="AA49" s="77"/>
      <c r="AB49" s="77"/>
      <c r="AC49" s="77"/>
      <c r="AD49" s="77"/>
      <c r="AE49" s="77"/>
      <c r="AF49" s="77"/>
      <c r="AG49" s="77"/>
      <c r="AH49" s="77"/>
      <c r="AI49" s="77"/>
      <c r="AJ49" s="77"/>
      <c r="AK49" s="77"/>
      <c r="AL49" s="78"/>
      <c r="AM49" s="48"/>
      <c r="AN49" s="26"/>
      <c r="AO49" s="77"/>
      <c r="AP49" s="77"/>
      <c r="AQ49" s="77"/>
    </row>
    <row r="50" spans="1:43" ht="6" customHeight="1" x14ac:dyDescent="0.2">
      <c r="A50" s="16"/>
      <c r="B50" s="475"/>
      <c r="C50" s="46"/>
      <c r="D50" s="27"/>
      <c r="E50" s="16"/>
      <c r="F50" s="16"/>
      <c r="G50" s="16"/>
      <c r="H50" s="16"/>
      <c r="I50" s="16"/>
      <c r="J50" s="16"/>
      <c r="K50" s="16"/>
      <c r="L50" s="16"/>
      <c r="M50" s="16"/>
      <c r="N50" s="16"/>
      <c r="O50" s="16"/>
      <c r="P50" s="16"/>
      <c r="Q50" s="16"/>
      <c r="R50" s="16"/>
      <c r="S50" s="16"/>
      <c r="T50" s="16"/>
      <c r="U50" s="46"/>
      <c r="V50" s="27"/>
      <c r="W50" s="16"/>
      <c r="X50" s="16"/>
      <c r="Y50" s="16"/>
      <c r="Z50" s="16"/>
      <c r="AA50" s="16"/>
      <c r="AB50" s="16"/>
      <c r="AC50" s="16"/>
      <c r="AD50" s="16"/>
      <c r="AE50" s="16"/>
      <c r="AF50" s="16"/>
      <c r="AG50" s="16"/>
      <c r="AH50" s="16"/>
      <c r="AI50" s="16"/>
      <c r="AJ50" s="16"/>
      <c r="AK50" s="16"/>
      <c r="AL50" s="24"/>
      <c r="AM50" s="46"/>
      <c r="AN50" s="27"/>
      <c r="AO50" s="16"/>
      <c r="AP50" s="16"/>
      <c r="AQ50" s="16"/>
    </row>
    <row r="51" spans="1:43" ht="11.25" customHeight="1" x14ac:dyDescent="0.2">
      <c r="A51" s="217"/>
      <c r="B51" s="477">
        <v>909</v>
      </c>
      <c r="C51" s="476"/>
      <c r="D51" s="51"/>
      <c r="E51" s="722" t="str">
        <f ca="1">VLOOKUP(INDIRECT(ADDRESS(ROW(),COLUMN()-3)),Language_Translations,MATCH(Language_Selected,Language_Options,0),FALSE)</f>
        <v xml:space="preserve">En dehors de votre travail domestique, avez-vous travaillé au cours des 7 derniers jours ? </v>
      </c>
      <c r="F51" s="722"/>
      <c r="G51" s="722"/>
      <c r="H51" s="722"/>
      <c r="I51" s="722"/>
      <c r="J51" s="722"/>
      <c r="K51" s="722"/>
      <c r="L51" s="722"/>
      <c r="M51" s="722"/>
      <c r="N51" s="722"/>
      <c r="O51" s="722"/>
      <c r="P51" s="722"/>
      <c r="Q51" s="722"/>
      <c r="R51" s="722"/>
      <c r="S51" s="722"/>
      <c r="T51" s="722"/>
      <c r="U51" s="476"/>
      <c r="V51" s="51"/>
      <c r="W51" s="217" t="s">
        <v>117</v>
      </c>
      <c r="X51" s="217"/>
      <c r="Y51" s="47" t="s">
        <v>9</v>
      </c>
      <c r="Z51" s="47"/>
      <c r="AA51" s="47"/>
      <c r="AB51" s="47"/>
      <c r="AC51" s="47"/>
      <c r="AD51" s="47"/>
      <c r="AE51" s="47"/>
      <c r="AF51" s="47"/>
      <c r="AG51" s="47"/>
      <c r="AH51" s="47"/>
      <c r="AI51" s="47"/>
      <c r="AJ51" s="47"/>
      <c r="AK51" s="47"/>
      <c r="AL51" s="75" t="s">
        <v>93</v>
      </c>
      <c r="AM51" s="476"/>
      <c r="AN51" s="51"/>
      <c r="AO51" s="217"/>
      <c r="AP51" s="318">
        <v>913</v>
      </c>
      <c r="AQ51" s="217"/>
    </row>
    <row r="52" spans="1:43" x14ac:dyDescent="0.2">
      <c r="A52" s="217"/>
      <c r="B52" s="477"/>
      <c r="C52" s="476"/>
      <c r="D52" s="51"/>
      <c r="E52" s="722"/>
      <c r="F52" s="722"/>
      <c r="G52" s="722"/>
      <c r="H52" s="722"/>
      <c r="I52" s="722"/>
      <c r="J52" s="722"/>
      <c r="K52" s="722"/>
      <c r="L52" s="722"/>
      <c r="M52" s="722"/>
      <c r="N52" s="722"/>
      <c r="O52" s="722"/>
      <c r="P52" s="722"/>
      <c r="Q52" s="722"/>
      <c r="R52" s="722"/>
      <c r="S52" s="722"/>
      <c r="T52" s="722"/>
      <c r="U52" s="476"/>
      <c r="V52" s="51"/>
      <c r="W52" s="217" t="s">
        <v>118</v>
      </c>
      <c r="X52" s="217"/>
      <c r="Y52" s="47" t="s">
        <v>9</v>
      </c>
      <c r="Z52" s="47"/>
      <c r="AA52" s="47"/>
      <c r="AB52" s="47"/>
      <c r="AC52" s="47"/>
      <c r="AD52" s="47"/>
      <c r="AE52" s="47"/>
      <c r="AF52" s="47"/>
      <c r="AG52" s="47"/>
      <c r="AH52" s="47"/>
      <c r="AI52" s="47"/>
      <c r="AJ52" s="47"/>
      <c r="AK52" s="47"/>
      <c r="AL52" s="75" t="s">
        <v>95</v>
      </c>
      <c r="AM52" s="476"/>
      <c r="AN52" s="51"/>
      <c r="AO52" s="217"/>
      <c r="AP52" s="217"/>
      <c r="AQ52" s="217"/>
    </row>
    <row r="53" spans="1:43" ht="6" customHeight="1" x14ac:dyDescent="0.2">
      <c r="A53" s="77"/>
      <c r="B53" s="76"/>
      <c r="C53" s="48"/>
      <c r="D53" s="26"/>
      <c r="E53" s="77"/>
      <c r="F53" s="77"/>
      <c r="G53" s="77"/>
      <c r="H53" s="77"/>
      <c r="I53" s="77"/>
      <c r="J53" s="77"/>
      <c r="K53" s="77"/>
      <c r="L53" s="77"/>
      <c r="M53" s="77"/>
      <c r="N53" s="77"/>
      <c r="O53" s="77"/>
      <c r="P53" s="77"/>
      <c r="Q53" s="77"/>
      <c r="R53" s="77"/>
      <c r="S53" s="77"/>
      <c r="T53" s="77"/>
      <c r="U53" s="48"/>
      <c r="V53" s="26"/>
      <c r="W53" s="77"/>
      <c r="X53" s="77"/>
      <c r="Y53" s="77"/>
      <c r="Z53" s="77"/>
      <c r="AA53" s="77"/>
      <c r="AB53" s="77"/>
      <c r="AC53" s="77"/>
      <c r="AD53" s="77"/>
      <c r="AE53" s="77"/>
      <c r="AF53" s="77"/>
      <c r="AG53" s="77"/>
      <c r="AH53" s="77"/>
      <c r="AI53" s="77"/>
      <c r="AJ53" s="77"/>
      <c r="AK53" s="77"/>
      <c r="AL53" s="78"/>
      <c r="AM53" s="48"/>
      <c r="AN53" s="26"/>
      <c r="AO53" s="77"/>
      <c r="AP53" s="77"/>
      <c r="AQ53" s="77"/>
    </row>
    <row r="54" spans="1:43" ht="6" customHeight="1" x14ac:dyDescent="0.2">
      <c r="A54" s="16"/>
      <c r="B54" s="475"/>
      <c r="C54" s="46"/>
      <c r="D54" s="27"/>
      <c r="E54" s="16"/>
      <c r="F54" s="16"/>
      <c r="G54" s="16"/>
      <c r="H54" s="16"/>
      <c r="I54" s="16"/>
      <c r="J54" s="16"/>
      <c r="K54" s="16"/>
      <c r="L54" s="16"/>
      <c r="M54" s="16"/>
      <c r="N54" s="16"/>
      <c r="O54" s="16"/>
      <c r="P54" s="16"/>
      <c r="Q54" s="16"/>
      <c r="R54" s="16"/>
      <c r="S54" s="16"/>
      <c r="T54" s="16"/>
      <c r="U54" s="46"/>
      <c r="V54" s="27"/>
      <c r="W54" s="16"/>
      <c r="X54" s="16"/>
      <c r="Y54" s="16"/>
      <c r="Z54" s="16"/>
      <c r="AA54" s="16"/>
      <c r="AB54" s="16"/>
      <c r="AC54" s="16"/>
      <c r="AD54" s="16"/>
      <c r="AE54" s="16"/>
      <c r="AF54" s="16"/>
      <c r="AG54" s="16"/>
      <c r="AH54" s="16"/>
      <c r="AI54" s="16"/>
      <c r="AJ54" s="16"/>
      <c r="AK54" s="16"/>
      <c r="AL54" s="24"/>
      <c r="AM54" s="46"/>
      <c r="AN54" s="27"/>
      <c r="AO54" s="16"/>
      <c r="AP54" s="16"/>
      <c r="AQ54" s="16"/>
    </row>
    <row r="55" spans="1:43" ht="11.25" customHeight="1" x14ac:dyDescent="0.2">
      <c r="A55" s="217"/>
      <c r="B55" s="477">
        <v>910</v>
      </c>
      <c r="C55" s="476"/>
      <c r="D55" s="51"/>
      <c r="E55" s="730" t="str">
        <f ca="1">VLOOKUP(INDIRECT(ADDRESS(ROW(),COLUMN()-3)),Language_Translations,MATCH(Language_Selected,Language_Options,0),FALSE)</f>
        <v xml:space="preserve">Comme vous le savez, certaines femmes font un travail pour lequel elles sont payées en argent ou en nature. D'autres vendent des choses, ou elles ont une petite affaire ou elles travaillent dans la ferme ou dans l'affaire de la famille. Au cours des 7 derniers jours, avez-vous fait quelque chose de ce genre ou un autre travail ? </v>
      </c>
      <c r="F55" s="730"/>
      <c r="G55" s="730"/>
      <c r="H55" s="730"/>
      <c r="I55" s="730"/>
      <c r="J55" s="730"/>
      <c r="K55" s="730"/>
      <c r="L55" s="730"/>
      <c r="M55" s="730"/>
      <c r="N55" s="730"/>
      <c r="O55" s="730"/>
      <c r="P55" s="730"/>
      <c r="Q55" s="730"/>
      <c r="R55" s="730"/>
      <c r="S55" s="730"/>
      <c r="T55" s="730"/>
      <c r="U55" s="476"/>
      <c r="V55" s="51"/>
      <c r="W55" s="217"/>
      <c r="X55" s="217"/>
      <c r="Y55" s="217"/>
      <c r="Z55" s="217"/>
      <c r="AA55" s="217"/>
      <c r="AB55" s="217"/>
      <c r="AC55" s="217"/>
      <c r="AD55" s="217"/>
      <c r="AE55" s="217"/>
      <c r="AF55" s="217"/>
      <c r="AG55" s="217"/>
      <c r="AH55" s="217"/>
      <c r="AI55" s="217"/>
      <c r="AJ55" s="217"/>
      <c r="AK55" s="217"/>
      <c r="AL55" s="74"/>
      <c r="AM55" s="476"/>
      <c r="AN55" s="51"/>
      <c r="AO55" s="217"/>
      <c r="AP55" s="217"/>
      <c r="AQ55" s="217"/>
    </row>
    <row r="56" spans="1:43" x14ac:dyDescent="0.2">
      <c r="A56" s="217"/>
      <c r="B56" s="477"/>
      <c r="C56" s="476"/>
      <c r="D56" s="51"/>
      <c r="E56" s="730"/>
      <c r="F56" s="730"/>
      <c r="G56" s="730"/>
      <c r="H56" s="730"/>
      <c r="I56" s="730"/>
      <c r="J56" s="730"/>
      <c r="K56" s="730"/>
      <c r="L56" s="730"/>
      <c r="M56" s="730"/>
      <c r="N56" s="730"/>
      <c r="O56" s="730"/>
      <c r="P56" s="730"/>
      <c r="Q56" s="730"/>
      <c r="R56" s="730"/>
      <c r="S56" s="730"/>
      <c r="T56" s="730"/>
      <c r="U56" s="476"/>
      <c r="V56" s="51"/>
      <c r="W56" s="217"/>
      <c r="X56" s="217"/>
      <c r="Y56" s="217"/>
      <c r="Z56" s="217"/>
      <c r="AA56" s="217"/>
      <c r="AB56" s="217"/>
      <c r="AC56" s="217"/>
      <c r="AD56" s="217"/>
      <c r="AE56" s="217"/>
      <c r="AF56" s="217"/>
      <c r="AG56" s="217"/>
      <c r="AH56" s="217"/>
      <c r="AI56" s="217"/>
      <c r="AJ56" s="217"/>
      <c r="AK56" s="217"/>
      <c r="AL56" s="74"/>
      <c r="AM56" s="476"/>
      <c r="AN56" s="51"/>
      <c r="AO56" s="217"/>
      <c r="AP56" s="217"/>
      <c r="AQ56" s="217"/>
    </row>
    <row r="57" spans="1:43" x14ac:dyDescent="0.2">
      <c r="A57" s="217"/>
      <c r="B57" s="477"/>
      <c r="C57" s="476"/>
      <c r="D57" s="51"/>
      <c r="E57" s="730"/>
      <c r="F57" s="730"/>
      <c r="G57" s="730"/>
      <c r="H57" s="730"/>
      <c r="I57" s="730"/>
      <c r="J57" s="730"/>
      <c r="K57" s="730"/>
      <c r="L57" s="730"/>
      <c r="M57" s="730"/>
      <c r="N57" s="730"/>
      <c r="O57" s="730"/>
      <c r="P57" s="730"/>
      <c r="Q57" s="730"/>
      <c r="R57" s="730"/>
      <c r="S57" s="730"/>
      <c r="T57" s="730"/>
      <c r="U57" s="476"/>
      <c r="V57" s="51"/>
      <c r="W57" s="217" t="s">
        <v>117</v>
      </c>
      <c r="X57" s="217"/>
      <c r="Y57" s="47" t="s">
        <v>9</v>
      </c>
      <c r="Z57" s="47"/>
      <c r="AA57" s="47"/>
      <c r="AB57" s="47"/>
      <c r="AC57" s="47"/>
      <c r="AD57" s="47"/>
      <c r="AE57" s="47"/>
      <c r="AF57" s="47"/>
      <c r="AG57" s="47"/>
      <c r="AH57" s="47"/>
      <c r="AI57" s="47"/>
      <c r="AJ57" s="47"/>
      <c r="AK57" s="47"/>
      <c r="AL57" s="75" t="s">
        <v>93</v>
      </c>
      <c r="AM57" s="476"/>
      <c r="AN57" s="51"/>
      <c r="AO57" s="217"/>
      <c r="AP57" s="318">
        <v>913</v>
      </c>
      <c r="AQ57" s="217"/>
    </row>
    <row r="58" spans="1:43" x14ac:dyDescent="0.2">
      <c r="A58" s="217"/>
      <c r="B58" s="477"/>
      <c r="C58" s="476"/>
      <c r="D58" s="51"/>
      <c r="E58" s="730"/>
      <c r="F58" s="730"/>
      <c r="G58" s="730"/>
      <c r="H58" s="730"/>
      <c r="I58" s="730"/>
      <c r="J58" s="730"/>
      <c r="K58" s="730"/>
      <c r="L58" s="730"/>
      <c r="M58" s="730"/>
      <c r="N58" s="730"/>
      <c r="O58" s="730"/>
      <c r="P58" s="730"/>
      <c r="Q58" s="730"/>
      <c r="R58" s="730"/>
      <c r="S58" s="730"/>
      <c r="T58" s="730"/>
      <c r="U58" s="476"/>
      <c r="V58" s="51"/>
      <c r="W58" s="217" t="s">
        <v>118</v>
      </c>
      <c r="X58" s="217"/>
      <c r="Y58" s="47" t="s">
        <v>9</v>
      </c>
      <c r="Z58" s="47"/>
      <c r="AA58" s="47"/>
      <c r="AB58" s="47"/>
      <c r="AC58" s="47"/>
      <c r="AD58" s="47"/>
      <c r="AE58" s="47"/>
      <c r="AF58" s="47"/>
      <c r="AG58" s="47"/>
      <c r="AH58" s="47"/>
      <c r="AI58" s="47"/>
      <c r="AJ58" s="47"/>
      <c r="AK58" s="47"/>
      <c r="AL58" s="75" t="s">
        <v>95</v>
      </c>
      <c r="AM58" s="476"/>
      <c r="AN58" s="51"/>
      <c r="AO58" s="217"/>
      <c r="AP58" s="217"/>
      <c r="AQ58" s="217"/>
    </row>
    <row r="59" spans="1:43" x14ac:dyDescent="0.2">
      <c r="A59" s="217"/>
      <c r="B59" s="477"/>
      <c r="C59" s="476"/>
      <c r="D59" s="51"/>
      <c r="E59" s="730"/>
      <c r="F59" s="730"/>
      <c r="G59" s="730"/>
      <c r="H59" s="730"/>
      <c r="I59" s="730"/>
      <c r="J59" s="730"/>
      <c r="K59" s="730"/>
      <c r="L59" s="730"/>
      <c r="M59" s="730"/>
      <c r="N59" s="730"/>
      <c r="O59" s="730"/>
      <c r="P59" s="730"/>
      <c r="Q59" s="730"/>
      <c r="R59" s="730"/>
      <c r="S59" s="730"/>
      <c r="T59" s="730"/>
      <c r="U59" s="476"/>
      <c r="V59" s="51"/>
      <c r="W59" s="217"/>
      <c r="X59" s="217"/>
      <c r="Y59" s="217"/>
      <c r="Z59" s="217"/>
      <c r="AA59" s="217"/>
      <c r="AB59" s="217"/>
      <c r="AC59" s="217"/>
      <c r="AD59" s="217"/>
      <c r="AE59" s="217"/>
      <c r="AF59" s="217"/>
      <c r="AG59" s="217"/>
      <c r="AH59" s="217"/>
      <c r="AI59" s="217"/>
      <c r="AJ59" s="217"/>
      <c r="AK59" s="217"/>
      <c r="AL59" s="74"/>
      <c r="AM59" s="476"/>
      <c r="AN59" s="51"/>
      <c r="AO59" s="217"/>
      <c r="AP59" s="217"/>
      <c r="AQ59" s="217"/>
    </row>
    <row r="60" spans="1:43" x14ac:dyDescent="0.2">
      <c r="A60" s="217"/>
      <c r="B60" s="477"/>
      <c r="C60" s="476"/>
      <c r="D60" s="51"/>
      <c r="E60" s="730"/>
      <c r="F60" s="730"/>
      <c r="G60" s="730"/>
      <c r="H60" s="730"/>
      <c r="I60" s="730"/>
      <c r="J60" s="730"/>
      <c r="K60" s="730"/>
      <c r="L60" s="730"/>
      <c r="M60" s="730"/>
      <c r="N60" s="730"/>
      <c r="O60" s="730"/>
      <c r="P60" s="730"/>
      <c r="Q60" s="730"/>
      <c r="R60" s="730"/>
      <c r="S60" s="730"/>
      <c r="T60" s="730"/>
      <c r="U60" s="476"/>
      <c r="V60" s="51"/>
      <c r="W60" s="217"/>
      <c r="X60" s="217"/>
      <c r="Y60" s="217"/>
      <c r="Z60" s="217"/>
      <c r="AA60" s="217"/>
      <c r="AB60" s="217"/>
      <c r="AC60" s="217"/>
      <c r="AD60" s="217"/>
      <c r="AE60" s="217"/>
      <c r="AF60" s="217"/>
      <c r="AG60" s="217"/>
      <c r="AH60" s="217"/>
      <c r="AI60" s="217"/>
      <c r="AJ60" s="217"/>
      <c r="AK60" s="217"/>
      <c r="AL60" s="74"/>
      <c r="AM60" s="476"/>
      <c r="AN60" s="51"/>
      <c r="AO60" s="217"/>
      <c r="AP60" s="217"/>
      <c r="AQ60" s="217"/>
    </row>
    <row r="61" spans="1:43" x14ac:dyDescent="0.2">
      <c r="A61" s="217"/>
      <c r="B61" s="477"/>
      <c r="C61" s="476"/>
      <c r="D61" s="51"/>
      <c r="E61" s="730"/>
      <c r="F61" s="730"/>
      <c r="G61" s="730"/>
      <c r="H61" s="730"/>
      <c r="I61" s="730"/>
      <c r="J61" s="730"/>
      <c r="K61" s="730"/>
      <c r="L61" s="730"/>
      <c r="M61" s="730"/>
      <c r="N61" s="730"/>
      <c r="O61" s="730"/>
      <c r="P61" s="730"/>
      <c r="Q61" s="730"/>
      <c r="R61" s="730"/>
      <c r="S61" s="730"/>
      <c r="T61" s="730"/>
      <c r="U61" s="476"/>
      <c r="V61" s="51"/>
      <c r="W61" s="217"/>
      <c r="X61" s="217"/>
      <c r="Y61" s="217"/>
      <c r="Z61" s="217"/>
      <c r="AA61" s="217"/>
      <c r="AB61" s="217"/>
      <c r="AC61" s="217"/>
      <c r="AD61" s="217"/>
      <c r="AE61" s="217"/>
      <c r="AF61" s="217"/>
      <c r="AG61" s="217"/>
      <c r="AH61" s="217"/>
      <c r="AI61" s="217"/>
      <c r="AJ61" s="217"/>
      <c r="AK61" s="217"/>
      <c r="AL61" s="74"/>
      <c r="AM61" s="476"/>
      <c r="AN61" s="51"/>
      <c r="AO61" s="217"/>
      <c r="AP61" s="217"/>
      <c r="AQ61" s="217"/>
    </row>
    <row r="62" spans="1:43" ht="6" customHeight="1" x14ac:dyDescent="0.2">
      <c r="A62" s="77"/>
      <c r="B62" s="76"/>
      <c r="C62" s="48"/>
      <c r="D62" s="26"/>
      <c r="E62" s="77"/>
      <c r="F62" s="77"/>
      <c r="G62" s="77"/>
      <c r="H62" s="77"/>
      <c r="I62" s="77"/>
      <c r="J62" s="77"/>
      <c r="K62" s="77"/>
      <c r="L62" s="77"/>
      <c r="M62" s="77"/>
      <c r="N62" s="77"/>
      <c r="O62" s="77"/>
      <c r="P62" s="77"/>
      <c r="Q62" s="77"/>
      <c r="R62" s="77"/>
      <c r="S62" s="77"/>
      <c r="T62" s="77"/>
      <c r="U62" s="48"/>
      <c r="V62" s="26"/>
      <c r="W62" s="77"/>
      <c r="X62" s="77"/>
      <c r="Y62" s="77"/>
      <c r="Z62" s="77"/>
      <c r="AA62" s="77"/>
      <c r="AB62" s="77"/>
      <c r="AC62" s="77"/>
      <c r="AD62" s="77"/>
      <c r="AE62" s="77"/>
      <c r="AF62" s="77"/>
      <c r="AG62" s="77"/>
      <c r="AH62" s="77"/>
      <c r="AI62" s="77"/>
      <c r="AJ62" s="77"/>
      <c r="AK62" s="77"/>
      <c r="AL62" s="78"/>
      <c r="AM62" s="48"/>
      <c r="AN62" s="26"/>
      <c r="AO62" s="77"/>
      <c r="AP62" s="77"/>
      <c r="AQ62" s="77"/>
    </row>
    <row r="63" spans="1:43" ht="6" customHeight="1" x14ac:dyDescent="0.2">
      <c r="A63" s="16"/>
      <c r="B63" s="475"/>
      <c r="C63" s="46"/>
      <c r="D63" s="27"/>
      <c r="E63" s="16"/>
      <c r="F63" s="16"/>
      <c r="G63" s="16"/>
      <c r="H63" s="16"/>
      <c r="I63" s="16"/>
      <c r="J63" s="16"/>
      <c r="K63" s="16"/>
      <c r="L63" s="16"/>
      <c r="M63" s="16"/>
      <c r="N63" s="16"/>
      <c r="O63" s="16"/>
      <c r="P63" s="16"/>
      <c r="Q63" s="16"/>
      <c r="R63" s="16"/>
      <c r="S63" s="16"/>
      <c r="T63" s="16"/>
      <c r="U63" s="46"/>
      <c r="V63" s="27"/>
      <c r="W63" s="16"/>
      <c r="X63" s="16"/>
      <c r="Y63" s="16"/>
      <c r="Z63" s="16"/>
      <c r="AA63" s="16"/>
      <c r="AB63" s="16"/>
      <c r="AC63" s="16"/>
      <c r="AD63" s="16"/>
      <c r="AE63" s="16"/>
      <c r="AF63" s="16"/>
      <c r="AG63" s="16"/>
      <c r="AH63" s="16"/>
      <c r="AI63" s="16"/>
      <c r="AJ63" s="16"/>
      <c r="AK63" s="16"/>
      <c r="AL63" s="24"/>
      <c r="AM63" s="46"/>
      <c r="AN63" s="27"/>
      <c r="AO63" s="16"/>
      <c r="AP63" s="16"/>
      <c r="AQ63" s="16"/>
    </row>
    <row r="64" spans="1:43" ht="11.25" customHeight="1" x14ac:dyDescent="0.2">
      <c r="A64" s="217"/>
      <c r="B64" s="477">
        <v>911</v>
      </c>
      <c r="C64" s="476"/>
      <c r="D64" s="51"/>
      <c r="E64" s="722" t="str">
        <f ca="1">VLOOKUP(INDIRECT(ADDRESS(ROW(),COLUMN()-3)),Language_Translations,MATCH(Language_Selected,Language_Options,0),FALSE)</f>
        <v xml:space="preserve">Bien que vous n'ayez pas travaillé au cours des 7 derniers jours, est-ce que vous avez un travail ou une affaire dont vous avez dû vous absenter par ce que vous avez eu un empêchement, pour maladie, vacances, congé maternité ou pour une autre raison ? </v>
      </c>
      <c r="F64" s="722"/>
      <c r="G64" s="722"/>
      <c r="H64" s="722"/>
      <c r="I64" s="722"/>
      <c r="J64" s="722"/>
      <c r="K64" s="722"/>
      <c r="L64" s="722"/>
      <c r="M64" s="722"/>
      <c r="N64" s="722"/>
      <c r="O64" s="722"/>
      <c r="P64" s="722"/>
      <c r="Q64" s="722"/>
      <c r="R64" s="722"/>
      <c r="S64" s="722"/>
      <c r="T64" s="722"/>
      <c r="U64" s="476"/>
      <c r="V64" s="51"/>
      <c r="AM64" s="109"/>
      <c r="AN64" s="110"/>
      <c r="AQ64" s="217"/>
    </row>
    <row r="65" spans="1:43" x14ac:dyDescent="0.2">
      <c r="A65" s="217"/>
      <c r="B65" s="477"/>
      <c r="C65" s="476"/>
      <c r="D65" s="51"/>
      <c r="E65" s="722"/>
      <c r="F65" s="722"/>
      <c r="G65" s="722"/>
      <c r="H65" s="722"/>
      <c r="I65" s="722"/>
      <c r="J65" s="722"/>
      <c r="K65" s="722"/>
      <c r="L65" s="722"/>
      <c r="M65" s="722"/>
      <c r="N65" s="722"/>
      <c r="O65" s="722"/>
      <c r="P65" s="722"/>
      <c r="Q65" s="722"/>
      <c r="R65" s="722"/>
      <c r="S65" s="722"/>
      <c r="T65" s="722"/>
      <c r="U65" s="476"/>
      <c r="V65" s="51"/>
      <c r="W65" s="217" t="s">
        <v>117</v>
      </c>
      <c r="X65" s="217"/>
      <c r="Y65" s="47" t="s">
        <v>9</v>
      </c>
      <c r="Z65" s="47"/>
      <c r="AA65" s="47"/>
      <c r="AB65" s="47"/>
      <c r="AC65" s="47"/>
      <c r="AD65" s="47"/>
      <c r="AE65" s="47"/>
      <c r="AF65" s="47"/>
      <c r="AG65" s="47"/>
      <c r="AH65" s="47"/>
      <c r="AI65" s="47"/>
      <c r="AJ65" s="47"/>
      <c r="AK65" s="47"/>
      <c r="AL65" s="75" t="s">
        <v>93</v>
      </c>
      <c r="AM65" s="476"/>
      <c r="AN65" s="51"/>
      <c r="AO65" s="217"/>
      <c r="AP65" s="318">
        <v>913</v>
      </c>
      <c r="AQ65" s="217"/>
    </row>
    <row r="66" spans="1:43" x14ac:dyDescent="0.2">
      <c r="A66" s="217"/>
      <c r="B66" s="477"/>
      <c r="C66" s="476"/>
      <c r="D66" s="51"/>
      <c r="E66" s="722"/>
      <c r="F66" s="722"/>
      <c r="G66" s="722"/>
      <c r="H66" s="722"/>
      <c r="I66" s="722"/>
      <c r="J66" s="722"/>
      <c r="K66" s="722"/>
      <c r="L66" s="722"/>
      <c r="M66" s="722"/>
      <c r="N66" s="722"/>
      <c r="O66" s="722"/>
      <c r="P66" s="722"/>
      <c r="Q66" s="722"/>
      <c r="R66" s="722"/>
      <c r="S66" s="722"/>
      <c r="T66" s="722"/>
      <c r="U66" s="476"/>
      <c r="V66" s="51"/>
      <c r="W66" s="217" t="s">
        <v>118</v>
      </c>
      <c r="X66" s="217"/>
      <c r="Y66" s="47" t="s">
        <v>9</v>
      </c>
      <c r="Z66" s="47"/>
      <c r="AA66" s="47"/>
      <c r="AB66" s="47"/>
      <c r="AC66" s="47"/>
      <c r="AD66" s="47"/>
      <c r="AE66" s="47"/>
      <c r="AF66" s="47"/>
      <c r="AG66" s="47"/>
      <c r="AH66" s="47"/>
      <c r="AI66" s="47"/>
      <c r="AJ66" s="47"/>
      <c r="AK66" s="47"/>
      <c r="AL66" s="75" t="s">
        <v>95</v>
      </c>
      <c r="AM66" s="476"/>
      <c r="AN66" s="51"/>
      <c r="AO66" s="217"/>
      <c r="AP66" s="318"/>
      <c r="AQ66" s="217"/>
    </row>
    <row r="67" spans="1:43" x14ac:dyDescent="0.2">
      <c r="A67" s="217"/>
      <c r="B67" s="477"/>
      <c r="C67" s="476"/>
      <c r="D67" s="51"/>
      <c r="E67" s="722"/>
      <c r="F67" s="722"/>
      <c r="G67" s="722"/>
      <c r="H67" s="722"/>
      <c r="I67" s="722"/>
      <c r="J67" s="722"/>
      <c r="K67" s="722"/>
      <c r="L67" s="722"/>
      <c r="M67" s="722"/>
      <c r="N67" s="722"/>
      <c r="O67" s="722"/>
      <c r="P67" s="722"/>
      <c r="Q67" s="722"/>
      <c r="R67" s="722"/>
      <c r="S67" s="722"/>
      <c r="T67" s="722"/>
      <c r="U67" s="476"/>
      <c r="V67" s="51"/>
      <c r="W67" s="217"/>
      <c r="X67" s="217"/>
      <c r="Y67" s="47"/>
      <c r="Z67" s="47"/>
      <c r="AA67" s="47"/>
      <c r="AB67" s="47"/>
      <c r="AC67" s="47"/>
      <c r="AD67" s="47"/>
      <c r="AE67" s="47"/>
      <c r="AF67" s="47"/>
      <c r="AG67" s="47"/>
      <c r="AH67" s="47"/>
      <c r="AI67" s="47"/>
      <c r="AJ67" s="47"/>
      <c r="AK67" s="47"/>
      <c r="AL67" s="75"/>
      <c r="AM67" s="476"/>
      <c r="AN67" s="51"/>
      <c r="AO67" s="217"/>
      <c r="AP67" s="318"/>
      <c r="AQ67" s="217"/>
    </row>
    <row r="68" spans="1:43" x14ac:dyDescent="0.2">
      <c r="A68" s="217"/>
      <c r="B68" s="477"/>
      <c r="C68" s="476"/>
      <c r="D68" s="51"/>
      <c r="E68" s="722"/>
      <c r="F68" s="722"/>
      <c r="G68" s="722"/>
      <c r="H68" s="722"/>
      <c r="I68" s="722"/>
      <c r="J68" s="722"/>
      <c r="K68" s="722"/>
      <c r="L68" s="722"/>
      <c r="M68" s="722"/>
      <c r="N68" s="722"/>
      <c r="O68" s="722"/>
      <c r="P68" s="722"/>
      <c r="Q68" s="722"/>
      <c r="R68" s="722"/>
      <c r="S68" s="722"/>
      <c r="T68" s="722"/>
      <c r="U68" s="476"/>
      <c r="V68" s="51"/>
      <c r="AM68" s="476"/>
      <c r="AN68" s="51"/>
      <c r="AQ68" s="217"/>
    </row>
    <row r="69" spans="1:43" x14ac:dyDescent="0.2">
      <c r="A69" s="217"/>
      <c r="B69" s="477"/>
      <c r="C69" s="476"/>
      <c r="D69" s="51"/>
      <c r="E69" s="722"/>
      <c r="F69" s="722"/>
      <c r="G69" s="722"/>
      <c r="H69" s="722"/>
      <c r="I69" s="722"/>
      <c r="J69" s="722"/>
      <c r="K69" s="722"/>
      <c r="L69" s="722"/>
      <c r="M69" s="722"/>
      <c r="N69" s="722"/>
      <c r="O69" s="722"/>
      <c r="P69" s="722"/>
      <c r="Q69" s="722"/>
      <c r="R69" s="722"/>
      <c r="S69" s="722"/>
      <c r="T69" s="722"/>
      <c r="U69" s="476"/>
      <c r="V69" s="51"/>
      <c r="AM69" s="476"/>
      <c r="AN69" s="51"/>
      <c r="AQ69" s="217"/>
    </row>
    <row r="70" spans="1:43" ht="6" customHeight="1" x14ac:dyDescent="0.2">
      <c r="A70" s="77"/>
      <c r="B70" s="76"/>
      <c r="C70" s="48"/>
      <c r="D70" s="26"/>
      <c r="E70" s="77"/>
      <c r="F70" s="77"/>
      <c r="G70" s="77"/>
      <c r="H70" s="77"/>
      <c r="I70" s="77"/>
      <c r="J70" s="77"/>
      <c r="K70" s="77"/>
      <c r="L70" s="77"/>
      <c r="M70" s="77"/>
      <c r="N70" s="77"/>
      <c r="O70" s="77"/>
      <c r="P70" s="77"/>
      <c r="Q70" s="77"/>
      <c r="R70" s="77"/>
      <c r="S70" s="77"/>
      <c r="T70" s="77"/>
      <c r="U70" s="48"/>
      <c r="V70" s="26"/>
      <c r="W70" s="77"/>
      <c r="X70" s="77"/>
      <c r="Y70" s="77"/>
      <c r="Z70" s="77"/>
      <c r="AA70" s="77"/>
      <c r="AB70" s="77"/>
      <c r="AC70" s="77"/>
      <c r="AD70" s="77"/>
      <c r="AE70" s="77"/>
      <c r="AF70" s="77"/>
      <c r="AG70" s="77"/>
      <c r="AH70" s="77"/>
      <c r="AI70" s="77"/>
      <c r="AJ70" s="77"/>
      <c r="AK70" s="77"/>
      <c r="AL70" s="78"/>
      <c r="AM70" s="48"/>
      <c r="AN70" s="26"/>
      <c r="AO70" s="77"/>
      <c r="AP70" s="77"/>
      <c r="AQ70" s="77"/>
    </row>
    <row r="71" spans="1:43" ht="6" customHeight="1" x14ac:dyDescent="0.2">
      <c r="A71" s="16"/>
      <c r="B71" s="475"/>
      <c r="C71" s="46"/>
      <c r="D71" s="27"/>
      <c r="E71" s="16"/>
      <c r="F71" s="16"/>
      <c r="G71" s="16"/>
      <c r="H71" s="16"/>
      <c r="I71" s="16"/>
      <c r="J71" s="16"/>
      <c r="K71" s="16"/>
      <c r="L71" s="16"/>
      <c r="M71" s="16"/>
      <c r="N71" s="16"/>
      <c r="O71" s="16"/>
      <c r="P71" s="16"/>
      <c r="Q71" s="16"/>
      <c r="R71" s="16"/>
      <c r="S71" s="16"/>
      <c r="T71" s="16"/>
      <c r="U71" s="46"/>
      <c r="V71" s="27"/>
      <c r="W71" s="16"/>
      <c r="X71" s="16"/>
      <c r="Y71" s="16"/>
      <c r="Z71" s="16"/>
      <c r="AA71" s="16"/>
      <c r="AB71" s="16"/>
      <c r="AC71" s="16"/>
      <c r="AD71" s="16"/>
      <c r="AE71" s="16"/>
      <c r="AF71" s="16"/>
      <c r="AG71" s="16"/>
      <c r="AH71" s="16"/>
      <c r="AI71" s="16"/>
      <c r="AJ71" s="16"/>
      <c r="AK71" s="16"/>
      <c r="AL71" s="24"/>
      <c r="AM71" s="46"/>
      <c r="AN71" s="27"/>
      <c r="AO71" s="16"/>
      <c r="AP71" s="16"/>
      <c r="AQ71" s="16"/>
    </row>
    <row r="72" spans="1:43" ht="11.25" customHeight="1" x14ac:dyDescent="0.2">
      <c r="A72" s="217"/>
      <c r="B72" s="477">
        <v>912</v>
      </c>
      <c r="C72" s="476"/>
      <c r="D72" s="51"/>
      <c r="E72" s="722" t="str">
        <f ca="1">VLOOKUP(INDIRECT(ADDRESS(ROW(),COLUMN()-3)),Language_Translations,MATCH(Language_Selected,Language_Options,0),FALSE)</f>
        <v>Avez-vous fait un travail quelconque au cours des 12 derniers mois ?</v>
      </c>
      <c r="F72" s="722"/>
      <c r="G72" s="722"/>
      <c r="H72" s="722"/>
      <c r="I72" s="722"/>
      <c r="J72" s="722"/>
      <c r="K72" s="722"/>
      <c r="L72" s="722"/>
      <c r="M72" s="722"/>
      <c r="N72" s="722"/>
      <c r="O72" s="722"/>
      <c r="P72" s="722"/>
      <c r="Q72" s="722"/>
      <c r="R72" s="722"/>
      <c r="S72" s="722"/>
      <c r="T72" s="722"/>
      <c r="U72" s="476"/>
      <c r="V72" s="51"/>
      <c r="W72" s="217" t="s">
        <v>117</v>
      </c>
      <c r="X72" s="217"/>
      <c r="Y72" s="47" t="s">
        <v>9</v>
      </c>
      <c r="Z72" s="47"/>
      <c r="AA72" s="47"/>
      <c r="AB72" s="47"/>
      <c r="AC72" s="47"/>
      <c r="AD72" s="47"/>
      <c r="AE72" s="47"/>
      <c r="AF72" s="47"/>
      <c r="AG72" s="47"/>
      <c r="AH72" s="47"/>
      <c r="AI72" s="47"/>
      <c r="AJ72" s="47"/>
      <c r="AK72" s="47"/>
      <c r="AL72" s="75" t="s">
        <v>93</v>
      </c>
      <c r="AM72" s="476"/>
      <c r="AN72" s="51"/>
      <c r="AO72" s="217"/>
      <c r="AP72" s="217"/>
      <c r="AQ72" s="217"/>
    </row>
    <row r="73" spans="1:43" x14ac:dyDescent="0.2">
      <c r="A73" s="217"/>
      <c r="B73" s="477"/>
      <c r="C73" s="476"/>
      <c r="D73" s="51"/>
      <c r="E73" s="722"/>
      <c r="F73" s="722"/>
      <c r="G73" s="722"/>
      <c r="H73" s="722"/>
      <c r="I73" s="722"/>
      <c r="J73" s="722"/>
      <c r="K73" s="722"/>
      <c r="L73" s="722"/>
      <c r="M73" s="722"/>
      <c r="N73" s="722"/>
      <c r="O73" s="722"/>
      <c r="P73" s="722"/>
      <c r="Q73" s="722"/>
      <c r="R73" s="722"/>
      <c r="S73" s="722"/>
      <c r="T73" s="722"/>
      <c r="U73" s="476"/>
      <c r="V73" s="51"/>
      <c r="W73" s="217" t="s">
        <v>118</v>
      </c>
      <c r="X73" s="217"/>
      <c r="Y73" s="47" t="s">
        <v>9</v>
      </c>
      <c r="Z73" s="47"/>
      <c r="AA73" s="47"/>
      <c r="AB73" s="47"/>
      <c r="AC73" s="47"/>
      <c r="AD73" s="47"/>
      <c r="AE73" s="47"/>
      <c r="AF73" s="47"/>
      <c r="AG73" s="47"/>
      <c r="AH73" s="47"/>
      <c r="AI73" s="47"/>
      <c r="AJ73" s="47"/>
      <c r="AK73" s="47"/>
      <c r="AL73" s="75" t="s">
        <v>95</v>
      </c>
      <c r="AM73" s="476"/>
      <c r="AN73" s="51"/>
      <c r="AO73" s="217"/>
      <c r="AP73" s="318">
        <v>917</v>
      </c>
      <c r="AQ73" s="217"/>
    </row>
    <row r="74" spans="1:43" ht="6" customHeight="1" x14ac:dyDescent="0.2">
      <c r="A74" s="77"/>
      <c r="B74" s="76"/>
      <c r="C74" s="48"/>
      <c r="D74" s="26"/>
      <c r="E74" s="77"/>
      <c r="F74" s="77"/>
      <c r="G74" s="77"/>
      <c r="H74" s="77"/>
      <c r="I74" s="77"/>
      <c r="J74" s="77"/>
      <c r="K74" s="77"/>
      <c r="L74" s="77"/>
      <c r="M74" s="77"/>
      <c r="N74" s="77"/>
      <c r="O74" s="77"/>
      <c r="P74" s="77"/>
      <c r="Q74" s="77"/>
      <c r="R74" s="77"/>
      <c r="S74" s="77"/>
      <c r="T74" s="77"/>
      <c r="U74" s="48"/>
      <c r="V74" s="26"/>
      <c r="W74" s="77"/>
      <c r="X74" s="77"/>
      <c r="Y74" s="77"/>
      <c r="Z74" s="77"/>
      <c r="AA74" s="77"/>
      <c r="AB74" s="77"/>
      <c r="AC74" s="77"/>
      <c r="AD74" s="77"/>
      <c r="AE74" s="77"/>
      <c r="AF74" s="77"/>
      <c r="AG74" s="77"/>
      <c r="AH74" s="77"/>
      <c r="AI74" s="77"/>
      <c r="AJ74" s="77"/>
      <c r="AK74" s="77"/>
      <c r="AL74" s="78"/>
      <c r="AM74" s="48"/>
      <c r="AN74" s="26"/>
      <c r="AO74" s="77"/>
      <c r="AP74" s="77"/>
      <c r="AQ74" s="77"/>
    </row>
    <row r="75" spans="1:43" ht="6" customHeight="1" x14ac:dyDescent="0.2">
      <c r="A75" s="16"/>
      <c r="B75" s="475"/>
      <c r="C75" s="46"/>
      <c r="D75" s="27"/>
      <c r="E75" s="16"/>
      <c r="F75" s="16"/>
      <c r="G75" s="16"/>
      <c r="H75" s="16"/>
      <c r="I75" s="16"/>
      <c r="J75" s="16"/>
      <c r="K75" s="16"/>
      <c r="L75" s="16"/>
      <c r="M75" s="16"/>
      <c r="N75" s="16"/>
      <c r="O75" s="16"/>
      <c r="P75" s="16"/>
      <c r="Q75" s="16"/>
      <c r="R75" s="16"/>
      <c r="S75" s="16"/>
      <c r="T75" s="16"/>
      <c r="U75" s="46"/>
      <c r="V75" s="27"/>
      <c r="W75" s="16"/>
      <c r="X75" s="16"/>
      <c r="Y75" s="16"/>
      <c r="Z75" s="16"/>
      <c r="AA75" s="16"/>
      <c r="AB75" s="16"/>
      <c r="AC75" s="16"/>
      <c r="AD75" s="16"/>
      <c r="AE75" s="16"/>
      <c r="AF75" s="16"/>
      <c r="AG75" s="16"/>
      <c r="AH75" s="16"/>
      <c r="AI75" s="16"/>
      <c r="AJ75" s="16"/>
      <c r="AK75" s="16"/>
      <c r="AL75" s="24"/>
      <c r="AM75" s="46"/>
      <c r="AN75" s="27"/>
      <c r="AO75" s="16"/>
      <c r="AP75" s="16"/>
      <c r="AQ75" s="16"/>
    </row>
    <row r="76" spans="1:43" ht="11.25" customHeight="1" x14ac:dyDescent="0.2">
      <c r="A76" s="217"/>
      <c r="B76" s="477">
        <v>913</v>
      </c>
      <c r="C76" s="476"/>
      <c r="D76" s="51"/>
      <c r="E76" s="722" t="str">
        <f ca="1">VLOOKUP(INDIRECT(ADDRESS(ROW(),COLUMN()-3)),Language_Translations,MATCH(Language_Selected,Language_Options,0),FALSE)</f>
        <v>Quelle est votre occupation? C'est-à-dire quel genre de travail faites-vous principalement ?</v>
      </c>
      <c r="F76" s="722"/>
      <c r="G76" s="722"/>
      <c r="H76" s="722"/>
      <c r="I76" s="722"/>
      <c r="J76" s="722"/>
      <c r="K76" s="722"/>
      <c r="L76" s="722"/>
      <c r="M76" s="722"/>
      <c r="N76" s="722"/>
      <c r="O76" s="722"/>
      <c r="P76" s="722"/>
      <c r="Q76" s="722"/>
      <c r="R76" s="722"/>
      <c r="S76" s="722"/>
      <c r="T76" s="722"/>
      <c r="U76" s="476"/>
      <c r="V76" s="51"/>
      <c r="W76" s="217"/>
      <c r="X76" s="217"/>
      <c r="Y76" s="217"/>
      <c r="Z76" s="217"/>
      <c r="AA76" s="217"/>
      <c r="AB76" s="217"/>
      <c r="AC76" s="217"/>
      <c r="AD76" s="217"/>
      <c r="AE76" s="217"/>
      <c r="AF76" s="217"/>
      <c r="AG76" s="217"/>
      <c r="AH76" s="217"/>
      <c r="AI76" s="217"/>
      <c r="AJ76" s="217"/>
      <c r="AK76" s="217"/>
      <c r="AL76" s="74"/>
      <c r="AM76" s="476"/>
      <c r="AN76" s="51"/>
      <c r="AO76" s="217"/>
      <c r="AP76" s="217"/>
      <c r="AQ76" s="217"/>
    </row>
    <row r="77" spans="1:43" x14ac:dyDescent="0.2">
      <c r="A77" s="217"/>
      <c r="B77" s="477"/>
      <c r="C77" s="476"/>
      <c r="D77" s="51"/>
      <c r="E77" s="722"/>
      <c r="F77" s="722"/>
      <c r="G77" s="722"/>
      <c r="H77" s="722"/>
      <c r="I77" s="722"/>
      <c r="J77" s="722"/>
      <c r="K77" s="722"/>
      <c r="L77" s="722"/>
      <c r="M77" s="722"/>
      <c r="N77" s="722"/>
      <c r="O77" s="722"/>
      <c r="P77" s="722"/>
      <c r="Q77" s="722"/>
      <c r="R77" s="722"/>
      <c r="S77" s="722"/>
      <c r="T77" s="722"/>
      <c r="U77" s="476"/>
      <c r="V77" s="51"/>
      <c r="W77" s="77"/>
      <c r="X77" s="77"/>
      <c r="Y77" s="77"/>
      <c r="Z77" s="77"/>
      <c r="AA77" s="77"/>
      <c r="AB77" s="77"/>
      <c r="AC77" s="77"/>
      <c r="AD77" s="77"/>
      <c r="AE77" s="77"/>
      <c r="AF77" s="77"/>
      <c r="AG77" s="77"/>
      <c r="AH77" s="217"/>
      <c r="AM77" s="476"/>
      <c r="AN77" s="51"/>
      <c r="AO77" s="217"/>
      <c r="AP77" s="217"/>
      <c r="AQ77" s="217"/>
    </row>
    <row r="78" spans="1:43" x14ac:dyDescent="0.2">
      <c r="A78" s="217"/>
      <c r="B78" s="477"/>
      <c r="C78" s="476"/>
      <c r="D78" s="51"/>
      <c r="E78" s="722"/>
      <c r="F78" s="722"/>
      <c r="G78" s="722"/>
      <c r="H78" s="722"/>
      <c r="I78" s="722"/>
      <c r="J78" s="722"/>
      <c r="K78" s="722"/>
      <c r="L78" s="722"/>
      <c r="M78" s="722"/>
      <c r="N78" s="722"/>
      <c r="O78" s="722"/>
      <c r="P78" s="722"/>
      <c r="Q78" s="722"/>
      <c r="R78" s="722"/>
      <c r="S78" s="722"/>
      <c r="T78" s="722"/>
      <c r="U78" s="476"/>
      <c r="V78" s="51"/>
      <c r="W78" s="217"/>
      <c r="X78" s="217"/>
      <c r="Y78" s="217"/>
      <c r="Z78" s="217"/>
      <c r="AA78" s="217"/>
      <c r="AB78" s="217"/>
      <c r="AC78" s="217"/>
      <c r="AD78" s="217"/>
      <c r="AE78" s="217"/>
      <c r="AF78" s="217"/>
      <c r="AG78" s="217"/>
      <c r="AH78" s="217"/>
      <c r="AM78" s="476"/>
      <c r="AN78" s="51"/>
      <c r="AO78" s="217"/>
      <c r="AP78" s="217"/>
      <c r="AQ78" s="217"/>
    </row>
    <row r="79" spans="1:43" x14ac:dyDescent="0.2">
      <c r="A79" s="217"/>
      <c r="B79" s="477"/>
      <c r="C79" s="476"/>
      <c r="D79" s="51"/>
      <c r="E79" s="722"/>
      <c r="F79" s="722"/>
      <c r="G79" s="722"/>
      <c r="H79" s="722"/>
      <c r="I79" s="722"/>
      <c r="J79" s="722"/>
      <c r="K79" s="722"/>
      <c r="L79" s="722"/>
      <c r="M79" s="722"/>
      <c r="N79" s="722"/>
      <c r="O79" s="722"/>
      <c r="P79" s="722"/>
      <c r="Q79" s="722"/>
      <c r="R79" s="722"/>
      <c r="S79" s="722"/>
      <c r="T79" s="722"/>
      <c r="U79" s="476"/>
      <c r="V79" s="51"/>
      <c r="W79" s="77"/>
      <c r="X79" s="77"/>
      <c r="Y79" s="77"/>
      <c r="Z79" s="77"/>
      <c r="AA79" s="77"/>
      <c r="AB79" s="77"/>
      <c r="AC79" s="77"/>
      <c r="AD79" s="77"/>
      <c r="AE79" s="77"/>
      <c r="AF79" s="77"/>
      <c r="AG79" s="77"/>
      <c r="AH79" s="217"/>
      <c r="AI79" s="103"/>
      <c r="AJ79" s="104"/>
      <c r="AK79" s="103"/>
      <c r="AL79" s="105"/>
      <c r="AM79" s="476"/>
      <c r="AN79" s="51"/>
      <c r="AO79" s="217"/>
      <c r="AP79" s="217"/>
      <c r="AQ79" s="217"/>
    </row>
    <row r="80" spans="1:43" x14ac:dyDescent="0.2">
      <c r="A80" s="217"/>
      <c r="B80" s="477"/>
      <c r="C80" s="476"/>
      <c r="D80" s="51"/>
      <c r="E80" s="722"/>
      <c r="F80" s="722"/>
      <c r="G80" s="722"/>
      <c r="H80" s="722"/>
      <c r="I80" s="722"/>
      <c r="J80" s="722"/>
      <c r="K80" s="722"/>
      <c r="L80" s="722"/>
      <c r="M80" s="722"/>
      <c r="N80" s="722"/>
      <c r="O80" s="722"/>
      <c r="P80" s="722"/>
      <c r="Q80" s="722"/>
      <c r="R80" s="722"/>
      <c r="S80" s="722"/>
      <c r="T80" s="722"/>
      <c r="U80" s="476"/>
      <c r="V80" s="51"/>
      <c r="W80" s="217"/>
      <c r="X80" s="217"/>
      <c r="Y80" s="217"/>
      <c r="Z80" s="217"/>
      <c r="AA80" s="217"/>
      <c r="AB80" s="217"/>
      <c r="AC80" s="217"/>
      <c r="AD80" s="217"/>
      <c r="AE80" s="217"/>
      <c r="AF80" s="217"/>
      <c r="AG80" s="217"/>
      <c r="AH80" s="217"/>
      <c r="AI80" s="106"/>
      <c r="AJ80" s="107"/>
      <c r="AK80" s="106"/>
      <c r="AL80" s="108"/>
      <c r="AM80" s="476"/>
      <c r="AN80" s="51"/>
      <c r="AO80" s="217"/>
      <c r="AP80" s="217"/>
      <c r="AQ80" s="217"/>
    </row>
    <row r="81" spans="1:43" x14ac:dyDescent="0.2">
      <c r="A81" s="217"/>
      <c r="B81" s="477"/>
      <c r="C81" s="476"/>
      <c r="D81" s="51"/>
      <c r="E81" s="722"/>
      <c r="F81" s="722"/>
      <c r="G81" s="722"/>
      <c r="H81" s="722"/>
      <c r="I81" s="722"/>
      <c r="J81" s="722"/>
      <c r="K81" s="722"/>
      <c r="L81" s="722"/>
      <c r="M81" s="722"/>
      <c r="N81" s="722"/>
      <c r="O81" s="722"/>
      <c r="P81" s="722"/>
      <c r="Q81" s="722"/>
      <c r="R81" s="722"/>
      <c r="S81" s="722"/>
      <c r="T81" s="722"/>
      <c r="U81" s="476"/>
      <c r="V81" s="51"/>
      <c r="W81" s="77"/>
      <c r="X81" s="77"/>
      <c r="Y81" s="77"/>
      <c r="Z81" s="77"/>
      <c r="AA81" s="77"/>
      <c r="AB81" s="77"/>
      <c r="AC81" s="77"/>
      <c r="AD81" s="77"/>
      <c r="AE81" s="77"/>
      <c r="AF81" s="77"/>
      <c r="AG81" s="77"/>
      <c r="AH81" s="217"/>
      <c r="AI81" s="217"/>
      <c r="AJ81" s="217"/>
      <c r="AK81" s="217"/>
      <c r="AL81" s="74"/>
      <c r="AM81" s="476"/>
      <c r="AN81" s="51"/>
      <c r="AO81" s="217"/>
      <c r="AP81" s="217"/>
      <c r="AQ81" s="217"/>
    </row>
    <row r="82" spans="1:43" x14ac:dyDescent="0.2">
      <c r="A82" s="217"/>
      <c r="B82" s="477"/>
      <c r="C82" s="476"/>
      <c r="D82" s="51"/>
      <c r="E82" s="722"/>
      <c r="F82" s="722"/>
      <c r="G82" s="722"/>
      <c r="H82" s="722"/>
      <c r="I82" s="722"/>
      <c r="J82" s="722"/>
      <c r="K82" s="722"/>
      <c r="L82" s="722"/>
      <c r="M82" s="722"/>
      <c r="N82" s="722"/>
      <c r="O82" s="722"/>
      <c r="P82" s="722"/>
      <c r="Q82" s="722"/>
      <c r="R82" s="722"/>
      <c r="S82" s="722"/>
      <c r="T82" s="722"/>
      <c r="U82" s="476"/>
      <c r="V82" s="51"/>
      <c r="AH82" s="217"/>
      <c r="AI82" s="217"/>
      <c r="AJ82" s="217"/>
      <c r="AK82" s="217"/>
      <c r="AL82" s="74"/>
      <c r="AM82" s="476"/>
      <c r="AN82" s="51"/>
      <c r="AO82" s="217"/>
      <c r="AP82" s="217"/>
      <c r="AQ82" s="217"/>
    </row>
    <row r="83" spans="1:43" ht="6" customHeight="1" x14ac:dyDescent="0.2">
      <c r="A83" s="77"/>
      <c r="B83" s="76"/>
      <c r="C83" s="48"/>
      <c r="D83" s="26"/>
      <c r="E83" s="77"/>
      <c r="F83" s="77"/>
      <c r="G83" s="77"/>
      <c r="H83" s="77"/>
      <c r="I83" s="77"/>
      <c r="J83" s="77"/>
      <c r="K83" s="77"/>
      <c r="L83" s="77"/>
      <c r="M83" s="77"/>
      <c r="N83" s="77"/>
      <c r="O83" s="77"/>
      <c r="P83" s="77"/>
      <c r="Q83" s="77"/>
      <c r="R83" s="77"/>
      <c r="S83" s="77"/>
      <c r="T83" s="77"/>
      <c r="U83" s="48"/>
      <c r="V83" s="26"/>
      <c r="W83" s="77"/>
      <c r="X83" s="77"/>
      <c r="Y83" s="77"/>
      <c r="Z83" s="77"/>
      <c r="AA83" s="77"/>
      <c r="AB83" s="77"/>
      <c r="AC83" s="77"/>
      <c r="AD83" s="77"/>
      <c r="AE83" s="77"/>
      <c r="AF83" s="77"/>
      <c r="AG83" s="77"/>
      <c r="AH83" s="77"/>
      <c r="AI83" s="77"/>
      <c r="AJ83" s="77"/>
      <c r="AK83" s="77"/>
      <c r="AL83" s="78"/>
      <c r="AM83" s="48"/>
      <c r="AN83" s="26"/>
      <c r="AO83" s="77"/>
      <c r="AP83" s="77"/>
      <c r="AQ83" s="77"/>
    </row>
    <row r="84" spans="1:43" ht="6" customHeight="1" x14ac:dyDescent="0.2">
      <c r="A84" s="16"/>
      <c r="B84" s="475"/>
      <c r="C84" s="46"/>
      <c r="D84" s="27"/>
      <c r="E84" s="16"/>
      <c r="F84" s="16"/>
      <c r="G84" s="16"/>
      <c r="H84" s="16"/>
      <c r="I84" s="16"/>
      <c r="J84" s="16"/>
      <c r="K84" s="16"/>
      <c r="L84" s="16"/>
      <c r="M84" s="16"/>
      <c r="N84" s="16"/>
      <c r="O84" s="16"/>
      <c r="P84" s="16"/>
      <c r="Q84" s="16"/>
      <c r="R84" s="16"/>
      <c r="S84" s="16"/>
      <c r="T84" s="16"/>
      <c r="U84" s="46"/>
      <c r="V84" s="27"/>
      <c r="W84" s="16"/>
      <c r="X84" s="16"/>
      <c r="Y84" s="16"/>
      <c r="Z84" s="16"/>
      <c r="AA84" s="16"/>
      <c r="AB84" s="16"/>
      <c r="AC84" s="16"/>
      <c r="AD84" s="16"/>
      <c r="AE84" s="16"/>
      <c r="AF84" s="16"/>
      <c r="AG84" s="16"/>
      <c r="AH84" s="16"/>
      <c r="AI84" s="16"/>
      <c r="AJ84" s="16"/>
      <c r="AK84" s="16"/>
      <c r="AL84" s="24"/>
      <c r="AM84" s="46"/>
      <c r="AN84" s="27"/>
      <c r="AO84" s="16"/>
      <c r="AP84" s="16"/>
      <c r="AQ84" s="16"/>
    </row>
    <row r="85" spans="1:43" ht="11.25" customHeight="1" x14ac:dyDescent="0.2">
      <c r="A85" s="217"/>
      <c r="B85" s="477">
        <v>914</v>
      </c>
      <c r="C85" s="476"/>
      <c r="D85" s="51"/>
      <c r="E85" s="722" t="str">
        <f ca="1">VLOOKUP(INDIRECT(ADDRESS(ROW(),COLUMN()-3)),Language_Translations,MATCH(Language_Selected,Language_Options,0),FALSE)</f>
        <v>Faites-vous ce travail pour un membre de votre famille, pour quelqu'un d'autre ou êtes-vous à votre compte ?</v>
      </c>
      <c r="F85" s="722"/>
      <c r="G85" s="722"/>
      <c r="H85" s="722"/>
      <c r="I85" s="722"/>
      <c r="J85" s="722"/>
      <c r="K85" s="722"/>
      <c r="L85" s="722"/>
      <c r="M85" s="722"/>
      <c r="N85" s="722"/>
      <c r="O85" s="722"/>
      <c r="P85" s="722"/>
      <c r="Q85" s="722"/>
      <c r="R85" s="722"/>
      <c r="S85" s="722"/>
      <c r="T85" s="722"/>
      <c r="U85" s="476"/>
      <c r="V85" s="51"/>
      <c r="W85" s="217" t="s">
        <v>981</v>
      </c>
      <c r="X85" s="217"/>
      <c r="Y85" s="217"/>
      <c r="Z85" s="217"/>
      <c r="AA85" s="217"/>
      <c r="AB85" s="217"/>
      <c r="AC85" s="217"/>
      <c r="AD85" s="47"/>
      <c r="AE85" s="47"/>
      <c r="AF85" s="47" t="s">
        <v>9</v>
      </c>
      <c r="AG85" s="47"/>
      <c r="AH85" s="47"/>
      <c r="AI85" s="47"/>
      <c r="AJ85" s="47"/>
      <c r="AK85" s="47"/>
      <c r="AL85" s="74" t="s">
        <v>93</v>
      </c>
      <c r="AM85" s="476"/>
      <c r="AN85" s="51"/>
      <c r="AO85" s="217"/>
      <c r="AP85" s="318"/>
      <c r="AQ85" s="217"/>
    </row>
    <row r="86" spans="1:43" x14ac:dyDescent="0.2">
      <c r="A86" s="217"/>
      <c r="B86" s="477"/>
      <c r="C86" s="476"/>
      <c r="D86" s="51"/>
      <c r="E86" s="722"/>
      <c r="F86" s="722"/>
      <c r="G86" s="722"/>
      <c r="H86" s="722"/>
      <c r="I86" s="722"/>
      <c r="J86" s="722"/>
      <c r="K86" s="722"/>
      <c r="L86" s="722"/>
      <c r="M86" s="722"/>
      <c r="N86" s="722"/>
      <c r="O86" s="722"/>
      <c r="P86" s="722"/>
      <c r="Q86" s="722"/>
      <c r="R86" s="722"/>
      <c r="S86" s="722"/>
      <c r="T86" s="722"/>
      <c r="U86" s="476"/>
      <c r="V86" s="51"/>
      <c r="W86" s="217" t="s">
        <v>965</v>
      </c>
      <c r="X86" s="217"/>
      <c r="Y86" s="217"/>
      <c r="Z86" s="217"/>
      <c r="AA86" s="217"/>
      <c r="AB86" s="217"/>
      <c r="AC86" s="217"/>
      <c r="AD86" s="47"/>
      <c r="AE86" s="47" t="s">
        <v>9</v>
      </c>
      <c r="AF86" s="97"/>
      <c r="AG86" s="47"/>
      <c r="AH86" s="47"/>
      <c r="AI86" s="47"/>
      <c r="AJ86" s="47"/>
      <c r="AK86" s="47"/>
      <c r="AL86" s="74" t="s">
        <v>95</v>
      </c>
      <c r="AM86" s="476"/>
      <c r="AN86" s="51"/>
      <c r="AO86" s="217"/>
      <c r="AP86" s="217"/>
      <c r="AQ86" s="217"/>
    </row>
    <row r="87" spans="1:43" x14ac:dyDescent="0.2">
      <c r="A87" s="217"/>
      <c r="B87" s="477"/>
      <c r="C87" s="476"/>
      <c r="D87" s="51"/>
      <c r="E87" s="722"/>
      <c r="F87" s="722"/>
      <c r="G87" s="722"/>
      <c r="H87" s="722"/>
      <c r="I87" s="722"/>
      <c r="J87" s="722"/>
      <c r="K87" s="722"/>
      <c r="L87" s="722"/>
      <c r="M87" s="722"/>
      <c r="N87" s="722"/>
      <c r="O87" s="722"/>
      <c r="P87" s="722"/>
      <c r="Q87" s="722"/>
      <c r="R87" s="722"/>
      <c r="S87" s="722"/>
      <c r="T87" s="722"/>
      <c r="U87" s="476"/>
      <c r="V87" s="51"/>
      <c r="W87" s="217" t="s">
        <v>982</v>
      </c>
      <c r="X87" s="217"/>
      <c r="Y87" s="217"/>
      <c r="Z87" s="217"/>
      <c r="AA87" s="217"/>
      <c r="AB87" s="217"/>
      <c r="AC87" s="47" t="s">
        <v>9</v>
      </c>
      <c r="AD87" s="47"/>
      <c r="AE87" s="97"/>
      <c r="AF87" s="47"/>
      <c r="AG87" s="47"/>
      <c r="AH87" s="47"/>
      <c r="AI87" s="47"/>
      <c r="AJ87" s="47"/>
      <c r="AK87" s="47"/>
      <c r="AL87" s="74" t="s">
        <v>97</v>
      </c>
      <c r="AM87" s="476"/>
      <c r="AN87" s="51"/>
      <c r="AO87" s="217"/>
      <c r="AP87" s="217"/>
      <c r="AQ87" s="217"/>
    </row>
    <row r="88" spans="1:43" ht="6" customHeight="1" x14ac:dyDescent="0.2">
      <c r="A88" s="77"/>
      <c r="B88" s="76"/>
      <c r="C88" s="48"/>
      <c r="D88" s="26"/>
      <c r="E88" s="77"/>
      <c r="F88" s="77"/>
      <c r="G88" s="77"/>
      <c r="H88" s="77"/>
      <c r="I88" s="77"/>
      <c r="J88" s="77"/>
      <c r="K88" s="77"/>
      <c r="L88" s="77"/>
      <c r="M88" s="77"/>
      <c r="N88" s="77"/>
      <c r="O88" s="77"/>
      <c r="P88" s="77"/>
      <c r="Q88" s="77"/>
      <c r="R88" s="77"/>
      <c r="S88" s="77"/>
      <c r="T88" s="77"/>
      <c r="U88" s="48"/>
      <c r="V88" s="26"/>
      <c r="W88" s="77"/>
      <c r="X88" s="77"/>
      <c r="Y88" s="77"/>
      <c r="Z88" s="77"/>
      <c r="AA88" s="77"/>
      <c r="AB88" s="77"/>
      <c r="AC88" s="77"/>
      <c r="AD88" s="77"/>
      <c r="AE88" s="77"/>
      <c r="AF88" s="77"/>
      <c r="AG88" s="77"/>
      <c r="AH88" s="77"/>
      <c r="AI88" s="77"/>
      <c r="AJ88" s="77"/>
      <c r="AK88" s="77"/>
      <c r="AL88" s="78"/>
      <c r="AM88" s="48"/>
      <c r="AN88" s="26"/>
      <c r="AO88" s="77"/>
      <c r="AP88" s="77"/>
      <c r="AQ88" s="77"/>
    </row>
    <row r="89" spans="1:43" ht="6" customHeight="1" x14ac:dyDescent="0.2">
      <c r="A89" s="16"/>
      <c r="B89" s="475"/>
      <c r="C89" s="46"/>
      <c r="D89" s="27"/>
      <c r="E89" s="16"/>
      <c r="F89" s="16"/>
      <c r="G89" s="16"/>
      <c r="H89" s="16"/>
      <c r="I89" s="16"/>
      <c r="J89" s="16"/>
      <c r="K89" s="16"/>
      <c r="L89" s="16"/>
      <c r="M89" s="16"/>
      <c r="N89" s="16"/>
      <c r="O89" s="16"/>
      <c r="P89" s="16"/>
      <c r="Q89" s="16"/>
      <c r="R89" s="16"/>
      <c r="S89" s="16"/>
      <c r="T89" s="16"/>
      <c r="U89" s="46"/>
      <c r="V89" s="27"/>
      <c r="W89" s="16"/>
      <c r="X89" s="16"/>
      <c r="Y89" s="16"/>
      <c r="Z89" s="16"/>
      <c r="AA89" s="16"/>
      <c r="AB89" s="16"/>
      <c r="AC89" s="16"/>
      <c r="AD89" s="16"/>
      <c r="AE89" s="16"/>
      <c r="AF89" s="16"/>
      <c r="AG89" s="16"/>
      <c r="AH89" s="16"/>
      <c r="AI89" s="16"/>
      <c r="AJ89" s="16"/>
      <c r="AK89" s="16"/>
      <c r="AL89" s="24"/>
      <c r="AM89" s="46"/>
      <c r="AN89" s="27"/>
      <c r="AO89" s="16"/>
      <c r="AP89" s="16"/>
      <c r="AQ89" s="16"/>
    </row>
    <row r="90" spans="1:43" ht="11.25" customHeight="1" x14ac:dyDescent="0.2">
      <c r="A90" s="217"/>
      <c r="B90" s="477">
        <v>915</v>
      </c>
      <c r="C90" s="476"/>
      <c r="D90" s="51"/>
      <c r="E90" s="722" t="str">
        <f ca="1">VLOOKUP(INDIRECT(ADDRESS(ROW(),COLUMN()-3)),Language_Translations,MATCH(Language_Selected,Language_Options,0),FALSE)</f>
        <v>Travaillez-vous habituellement toute l'année, ou de manière saisonnière ou travaillez-vous seulement de temps en temps ?</v>
      </c>
      <c r="F90" s="722"/>
      <c r="G90" s="722"/>
      <c r="H90" s="722"/>
      <c r="I90" s="722"/>
      <c r="J90" s="722"/>
      <c r="K90" s="722"/>
      <c r="L90" s="722"/>
      <c r="M90" s="722"/>
      <c r="N90" s="722"/>
      <c r="O90" s="722"/>
      <c r="P90" s="722"/>
      <c r="Q90" s="722"/>
      <c r="R90" s="722"/>
      <c r="S90" s="722"/>
      <c r="T90" s="722"/>
      <c r="U90" s="476"/>
      <c r="V90" s="51"/>
      <c r="W90" s="217" t="s">
        <v>983</v>
      </c>
      <c r="X90" s="217"/>
      <c r="Y90" s="217"/>
      <c r="Z90" s="217"/>
      <c r="AA90" s="217"/>
      <c r="AB90" s="217"/>
      <c r="AC90" s="47" t="s">
        <v>9</v>
      </c>
      <c r="AD90" s="47"/>
      <c r="AE90" s="97"/>
      <c r="AF90" s="47"/>
      <c r="AG90" s="97"/>
      <c r="AH90" s="47"/>
      <c r="AI90" s="47"/>
      <c r="AJ90" s="47"/>
      <c r="AK90" s="47"/>
      <c r="AL90" s="74" t="s">
        <v>93</v>
      </c>
      <c r="AM90" s="476"/>
      <c r="AN90" s="51"/>
      <c r="AO90" s="217"/>
      <c r="AP90" s="217"/>
      <c r="AQ90" s="217"/>
    </row>
    <row r="91" spans="1:43" x14ac:dyDescent="0.2">
      <c r="A91" s="217"/>
      <c r="B91" s="477"/>
      <c r="C91" s="476"/>
      <c r="D91" s="51"/>
      <c r="E91" s="722"/>
      <c r="F91" s="722"/>
      <c r="G91" s="722"/>
      <c r="H91" s="722"/>
      <c r="I91" s="722"/>
      <c r="J91" s="722"/>
      <c r="K91" s="722"/>
      <c r="L91" s="722"/>
      <c r="M91" s="722"/>
      <c r="N91" s="722"/>
      <c r="O91" s="722"/>
      <c r="P91" s="722"/>
      <c r="Q91" s="722"/>
      <c r="R91" s="722"/>
      <c r="S91" s="722"/>
      <c r="T91" s="722"/>
      <c r="U91" s="476"/>
      <c r="V91" s="51"/>
      <c r="W91" s="217" t="s">
        <v>984</v>
      </c>
      <c r="X91" s="217"/>
      <c r="Y91" s="217"/>
      <c r="Z91" s="217"/>
      <c r="AA91" s="217"/>
      <c r="AB91" s="217"/>
      <c r="AC91" s="217"/>
      <c r="AD91" s="217"/>
      <c r="AE91" s="217"/>
      <c r="AF91" s="217"/>
      <c r="AG91" s="217"/>
      <c r="AH91" s="47"/>
      <c r="AI91" s="47" t="s">
        <v>9</v>
      </c>
      <c r="AJ91" s="47"/>
      <c r="AK91" s="47"/>
      <c r="AL91" s="74" t="s">
        <v>95</v>
      </c>
      <c r="AM91" s="476"/>
      <c r="AN91" s="51"/>
      <c r="AO91" s="217"/>
      <c r="AP91" s="217"/>
      <c r="AQ91" s="217"/>
    </row>
    <row r="92" spans="1:43" x14ac:dyDescent="0.2">
      <c r="A92" s="217"/>
      <c r="B92" s="477"/>
      <c r="C92" s="476"/>
      <c r="D92" s="51"/>
      <c r="E92" s="722"/>
      <c r="F92" s="722"/>
      <c r="G92" s="722"/>
      <c r="H92" s="722"/>
      <c r="I92" s="722"/>
      <c r="J92" s="722"/>
      <c r="K92" s="722"/>
      <c r="L92" s="722"/>
      <c r="M92" s="722"/>
      <c r="N92" s="722"/>
      <c r="O92" s="722"/>
      <c r="P92" s="722"/>
      <c r="Q92" s="722"/>
      <c r="R92" s="722"/>
      <c r="S92" s="722"/>
      <c r="T92" s="722"/>
      <c r="U92" s="476"/>
      <c r="V92" s="51"/>
      <c r="W92" s="217" t="s">
        <v>985</v>
      </c>
      <c r="X92" s="217"/>
      <c r="Y92" s="217"/>
      <c r="Z92" s="217"/>
      <c r="AA92" s="217"/>
      <c r="AB92" s="217"/>
      <c r="AC92" s="47"/>
      <c r="AD92" s="47"/>
      <c r="AE92" s="47" t="s">
        <v>9</v>
      </c>
      <c r="AF92" s="47"/>
      <c r="AG92" s="47"/>
      <c r="AH92" s="47"/>
      <c r="AI92" s="47"/>
      <c r="AJ92" s="47"/>
      <c r="AK92" s="47"/>
      <c r="AL92" s="74" t="s">
        <v>97</v>
      </c>
      <c r="AM92" s="476"/>
      <c r="AN92" s="51"/>
      <c r="AO92" s="217"/>
      <c r="AP92" s="217"/>
      <c r="AQ92" s="217"/>
    </row>
    <row r="93" spans="1:43" ht="6" customHeight="1" x14ac:dyDescent="0.2">
      <c r="A93" s="77"/>
      <c r="B93" s="76"/>
      <c r="C93" s="48"/>
      <c r="D93" s="26"/>
      <c r="E93" s="77"/>
      <c r="F93" s="77"/>
      <c r="G93" s="77"/>
      <c r="H93" s="77"/>
      <c r="I93" s="77"/>
      <c r="J93" s="77"/>
      <c r="K93" s="77"/>
      <c r="L93" s="77"/>
      <c r="M93" s="77"/>
      <c r="N93" s="77"/>
      <c r="O93" s="77"/>
      <c r="P93" s="77"/>
      <c r="Q93" s="77"/>
      <c r="R93" s="77"/>
      <c r="S93" s="77"/>
      <c r="T93" s="77"/>
      <c r="U93" s="48"/>
      <c r="V93" s="26"/>
      <c r="W93" s="77"/>
      <c r="X93" s="77"/>
      <c r="Y93" s="77"/>
      <c r="Z93" s="77"/>
      <c r="AA93" s="77"/>
      <c r="AB93" s="77"/>
      <c r="AC93" s="77"/>
      <c r="AD93" s="77"/>
      <c r="AE93" s="77"/>
      <c r="AF93" s="77"/>
      <c r="AG93" s="77"/>
      <c r="AH93" s="77"/>
      <c r="AI93" s="77"/>
      <c r="AJ93" s="77"/>
      <c r="AK93" s="77"/>
      <c r="AL93" s="78"/>
      <c r="AM93" s="48"/>
      <c r="AN93" s="26"/>
      <c r="AO93" s="77"/>
      <c r="AP93" s="77"/>
      <c r="AQ93" s="77"/>
    </row>
    <row r="94" spans="1:43" ht="6" customHeight="1" x14ac:dyDescent="0.2">
      <c r="A94" s="16"/>
      <c r="B94" s="475"/>
      <c r="C94" s="46"/>
      <c r="D94" s="27"/>
      <c r="E94" s="16"/>
      <c r="F94" s="16"/>
      <c r="G94" s="16"/>
      <c r="H94" s="16"/>
      <c r="I94" s="16"/>
      <c r="J94" s="16"/>
      <c r="K94" s="16"/>
      <c r="L94" s="16"/>
      <c r="M94" s="16"/>
      <c r="N94" s="16"/>
      <c r="O94" s="16"/>
      <c r="P94" s="16"/>
      <c r="Q94" s="16"/>
      <c r="R94" s="16"/>
      <c r="S94" s="16"/>
      <c r="T94" s="16"/>
      <c r="U94" s="46"/>
      <c r="V94" s="27"/>
      <c r="W94" s="16"/>
      <c r="X94" s="16"/>
      <c r="Y94" s="16"/>
      <c r="Z94" s="16"/>
      <c r="AA94" s="16"/>
      <c r="AB94" s="16"/>
      <c r="AC94" s="16"/>
      <c r="AD94" s="16"/>
      <c r="AE94" s="16"/>
      <c r="AF94" s="16"/>
      <c r="AG94" s="16"/>
      <c r="AH94" s="16"/>
      <c r="AI94" s="16"/>
      <c r="AJ94" s="16"/>
      <c r="AK94" s="16"/>
      <c r="AL94" s="24"/>
      <c r="AM94" s="46"/>
      <c r="AN94" s="27"/>
      <c r="AO94" s="16"/>
      <c r="AP94" s="16"/>
      <c r="AQ94" s="16"/>
    </row>
    <row r="95" spans="1:43" ht="11.25" customHeight="1" x14ac:dyDescent="0.2">
      <c r="A95" s="217"/>
      <c r="B95" s="477">
        <v>916</v>
      </c>
      <c r="C95" s="476"/>
      <c r="D95" s="51"/>
      <c r="E95" s="722" t="str">
        <f ca="1">VLOOKUP(INDIRECT(ADDRESS(ROW(),COLUMN()-3)),Language_Translations,MATCH(Language_Selected,Language_Options,0),FALSE)</f>
        <v>Êtes-vous payée en argent ou en nature pour ce travail ou n'êtes-vous pas payée du tout ?</v>
      </c>
      <c r="F95" s="722"/>
      <c r="G95" s="722"/>
      <c r="H95" s="722"/>
      <c r="I95" s="722"/>
      <c r="J95" s="722"/>
      <c r="K95" s="722"/>
      <c r="L95" s="722"/>
      <c r="M95" s="722"/>
      <c r="N95" s="722"/>
      <c r="O95" s="722"/>
      <c r="P95" s="722"/>
      <c r="Q95" s="722"/>
      <c r="R95" s="722"/>
      <c r="S95" s="722"/>
      <c r="T95" s="722"/>
      <c r="U95" s="476"/>
      <c r="V95" s="51"/>
      <c r="W95" s="217" t="s">
        <v>986</v>
      </c>
      <c r="X95" s="217"/>
      <c r="Y95" s="217"/>
      <c r="Z95" s="217"/>
      <c r="AA95" s="217"/>
      <c r="AB95" s="47"/>
      <c r="AC95" s="47"/>
      <c r="AD95" s="97"/>
      <c r="AE95" s="47" t="s">
        <v>9</v>
      </c>
      <c r="AF95" s="47"/>
      <c r="AG95" s="47"/>
      <c r="AH95" s="47"/>
      <c r="AI95" s="47"/>
      <c r="AJ95" s="47"/>
      <c r="AK95" s="47"/>
      <c r="AL95" s="74" t="s">
        <v>93</v>
      </c>
      <c r="AM95" s="476"/>
      <c r="AN95" s="51"/>
      <c r="AO95" s="217"/>
      <c r="AP95" s="318"/>
      <c r="AQ95" s="217"/>
    </row>
    <row r="96" spans="1:43" x14ac:dyDescent="0.2">
      <c r="A96" s="217"/>
      <c r="B96" s="477"/>
      <c r="C96" s="476"/>
      <c r="D96" s="51"/>
      <c r="E96" s="722"/>
      <c r="F96" s="722"/>
      <c r="G96" s="722"/>
      <c r="H96" s="722"/>
      <c r="I96" s="722"/>
      <c r="J96" s="722"/>
      <c r="K96" s="722"/>
      <c r="L96" s="722"/>
      <c r="M96" s="722"/>
      <c r="N96" s="722"/>
      <c r="O96" s="722"/>
      <c r="P96" s="722"/>
      <c r="Q96" s="722"/>
      <c r="R96" s="722"/>
      <c r="S96" s="722"/>
      <c r="T96" s="722"/>
      <c r="U96" s="476"/>
      <c r="V96" s="51"/>
      <c r="W96" s="217" t="s">
        <v>987</v>
      </c>
      <c r="X96" s="217"/>
      <c r="Y96" s="217"/>
      <c r="Z96" s="217"/>
      <c r="AA96" s="217"/>
      <c r="AB96" s="217"/>
      <c r="AC96" s="47"/>
      <c r="AD96" s="47" t="s">
        <v>9</v>
      </c>
      <c r="AE96" s="47"/>
      <c r="AF96" s="47"/>
      <c r="AG96" s="47"/>
      <c r="AH96" s="47"/>
      <c r="AI96" s="47"/>
      <c r="AJ96" s="47"/>
      <c r="AK96" s="47"/>
      <c r="AL96" s="74" t="s">
        <v>95</v>
      </c>
      <c r="AM96" s="476"/>
      <c r="AN96" s="51"/>
      <c r="AO96" s="217"/>
      <c r="AP96" s="217"/>
      <c r="AQ96" s="217"/>
    </row>
    <row r="97" spans="1:43" x14ac:dyDescent="0.2">
      <c r="A97" s="217"/>
      <c r="B97" s="477"/>
      <c r="C97" s="476"/>
      <c r="D97" s="51"/>
      <c r="E97" s="722"/>
      <c r="F97" s="722"/>
      <c r="G97" s="722"/>
      <c r="H97" s="722"/>
      <c r="I97" s="722"/>
      <c r="J97" s="722"/>
      <c r="K97" s="722"/>
      <c r="L97" s="722"/>
      <c r="M97" s="722"/>
      <c r="N97" s="722"/>
      <c r="O97" s="722"/>
      <c r="P97" s="722"/>
      <c r="Q97" s="722"/>
      <c r="R97" s="722"/>
      <c r="S97" s="722"/>
      <c r="T97" s="722"/>
      <c r="U97" s="476"/>
      <c r="V97" s="51"/>
      <c r="W97" s="217" t="s">
        <v>988</v>
      </c>
      <c r="X97" s="217"/>
      <c r="Y97" s="217"/>
      <c r="Z97" s="217"/>
      <c r="AA97" s="217"/>
      <c r="AB97" s="47"/>
      <c r="AC97" s="47"/>
      <c r="AD97" s="97"/>
      <c r="AE97" s="47" t="s">
        <v>9</v>
      </c>
      <c r="AF97" s="47"/>
      <c r="AG97" s="47"/>
      <c r="AH97" s="47"/>
      <c r="AI97" s="47"/>
      <c r="AJ97" s="47"/>
      <c r="AK97" s="47"/>
      <c r="AL97" s="74" t="s">
        <v>97</v>
      </c>
      <c r="AM97" s="476"/>
      <c r="AN97" s="51"/>
      <c r="AO97" s="217"/>
      <c r="AP97" s="217"/>
      <c r="AQ97" s="217"/>
    </row>
    <row r="98" spans="1:43" x14ac:dyDescent="0.2">
      <c r="A98" s="217"/>
      <c r="B98" s="477"/>
      <c r="C98" s="476"/>
      <c r="D98" s="51"/>
      <c r="E98" s="722"/>
      <c r="F98" s="722"/>
      <c r="G98" s="722"/>
      <c r="H98" s="722"/>
      <c r="I98" s="722"/>
      <c r="J98" s="722"/>
      <c r="K98" s="722"/>
      <c r="L98" s="722"/>
      <c r="M98" s="722"/>
      <c r="N98" s="722"/>
      <c r="O98" s="722"/>
      <c r="P98" s="722"/>
      <c r="Q98" s="722"/>
      <c r="R98" s="722"/>
      <c r="S98" s="722"/>
      <c r="T98" s="722"/>
      <c r="U98" s="476"/>
      <c r="V98" s="51"/>
      <c r="W98" s="217" t="s">
        <v>989</v>
      </c>
      <c r="X98" s="217"/>
      <c r="Y98" s="217"/>
      <c r="Z98" s="217"/>
      <c r="AA98" s="47"/>
      <c r="AB98" s="47" t="s">
        <v>9</v>
      </c>
      <c r="AC98" s="47"/>
      <c r="AD98" s="97"/>
      <c r="AE98" s="47"/>
      <c r="AF98" s="47"/>
      <c r="AG98" s="47"/>
      <c r="AH98" s="47"/>
      <c r="AI98" s="47"/>
      <c r="AJ98" s="47"/>
      <c r="AK98" s="47"/>
      <c r="AL98" s="74" t="s">
        <v>114</v>
      </c>
      <c r="AM98" s="476"/>
      <c r="AN98" s="51"/>
      <c r="AO98" s="217"/>
      <c r="AP98" s="217"/>
      <c r="AQ98" s="217"/>
    </row>
    <row r="99" spans="1:43" ht="6" customHeight="1" thickBot="1" x14ac:dyDescent="0.25">
      <c r="A99" s="71"/>
      <c r="B99" s="319"/>
      <c r="C99" s="72"/>
      <c r="D99" s="73"/>
      <c r="E99" s="71"/>
      <c r="F99" s="71"/>
      <c r="G99" s="71"/>
      <c r="H99" s="71"/>
      <c r="I99" s="71"/>
      <c r="J99" s="71"/>
      <c r="K99" s="71"/>
      <c r="L99" s="71"/>
      <c r="M99" s="71"/>
      <c r="N99" s="71"/>
      <c r="O99" s="71"/>
      <c r="P99" s="71"/>
      <c r="Q99" s="71"/>
      <c r="R99" s="71"/>
      <c r="S99" s="71"/>
      <c r="T99" s="71"/>
      <c r="U99" s="72"/>
      <c r="V99" s="73"/>
      <c r="W99" s="71"/>
      <c r="X99" s="71"/>
      <c r="Y99" s="71"/>
      <c r="Z99" s="71"/>
      <c r="AA99" s="71"/>
      <c r="AB99" s="71"/>
      <c r="AC99" s="71"/>
      <c r="AD99" s="71"/>
      <c r="AE99" s="71"/>
      <c r="AF99" s="71"/>
      <c r="AG99" s="71"/>
      <c r="AH99" s="71"/>
      <c r="AI99" s="71"/>
      <c r="AJ99" s="71"/>
      <c r="AK99" s="71"/>
      <c r="AL99" s="91"/>
      <c r="AM99" s="72"/>
      <c r="AN99" s="73"/>
      <c r="AO99" s="71"/>
      <c r="AP99" s="71"/>
      <c r="AQ99" s="71"/>
    </row>
    <row r="100" spans="1:43" ht="6" customHeight="1" x14ac:dyDescent="0.2">
      <c r="A100" s="82"/>
      <c r="B100" s="83"/>
      <c r="C100" s="84"/>
      <c r="D100" s="85"/>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86"/>
      <c r="AM100" s="84"/>
      <c r="AN100" s="85"/>
      <c r="AO100" s="1"/>
      <c r="AP100" s="1"/>
      <c r="AQ100" s="87"/>
    </row>
    <row r="101" spans="1:43" x14ac:dyDescent="0.2">
      <c r="A101" s="88"/>
      <c r="B101" s="477">
        <v>917</v>
      </c>
      <c r="C101" s="476"/>
      <c r="D101" s="51"/>
      <c r="E101" s="723" t="s">
        <v>821</v>
      </c>
      <c r="F101" s="723"/>
      <c r="G101" s="723"/>
      <c r="H101" s="723"/>
      <c r="I101" s="723"/>
      <c r="J101" s="723"/>
      <c r="K101" s="723"/>
      <c r="L101" s="723"/>
      <c r="M101" s="723"/>
      <c r="N101" s="723"/>
      <c r="O101" s="723"/>
      <c r="P101" s="723"/>
      <c r="Q101" s="723"/>
      <c r="R101" s="723"/>
      <c r="S101" s="723"/>
      <c r="T101" s="723"/>
      <c r="U101" s="217"/>
      <c r="V101" s="217"/>
      <c r="W101" s="217"/>
      <c r="X101" s="217"/>
      <c r="Y101" s="217"/>
      <c r="Z101" s="217"/>
      <c r="AA101" s="217"/>
      <c r="AB101" s="217"/>
      <c r="AC101" s="217"/>
      <c r="AD101" s="217"/>
      <c r="AE101" s="217"/>
      <c r="AF101" s="217"/>
      <c r="AG101" s="217"/>
      <c r="AH101" s="217"/>
      <c r="AI101" s="217"/>
      <c r="AJ101" s="217"/>
      <c r="AK101" s="217"/>
      <c r="AL101" s="74"/>
      <c r="AM101" s="476"/>
      <c r="AN101" s="51"/>
      <c r="AO101" s="217"/>
      <c r="AP101" s="217"/>
      <c r="AQ101" s="89"/>
    </row>
    <row r="102" spans="1:43" ht="6" customHeight="1" x14ac:dyDescent="0.2">
      <c r="A102" s="88"/>
      <c r="B102" s="477"/>
      <c r="C102" s="476"/>
      <c r="D102" s="51"/>
      <c r="E102" s="217"/>
      <c r="F102" s="217"/>
      <c r="G102" s="217"/>
      <c r="H102" s="217"/>
      <c r="I102" s="217"/>
      <c r="J102" s="217"/>
      <c r="K102" s="217"/>
      <c r="L102" s="217"/>
      <c r="M102" s="217"/>
      <c r="N102" s="217"/>
      <c r="O102" s="217"/>
      <c r="P102" s="217"/>
      <c r="Q102" s="217"/>
      <c r="R102" s="217"/>
      <c r="S102" s="217"/>
      <c r="T102" s="217"/>
      <c r="U102" s="217"/>
      <c r="V102" s="217"/>
      <c r="W102" s="217"/>
      <c r="X102" s="217"/>
      <c r="Y102" s="217"/>
      <c r="Z102" s="217"/>
      <c r="AA102" s="217"/>
      <c r="AB102" s="217"/>
      <c r="AC102" s="217"/>
      <c r="AD102" s="217"/>
      <c r="AE102" s="217"/>
      <c r="AF102" s="217"/>
      <c r="AG102" s="217"/>
      <c r="AH102" s="217"/>
      <c r="AI102" s="217"/>
      <c r="AJ102" s="217"/>
      <c r="AK102" s="217"/>
      <c r="AL102" s="74"/>
      <c r="AM102" s="476"/>
      <c r="AN102" s="51"/>
      <c r="AO102" s="217"/>
      <c r="AP102" s="217"/>
      <c r="AQ102" s="89"/>
    </row>
    <row r="103" spans="1:43" x14ac:dyDescent="0.2">
      <c r="A103" s="88"/>
      <c r="B103" s="477"/>
      <c r="C103" s="476"/>
      <c r="D103" s="51"/>
      <c r="E103" s="217"/>
      <c r="F103" s="217"/>
      <c r="G103" s="217"/>
      <c r="H103" s="217"/>
      <c r="I103" s="217"/>
      <c r="J103" s="217"/>
      <c r="K103" s="217"/>
      <c r="M103" s="217"/>
      <c r="N103" s="217"/>
      <c r="O103" s="217"/>
      <c r="P103" s="74" t="s">
        <v>822</v>
      </c>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217"/>
      <c r="AL103" s="74"/>
      <c r="AM103" s="476"/>
      <c r="AN103" s="51"/>
      <c r="AO103" s="217"/>
      <c r="AP103" s="217"/>
      <c r="AQ103" s="89"/>
    </row>
    <row r="104" spans="1:43" x14ac:dyDescent="0.2">
      <c r="A104" s="88"/>
      <c r="B104" s="477"/>
      <c r="C104" s="476"/>
      <c r="D104" s="51"/>
      <c r="E104" s="217"/>
      <c r="F104" s="217"/>
      <c r="G104" s="217"/>
      <c r="H104" s="217"/>
      <c r="I104" s="217"/>
      <c r="J104" s="217"/>
      <c r="K104" s="217"/>
      <c r="M104" s="217"/>
      <c r="N104" s="217"/>
      <c r="O104" s="217"/>
      <c r="P104" s="74" t="s">
        <v>990</v>
      </c>
      <c r="Q104" s="217"/>
      <c r="R104" s="217"/>
      <c r="S104" s="217"/>
      <c r="T104" s="217"/>
      <c r="U104" s="217"/>
      <c r="V104" s="217"/>
      <c r="X104" s="217"/>
      <c r="Y104" s="217"/>
      <c r="Z104" s="217"/>
      <c r="AA104" s="217"/>
      <c r="AB104" s="74" t="s">
        <v>823</v>
      </c>
      <c r="AC104" s="217"/>
      <c r="AD104" s="217"/>
      <c r="AE104" s="217"/>
      <c r="AF104" s="217"/>
      <c r="AG104" s="217"/>
      <c r="AH104" s="217"/>
      <c r="AI104" s="217"/>
      <c r="AJ104" s="217"/>
      <c r="AK104" s="217"/>
      <c r="AL104" s="74"/>
      <c r="AM104" s="476"/>
      <c r="AN104" s="51"/>
      <c r="AO104" s="217"/>
      <c r="AP104" s="217">
        <v>925</v>
      </c>
      <c r="AQ104" s="89"/>
    </row>
    <row r="105" spans="1:43" x14ac:dyDescent="0.2">
      <c r="A105" s="88"/>
      <c r="B105" s="477"/>
      <c r="C105" s="476"/>
      <c r="D105" s="51"/>
      <c r="E105" s="217"/>
      <c r="F105" s="217"/>
      <c r="G105" s="217"/>
      <c r="H105" s="217"/>
      <c r="I105" s="217"/>
      <c r="J105" s="217"/>
      <c r="K105" s="217"/>
      <c r="M105" s="217"/>
      <c r="N105" s="217"/>
      <c r="O105" s="217"/>
      <c r="P105" s="74" t="s">
        <v>991</v>
      </c>
      <c r="Q105" s="217"/>
      <c r="R105" s="217"/>
      <c r="S105" s="217"/>
      <c r="T105" s="217"/>
      <c r="U105" s="217"/>
      <c r="V105" s="217"/>
      <c r="W105" s="217"/>
      <c r="X105" s="217"/>
      <c r="Y105" s="217"/>
      <c r="Z105" s="217"/>
      <c r="AA105" s="217"/>
      <c r="AB105" s="217"/>
      <c r="AC105" s="217"/>
      <c r="AD105" s="217"/>
      <c r="AE105" s="217"/>
      <c r="AF105" s="217"/>
      <c r="AG105" s="217"/>
      <c r="AH105" s="217"/>
      <c r="AI105" s="217"/>
      <c r="AJ105" s="217"/>
      <c r="AK105" s="217"/>
      <c r="AL105" s="74"/>
      <c r="AM105" s="476"/>
      <c r="AN105" s="51"/>
      <c r="AO105" s="217"/>
      <c r="AQ105" s="89"/>
    </row>
    <row r="106" spans="1:43" ht="6" customHeight="1" thickBot="1" x14ac:dyDescent="0.25">
      <c r="A106" s="90"/>
      <c r="B106" s="319"/>
      <c r="C106" s="72"/>
      <c r="D106" s="73"/>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91"/>
      <c r="AM106" s="72"/>
      <c r="AN106" s="73"/>
      <c r="AO106" s="71"/>
      <c r="AP106" s="71"/>
      <c r="AQ106" s="92"/>
    </row>
    <row r="107" spans="1:43" ht="6" customHeight="1" x14ac:dyDescent="0.2">
      <c r="A107" s="82"/>
      <c r="B107" s="83"/>
      <c r="C107" s="84"/>
      <c r="D107" s="85"/>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86"/>
      <c r="AM107" s="84"/>
      <c r="AN107" s="85"/>
      <c r="AO107" s="1"/>
      <c r="AP107" s="1"/>
      <c r="AQ107" s="87"/>
    </row>
    <row r="108" spans="1:43" x14ac:dyDescent="0.2">
      <c r="A108" s="88"/>
      <c r="B108" s="477">
        <v>918</v>
      </c>
      <c r="C108" s="476"/>
      <c r="D108" s="51"/>
      <c r="E108" s="723" t="s">
        <v>992</v>
      </c>
      <c r="F108" s="723"/>
      <c r="G108" s="723"/>
      <c r="H108" s="723"/>
      <c r="I108" s="723"/>
      <c r="J108" s="723"/>
      <c r="K108" s="723"/>
      <c r="L108" s="723"/>
      <c r="M108" s="723"/>
      <c r="N108" s="723"/>
      <c r="O108" s="723"/>
      <c r="P108" s="723"/>
      <c r="Q108" s="723"/>
      <c r="R108" s="723"/>
      <c r="S108" s="723"/>
      <c r="T108" s="723"/>
      <c r="U108" s="217"/>
      <c r="V108" s="217"/>
      <c r="W108" s="217"/>
      <c r="X108" s="217"/>
      <c r="Y108" s="217"/>
      <c r="Z108" s="217"/>
      <c r="AA108" s="217"/>
      <c r="AB108" s="217"/>
      <c r="AC108" s="217"/>
      <c r="AD108" s="217"/>
      <c r="AE108" s="217"/>
      <c r="AF108" s="217"/>
      <c r="AG108" s="217"/>
      <c r="AH108" s="217"/>
      <c r="AI108" s="217"/>
      <c r="AJ108" s="217"/>
      <c r="AK108" s="217"/>
      <c r="AL108" s="74"/>
      <c r="AM108" s="476"/>
      <c r="AN108" s="51"/>
      <c r="AO108" s="217"/>
      <c r="AP108" s="217"/>
      <c r="AQ108" s="89"/>
    </row>
    <row r="109" spans="1:43" ht="6" customHeight="1" x14ac:dyDescent="0.2">
      <c r="A109" s="88"/>
      <c r="B109" s="477"/>
      <c r="C109" s="476"/>
      <c r="D109" s="51"/>
      <c r="E109" s="217"/>
      <c r="F109" s="217"/>
      <c r="G109" s="217"/>
      <c r="H109" s="217"/>
      <c r="I109" s="217"/>
      <c r="J109" s="217"/>
      <c r="K109" s="217"/>
      <c r="L109" s="217"/>
      <c r="M109" s="217"/>
      <c r="N109" s="217"/>
      <c r="O109" s="217"/>
      <c r="P109" s="217"/>
      <c r="Q109" s="217"/>
      <c r="R109" s="217"/>
      <c r="S109" s="217"/>
      <c r="T109" s="217"/>
      <c r="U109" s="217"/>
      <c r="V109" s="217"/>
      <c r="W109" s="217"/>
      <c r="X109" s="217"/>
      <c r="Y109" s="217"/>
      <c r="Z109" s="217"/>
      <c r="AA109" s="217"/>
      <c r="AB109" s="217"/>
      <c r="AC109" s="217"/>
      <c r="AD109" s="217"/>
      <c r="AE109" s="217"/>
      <c r="AF109" s="217"/>
      <c r="AG109" s="217"/>
      <c r="AH109" s="217"/>
      <c r="AI109" s="217"/>
      <c r="AJ109" s="217"/>
      <c r="AK109" s="217"/>
      <c r="AL109" s="74"/>
      <c r="AM109" s="476"/>
      <c r="AN109" s="51"/>
      <c r="AO109" s="217"/>
      <c r="AP109" s="217"/>
      <c r="AQ109" s="89"/>
    </row>
    <row r="110" spans="1:43" x14ac:dyDescent="0.2">
      <c r="A110" s="88"/>
      <c r="B110" s="477"/>
      <c r="C110" s="476"/>
      <c r="D110" s="51"/>
      <c r="E110" s="217"/>
      <c r="F110" s="217"/>
      <c r="G110" s="217"/>
      <c r="H110" s="217"/>
      <c r="I110" s="217"/>
      <c r="J110" s="217"/>
      <c r="K110" s="217"/>
      <c r="M110" s="217"/>
      <c r="N110" s="217"/>
      <c r="O110" s="217"/>
      <c r="P110" s="74" t="s">
        <v>993</v>
      </c>
      <c r="Q110" s="217"/>
      <c r="R110" s="217"/>
      <c r="S110" s="217"/>
      <c r="T110" s="217"/>
      <c r="U110" s="217"/>
      <c r="V110" s="217"/>
      <c r="X110" s="217"/>
      <c r="Y110" s="217"/>
      <c r="Z110" s="217"/>
      <c r="AA110" s="217"/>
      <c r="AB110" s="74" t="s">
        <v>106</v>
      </c>
      <c r="AC110" s="217"/>
      <c r="AD110" s="217"/>
      <c r="AE110" s="217"/>
      <c r="AF110" s="217"/>
      <c r="AG110" s="217"/>
      <c r="AH110" s="217"/>
      <c r="AI110" s="217"/>
      <c r="AJ110" s="217"/>
      <c r="AK110" s="217"/>
      <c r="AL110" s="74"/>
      <c r="AM110" s="476"/>
      <c r="AN110" s="51"/>
      <c r="AO110" s="217"/>
      <c r="AP110" s="743">
        <v>921</v>
      </c>
      <c r="AQ110" s="89"/>
    </row>
    <row r="111" spans="1:43" x14ac:dyDescent="0.2">
      <c r="A111" s="88"/>
      <c r="B111" s="477"/>
      <c r="C111" s="476"/>
      <c r="D111" s="51"/>
      <c r="E111" s="217"/>
      <c r="F111" s="217"/>
      <c r="G111" s="217"/>
      <c r="H111" s="217"/>
      <c r="I111" s="217"/>
      <c r="J111" s="217"/>
      <c r="K111" s="217"/>
      <c r="M111" s="217"/>
      <c r="N111" s="217"/>
      <c r="O111" s="217"/>
      <c r="P111" s="74" t="s">
        <v>140</v>
      </c>
      <c r="Q111" s="217"/>
      <c r="R111" s="217"/>
      <c r="S111" s="217"/>
      <c r="T111" s="217"/>
      <c r="U111" s="217"/>
      <c r="V111" s="217"/>
      <c r="W111" s="217"/>
      <c r="X111" s="217"/>
      <c r="Y111" s="217"/>
      <c r="Z111" s="217"/>
      <c r="AA111" s="217"/>
      <c r="AB111" s="217"/>
      <c r="AC111" s="217"/>
      <c r="AD111" s="217"/>
      <c r="AE111" s="217"/>
      <c r="AF111" s="217"/>
      <c r="AG111" s="217"/>
      <c r="AH111" s="217"/>
      <c r="AI111" s="217"/>
      <c r="AJ111" s="217"/>
      <c r="AK111" s="217"/>
      <c r="AL111" s="74"/>
      <c r="AM111" s="476"/>
      <c r="AN111" s="51"/>
      <c r="AO111" s="217"/>
      <c r="AP111" s="743"/>
      <c r="AQ111" s="89"/>
    </row>
    <row r="112" spans="1:43" ht="6" customHeight="1" thickBot="1" x14ac:dyDescent="0.25">
      <c r="A112" s="90"/>
      <c r="B112" s="319"/>
      <c r="C112" s="72"/>
      <c r="D112" s="73"/>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91"/>
      <c r="AM112" s="72"/>
      <c r="AN112" s="73"/>
      <c r="AO112" s="71"/>
      <c r="AP112" s="71"/>
      <c r="AQ112" s="92"/>
    </row>
    <row r="113" spans="1:43" ht="6" customHeight="1" x14ac:dyDescent="0.2">
      <c r="A113" s="1"/>
      <c r="B113" s="83"/>
      <c r="C113" s="84"/>
      <c r="D113" s="85"/>
      <c r="E113" s="1"/>
      <c r="F113" s="1"/>
      <c r="G113" s="1"/>
      <c r="H113" s="1"/>
      <c r="I113" s="1"/>
      <c r="J113" s="1"/>
      <c r="K113" s="1"/>
      <c r="L113" s="1"/>
      <c r="M113" s="1"/>
      <c r="N113" s="1"/>
      <c r="O113" s="1"/>
      <c r="P113" s="1"/>
      <c r="Q113" s="1"/>
      <c r="R113" s="1"/>
      <c r="S113" s="1"/>
      <c r="T113" s="1"/>
      <c r="U113" s="84"/>
      <c r="V113" s="85"/>
      <c r="W113" s="1"/>
      <c r="X113" s="1"/>
      <c r="Y113" s="1"/>
      <c r="Z113" s="1"/>
      <c r="AA113" s="1"/>
      <c r="AB113" s="1"/>
      <c r="AC113" s="1"/>
      <c r="AD113" s="1"/>
      <c r="AE113" s="1"/>
      <c r="AF113" s="1"/>
      <c r="AG113" s="1"/>
      <c r="AH113" s="1"/>
      <c r="AI113" s="1"/>
      <c r="AJ113" s="1"/>
      <c r="AK113" s="1"/>
      <c r="AL113" s="86"/>
      <c r="AM113" s="84"/>
      <c r="AN113" s="85"/>
      <c r="AO113" s="1"/>
      <c r="AP113" s="1"/>
      <c r="AQ113" s="1"/>
    </row>
    <row r="114" spans="1:43" ht="11.25" customHeight="1" x14ac:dyDescent="0.2">
      <c r="A114" s="217"/>
      <c r="B114" s="477">
        <v>919</v>
      </c>
      <c r="C114" s="476"/>
      <c r="D114" s="51"/>
      <c r="E114" s="722" t="str">
        <f ca="1">VLOOKUP(INDIRECT(ADDRESS(ROW(),COLUMN()-3)),Language_Translations,MATCH(Language_Selected,Language_Options,0),FALSE)</f>
        <v>Habituellement, qui décide comment l'argent que vous gagnez va être utilisé : c'est vous, votre (mari/partenaire), ou conjointement vous et votre (mari/partenaire) ?</v>
      </c>
      <c r="F114" s="722"/>
      <c r="G114" s="722"/>
      <c r="H114" s="722"/>
      <c r="I114" s="722"/>
      <c r="J114" s="722"/>
      <c r="K114" s="722"/>
      <c r="L114" s="722"/>
      <c r="M114" s="722"/>
      <c r="N114" s="722"/>
      <c r="O114" s="722"/>
      <c r="P114" s="722"/>
      <c r="Q114" s="722"/>
      <c r="R114" s="722"/>
      <c r="S114" s="722"/>
      <c r="T114" s="722"/>
      <c r="U114" s="476"/>
      <c r="V114" s="51"/>
      <c r="W114" s="217" t="s">
        <v>21</v>
      </c>
      <c r="X114" s="217"/>
      <c r="Y114" s="217"/>
      <c r="Z114" s="217"/>
      <c r="AA114" s="47" t="s">
        <v>9</v>
      </c>
      <c r="AB114" s="47"/>
      <c r="AC114" s="47"/>
      <c r="AD114" s="97"/>
      <c r="AE114" s="47"/>
      <c r="AF114" s="47"/>
      <c r="AG114" s="47"/>
      <c r="AH114" s="47"/>
      <c r="AI114" s="47"/>
      <c r="AJ114" s="47"/>
      <c r="AK114" s="47"/>
      <c r="AL114" s="75" t="s">
        <v>93</v>
      </c>
      <c r="AM114" s="476"/>
      <c r="AN114" s="51"/>
      <c r="AO114" s="217"/>
      <c r="AP114" s="217"/>
      <c r="AQ114" s="217"/>
    </row>
    <row r="115" spans="1:43" x14ac:dyDescent="0.2">
      <c r="A115" s="217"/>
      <c r="B115" s="477"/>
      <c r="C115" s="476"/>
      <c r="D115" s="51"/>
      <c r="E115" s="722"/>
      <c r="F115" s="722"/>
      <c r="G115" s="722"/>
      <c r="H115" s="722"/>
      <c r="I115" s="722"/>
      <c r="J115" s="722"/>
      <c r="K115" s="722"/>
      <c r="L115" s="722"/>
      <c r="M115" s="722"/>
      <c r="N115" s="722"/>
      <c r="O115" s="722"/>
      <c r="P115" s="722"/>
      <c r="Q115" s="722"/>
      <c r="R115" s="722"/>
      <c r="S115" s="722"/>
      <c r="T115" s="722"/>
      <c r="U115" s="476"/>
      <c r="V115" s="51"/>
      <c r="W115" s="217" t="s">
        <v>962</v>
      </c>
      <c r="X115" s="217"/>
      <c r="Y115" s="217"/>
      <c r="Z115" s="217"/>
      <c r="AA115" s="217"/>
      <c r="AB115" s="217"/>
      <c r="AC115" s="217"/>
      <c r="AD115" s="47" t="s">
        <v>9</v>
      </c>
      <c r="AE115" s="97"/>
      <c r="AF115" s="47"/>
      <c r="AG115" s="47"/>
      <c r="AH115" s="47"/>
      <c r="AI115" s="47"/>
      <c r="AJ115" s="47"/>
      <c r="AK115" s="47"/>
      <c r="AL115" s="75" t="s">
        <v>95</v>
      </c>
      <c r="AM115" s="476"/>
      <c r="AN115" s="51"/>
      <c r="AO115" s="217"/>
      <c r="AP115" s="217"/>
      <c r="AQ115" s="217"/>
    </row>
    <row r="116" spans="1:43" x14ac:dyDescent="0.2">
      <c r="A116" s="217"/>
      <c r="B116" s="477"/>
      <c r="C116" s="476"/>
      <c r="D116" s="51"/>
      <c r="E116" s="722"/>
      <c r="F116" s="722"/>
      <c r="G116" s="722"/>
      <c r="H116" s="722"/>
      <c r="I116" s="722"/>
      <c r="J116" s="722"/>
      <c r="K116" s="722"/>
      <c r="L116" s="722"/>
      <c r="M116" s="722"/>
      <c r="N116" s="722"/>
      <c r="O116" s="722"/>
      <c r="P116" s="722"/>
      <c r="Q116" s="722"/>
      <c r="R116" s="722"/>
      <c r="S116" s="722"/>
      <c r="T116" s="722"/>
      <c r="U116" s="476"/>
      <c r="V116" s="51"/>
      <c r="W116" s="217" t="s">
        <v>994</v>
      </c>
      <c r="X116" s="217"/>
      <c r="Y116" s="217"/>
      <c r="Z116" s="217"/>
      <c r="AA116" s="217"/>
      <c r="AB116" s="217"/>
      <c r="AC116" s="217"/>
      <c r="AD116" s="217"/>
      <c r="AE116" s="217"/>
      <c r="AF116" s="217"/>
      <c r="AG116" s="217"/>
      <c r="AH116" s="217"/>
      <c r="AI116" s="217"/>
      <c r="AJ116" s="217"/>
      <c r="AK116" s="217"/>
      <c r="AL116" s="74"/>
      <c r="AM116" s="476"/>
      <c r="AN116" s="51"/>
      <c r="AO116" s="217"/>
      <c r="AP116" s="217"/>
      <c r="AQ116" s="217"/>
    </row>
    <row r="117" spans="1:43" x14ac:dyDescent="0.2">
      <c r="A117" s="217"/>
      <c r="B117" s="477"/>
      <c r="C117" s="476"/>
      <c r="D117" s="51"/>
      <c r="E117" s="722"/>
      <c r="F117" s="722"/>
      <c r="G117" s="722"/>
      <c r="H117" s="722"/>
      <c r="I117" s="722"/>
      <c r="J117" s="722"/>
      <c r="K117" s="722"/>
      <c r="L117" s="722"/>
      <c r="M117" s="722"/>
      <c r="N117" s="722"/>
      <c r="O117" s="722"/>
      <c r="P117" s="722"/>
      <c r="Q117" s="722"/>
      <c r="R117" s="722"/>
      <c r="S117" s="722"/>
      <c r="T117" s="722"/>
      <c r="U117" s="476"/>
      <c r="V117" s="51"/>
      <c r="W117" s="217"/>
      <c r="X117" s="217" t="s">
        <v>995</v>
      </c>
      <c r="Y117" s="217"/>
      <c r="Z117" s="217"/>
      <c r="AA117" s="217"/>
      <c r="AB117" s="217"/>
      <c r="AC117" s="217"/>
      <c r="AD117" s="217"/>
      <c r="AE117" s="217"/>
      <c r="AF117" s="47" t="s">
        <v>9</v>
      </c>
      <c r="AG117" s="97"/>
      <c r="AH117" s="47"/>
      <c r="AI117" s="47"/>
      <c r="AJ117" s="97"/>
      <c r="AK117" s="47"/>
      <c r="AL117" s="75" t="s">
        <v>97</v>
      </c>
      <c r="AM117" s="476"/>
      <c r="AN117" s="51"/>
      <c r="AO117" s="217"/>
      <c r="AP117" s="217"/>
      <c r="AQ117" s="217"/>
    </row>
    <row r="118" spans="1:43" x14ac:dyDescent="0.2">
      <c r="A118" s="217"/>
      <c r="B118" s="477"/>
      <c r="C118" s="476"/>
      <c r="D118" s="51"/>
      <c r="E118" s="722"/>
      <c r="F118" s="722"/>
      <c r="G118" s="722"/>
      <c r="H118" s="722"/>
      <c r="I118" s="722"/>
      <c r="J118" s="722"/>
      <c r="K118" s="722"/>
      <c r="L118" s="722"/>
      <c r="M118" s="722"/>
      <c r="N118" s="722"/>
      <c r="O118" s="722"/>
      <c r="P118" s="722"/>
      <c r="Q118" s="722"/>
      <c r="R118" s="722"/>
      <c r="S118" s="722"/>
      <c r="T118" s="722"/>
      <c r="U118" s="476"/>
      <c r="V118" s="51"/>
      <c r="W118" s="217"/>
      <c r="X118" s="217"/>
      <c r="Y118" s="217"/>
      <c r="Z118" s="217"/>
      <c r="AA118" s="217"/>
      <c r="AB118" s="217"/>
      <c r="AC118" s="217"/>
      <c r="AD118" s="217"/>
      <c r="AE118" s="217"/>
      <c r="AF118" s="217"/>
      <c r="AH118" s="47"/>
      <c r="AI118" s="47"/>
      <c r="AJ118" s="97"/>
      <c r="AK118" s="47"/>
      <c r="AL118" s="75"/>
      <c r="AM118" s="476"/>
      <c r="AN118" s="51"/>
      <c r="AO118" s="217"/>
      <c r="AP118" s="217"/>
      <c r="AQ118" s="217"/>
    </row>
    <row r="119" spans="1:43" x14ac:dyDescent="0.2">
      <c r="A119" s="217"/>
      <c r="B119" s="477"/>
      <c r="C119" s="476"/>
      <c r="D119" s="51"/>
      <c r="E119" s="722"/>
      <c r="F119" s="722"/>
      <c r="G119" s="722"/>
      <c r="H119" s="722"/>
      <c r="I119" s="722"/>
      <c r="J119" s="722"/>
      <c r="K119" s="722"/>
      <c r="L119" s="722"/>
      <c r="M119" s="722"/>
      <c r="N119" s="722"/>
      <c r="O119" s="722"/>
      <c r="P119" s="722"/>
      <c r="Q119" s="722"/>
      <c r="R119" s="722"/>
      <c r="S119" s="722"/>
      <c r="T119" s="722"/>
      <c r="U119" s="476"/>
      <c r="V119" s="51"/>
      <c r="W119" s="217" t="s">
        <v>106</v>
      </c>
      <c r="X119" s="217"/>
      <c r="Y119" s="217"/>
      <c r="Z119" s="217"/>
      <c r="AA119" s="217"/>
      <c r="AB119" s="217"/>
      <c r="AC119" s="217"/>
      <c r="AD119" s="217"/>
      <c r="AE119" s="217"/>
      <c r="AF119" s="217"/>
      <c r="AG119" s="217"/>
      <c r="AH119" s="217"/>
      <c r="AI119" s="217"/>
      <c r="AJ119" s="217"/>
      <c r="AK119" s="217"/>
      <c r="AL119" s="75" t="s">
        <v>266</v>
      </c>
      <c r="AM119" s="476"/>
      <c r="AN119" s="51"/>
      <c r="AO119" s="217"/>
      <c r="AP119" s="217"/>
      <c r="AQ119" s="217"/>
    </row>
    <row r="120" spans="1:43" x14ac:dyDescent="0.2">
      <c r="A120" s="217"/>
      <c r="B120" s="477"/>
      <c r="C120" s="476"/>
      <c r="D120" s="51"/>
      <c r="E120" s="722"/>
      <c r="F120" s="722"/>
      <c r="G120" s="722"/>
      <c r="H120" s="722"/>
      <c r="I120" s="722"/>
      <c r="J120" s="722"/>
      <c r="K120" s="722"/>
      <c r="L120" s="722"/>
      <c r="M120" s="722"/>
      <c r="N120" s="722"/>
      <c r="O120" s="722"/>
      <c r="P120" s="722"/>
      <c r="Q120" s="722"/>
      <c r="R120" s="722"/>
      <c r="S120" s="722"/>
      <c r="T120" s="722"/>
      <c r="U120" s="476"/>
      <c r="V120" s="51"/>
      <c r="W120" s="217"/>
      <c r="X120" s="217"/>
      <c r="Y120" s="217"/>
      <c r="Z120" s="697" t="s">
        <v>107</v>
      </c>
      <c r="AA120" s="697"/>
      <c r="AB120" s="697"/>
      <c r="AC120" s="697"/>
      <c r="AD120" s="697"/>
      <c r="AE120" s="697"/>
      <c r="AF120" s="697"/>
      <c r="AG120" s="697"/>
      <c r="AH120" s="697"/>
      <c r="AI120" s="697"/>
      <c r="AJ120" s="697"/>
      <c r="AK120" s="697"/>
      <c r="AL120" s="74"/>
      <c r="AM120" s="476"/>
      <c r="AN120" s="51"/>
      <c r="AO120" s="217"/>
      <c r="AP120" s="217"/>
      <c r="AQ120" s="217"/>
    </row>
    <row r="121" spans="1:43" ht="6" customHeight="1" x14ac:dyDescent="0.2">
      <c r="A121" s="77"/>
      <c r="B121" s="76"/>
      <c r="C121" s="48"/>
      <c r="D121" s="26"/>
      <c r="E121" s="77"/>
      <c r="F121" s="77"/>
      <c r="G121" s="77"/>
      <c r="H121" s="77"/>
      <c r="I121" s="77"/>
      <c r="J121" s="77"/>
      <c r="K121" s="77"/>
      <c r="L121" s="77"/>
      <c r="M121" s="77"/>
      <c r="N121" s="77"/>
      <c r="O121" s="77"/>
      <c r="P121" s="77"/>
      <c r="Q121" s="77"/>
      <c r="R121" s="77"/>
      <c r="S121" s="77"/>
      <c r="T121" s="77"/>
      <c r="U121" s="48"/>
      <c r="V121" s="26"/>
      <c r="W121" s="77"/>
      <c r="X121" s="77"/>
      <c r="Y121" s="77"/>
      <c r="Z121" s="77"/>
      <c r="AA121" s="77"/>
      <c r="AB121" s="77"/>
      <c r="AC121" s="77"/>
      <c r="AD121" s="77"/>
      <c r="AE121" s="77"/>
      <c r="AF121" s="77"/>
      <c r="AG121" s="77"/>
      <c r="AH121" s="77"/>
      <c r="AI121" s="77"/>
      <c r="AJ121" s="77"/>
      <c r="AK121" s="77"/>
      <c r="AL121" s="78"/>
      <c r="AM121" s="48"/>
      <c r="AN121" s="26"/>
      <c r="AO121" s="77"/>
      <c r="AP121" s="77"/>
      <c r="AQ121" s="77"/>
    </row>
    <row r="122" spans="1:43" ht="6" customHeight="1" x14ac:dyDescent="0.2">
      <c r="A122" s="16"/>
      <c r="B122" s="475"/>
      <c r="C122" s="46"/>
      <c r="D122" s="27"/>
      <c r="E122" s="16"/>
      <c r="F122" s="16"/>
      <c r="G122" s="16"/>
      <c r="H122" s="16"/>
      <c r="I122" s="16"/>
      <c r="J122" s="16"/>
      <c r="K122" s="16"/>
      <c r="L122" s="16"/>
      <c r="M122" s="16"/>
      <c r="N122" s="16"/>
      <c r="O122" s="16"/>
      <c r="P122" s="16"/>
      <c r="Q122" s="16"/>
      <c r="R122" s="16"/>
      <c r="S122" s="16"/>
      <c r="T122" s="16"/>
      <c r="U122" s="46"/>
      <c r="V122" s="27"/>
      <c r="W122" s="16"/>
      <c r="X122" s="16"/>
      <c r="Y122" s="16"/>
      <c r="Z122" s="16"/>
      <c r="AA122" s="16"/>
      <c r="AB122" s="16"/>
      <c r="AC122" s="16"/>
      <c r="AD122" s="16"/>
      <c r="AE122" s="16"/>
      <c r="AF122" s="16"/>
      <c r="AG122" s="16"/>
      <c r="AH122" s="16"/>
      <c r="AI122" s="16"/>
      <c r="AJ122" s="16"/>
      <c r="AK122" s="16"/>
      <c r="AL122" s="24"/>
      <c r="AM122" s="46"/>
      <c r="AN122" s="27"/>
      <c r="AO122" s="16"/>
      <c r="AP122" s="16"/>
      <c r="AQ122" s="16"/>
    </row>
    <row r="123" spans="1:43" ht="11.25" customHeight="1" x14ac:dyDescent="0.2">
      <c r="A123" s="217"/>
      <c r="B123" s="477">
        <v>920</v>
      </c>
      <c r="C123" s="476"/>
      <c r="D123" s="51"/>
      <c r="E123" s="722" t="str">
        <f ca="1">VLOOKUP(INDIRECT(ADDRESS(ROW(),COLUMN()-3)),Language_Translations,MATCH(Language_Selected,Language_Options,0),FALSE)</f>
        <v>Est-ce que vous pensez-vous que vous gagnez plus que votre (mari/partenaire), moins ou à peu prés la même chose ?</v>
      </c>
      <c r="F123" s="722"/>
      <c r="G123" s="722"/>
      <c r="H123" s="722"/>
      <c r="I123" s="722"/>
      <c r="J123" s="722"/>
      <c r="K123" s="722"/>
      <c r="L123" s="722"/>
      <c r="M123" s="722"/>
      <c r="N123" s="722"/>
      <c r="O123" s="722"/>
      <c r="P123" s="722"/>
      <c r="Q123" s="722"/>
      <c r="R123" s="722"/>
      <c r="S123" s="722"/>
      <c r="T123" s="722"/>
      <c r="U123" s="476"/>
      <c r="V123" s="51"/>
      <c r="W123" s="217" t="s">
        <v>996</v>
      </c>
      <c r="X123" s="217"/>
      <c r="Y123" s="217"/>
      <c r="Z123" s="217"/>
      <c r="AA123" s="217"/>
      <c r="AB123" s="47" t="s">
        <v>9</v>
      </c>
      <c r="AC123" s="47"/>
      <c r="AD123" s="97"/>
      <c r="AE123" s="47"/>
      <c r="AF123" s="47"/>
      <c r="AG123" s="47"/>
      <c r="AH123" s="47"/>
      <c r="AI123" s="47"/>
      <c r="AJ123" s="47"/>
      <c r="AK123" s="47"/>
      <c r="AL123" s="75" t="s">
        <v>93</v>
      </c>
      <c r="AM123" s="476"/>
      <c r="AN123" s="51"/>
      <c r="AO123" s="217"/>
      <c r="AP123" s="217"/>
      <c r="AQ123" s="217"/>
    </row>
    <row r="124" spans="1:43" x14ac:dyDescent="0.2">
      <c r="A124" s="217"/>
      <c r="B124" s="477"/>
      <c r="C124" s="476"/>
      <c r="D124" s="51"/>
      <c r="E124" s="722"/>
      <c r="F124" s="722"/>
      <c r="G124" s="722"/>
      <c r="H124" s="722"/>
      <c r="I124" s="722"/>
      <c r="J124" s="722"/>
      <c r="K124" s="722"/>
      <c r="L124" s="722"/>
      <c r="M124" s="722"/>
      <c r="N124" s="722"/>
      <c r="O124" s="722"/>
      <c r="P124" s="722"/>
      <c r="Q124" s="722"/>
      <c r="R124" s="722"/>
      <c r="S124" s="722"/>
      <c r="T124" s="722"/>
      <c r="U124" s="476"/>
      <c r="V124" s="51"/>
      <c r="W124" s="217" t="s">
        <v>997</v>
      </c>
      <c r="X124" s="217"/>
      <c r="Y124" s="217"/>
      <c r="Z124" s="217"/>
      <c r="AA124" s="217"/>
      <c r="AC124" s="47" t="s">
        <v>9</v>
      </c>
      <c r="AD124" s="97"/>
      <c r="AE124" s="47"/>
      <c r="AF124" s="47"/>
      <c r="AG124" s="47"/>
      <c r="AH124" s="47"/>
      <c r="AI124" s="47"/>
      <c r="AJ124" s="47"/>
      <c r="AK124" s="47"/>
      <c r="AL124" s="75" t="s">
        <v>95</v>
      </c>
      <c r="AM124" s="476"/>
      <c r="AN124" s="51"/>
      <c r="AO124" s="217"/>
      <c r="AP124" s="217"/>
      <c r="AQ124" s="217"/>
    </row>
    <row r="125" spans="1:43" x14ac:dyDescent="0.2">
      <c r="A125" s="217"/>
      <c r="B125" s="477"/>
      <c r="C125" s="476"/>
      <c r="D125" s="51"/>
      <c r="E125" s="722"/>
      <c r="F125" s="722"/>
      <c r="G125" s="722"/>
      <c r="H125" s="722"/>
      <c r="I125" s="722"/>
      <c r="J125" s="722"/>
      <c r="K125" s="722"/>
      <c r="L125" s="722"/>
      <c r="M125" s="722"/>
      <c r="N125" s="722"/>
      <c r="O125" s="722"/>
      <c r="P125" s="722"/>
      <c r="Q125" s="722"/>
      <c r="R125" s="722"/>
      <c r="S125" s="722"/>
      <c r="T125" s="722"/>
      <c r="U125" s="476"/>
      <c r="V125" s="51"/>
      <c r="W125" s="217" t="s">
        <v>998</v>
      </c>
      <c r="X125" s="217"/>
      <c r="Y125" s="217"/>
      <c r="Z125" s="217"/>
      <c r="AA125" s="217"/>
      <c r="AB125" s="217"/>
      <c r="AC125" s="47"/>
      <c r="AD125" s="47"/>
      <c r="AE125" s="47"/>
      <c r="AF125" s="47"/>
      <c r="AG125" s="47"/>
      <c r="AH125" s="47" t="s">
        <v>9</v>
      </c>
      <c r="AI125" s="47"/>
      <c r="AJ125" s="47"/>
      <c r="AK125" s="47"/>
      <c r="AL125" s="75" t="s">
        <v>97</v>
      </c>
      <c r="AM125" s="476"/>
      <c r="AN125" s="51"/>
      <c r="AO125" s="217"/>
      <c r="AP125" s="217"/>
      <c r="AQ125" s="217"/>
    </row>
    <row r="126" spans="1:43" x14ac:dyDescent="0.2">
      <c r="A126" s="217"/>
      <c r="B126" s="477"/>
      <c r="C126" s="476"/>
      <c r="D126" s="51"/>
      <c r="E126" s="722"/>
      <c r="F126" s="722"/>
      <c r="G126" s="722"/>
      <c r="H126" s="722"/>
      <c r="I126" s="722"/>
      <c r="J126" s="722"/>
      <c r="K126" s="722"/>
      <c r="L126" s="722"/>
      <c r="M126" s="722"/>
      <c r="N126" s="722"/>
      <c r="O126" s="722"/>
      <c r="P126" s="722"/>
      <c r="Q126" s="722"/>
      <c r="R126" s="722"/>
      <c r="S126" s="722"/>
      <c r="T126" s="722"/>
      <c r="U126" s="476"/>
      <c r="V126" s="51"/>
      <c r="W126" s="217" t="s">
        <v>999</v>
      </c>
      <c r="X126" s="217"/>
      <c r="Y126" s="217"/>
      <c r="Z126" s="217"/>
      <c r="AA126" s="217"/>
      <c r="AB126" s="217"/>
      <c r="AC126" s="217"/>
      <c r="AD126" s="217"/>
      <c r="AE126" s="217"/>
      <c r="AF126" s="217"/>
      <c r="AG126" s="217"/>
      <c r="AH126" s="217"/>
      <c r="AI126" s="217"/>
      <c r="AJ126" s="217"/>
      <c r="AK126" s="217"/>
      <c r="AL126" s="74"/>
      <c r="AM126" s="476"/>
      <c r="AN126" s="51"/>
      <c r="AO126" s="217"/>
      <c r="AP126" s="217"/>
      <c r="AQ126" s="217"/>
    </row>
    <row r="127" spans="1:43" x14ac:dyDescent="0.2">
      <c r="A127" s="217"/>
      <c r="B127" s="477"/>
      <c r="C127" s="476"/>
      <c r="D127" s="51"/>
      <c r="E127" s="722"/>
      <c r="F127" s="722"/>
      <c r="G127" s="722"/>
      <c r="H127" s="722"/>
      <c r="I127" s="722"/>
      <c r="J127" s="722"/>
      <c r="K127" s="722"/>
      <c r="L127" s="722"/>
      <c r="M127" s="722"/>
      <c r="N127" s="722"/>
      <c r="O127" s="722"/>
      <c r="P127" s="722"/>
      <c r="Q127" s="722"/>
      <c r="R127" s="722"/>
      <c r="S127" s="722"/>
      <c r="T127" s="722"/>
      <c r="U127" s="476"/>
      <c r="V127" s="51"/>
      <c r="W127" s="217"/>
      <c r="X127" s="217" t="s">
        <v>1000</v>
      </c>
      <c r="Y127" s="217"/>
      <c r="Z127" s="217"/>
      <c r="AA127" s="217"/>
      <c r="AB127" s="217"/>
      <c r="AC127" s="47" t="s">
        <v>9</v>
      </c>
      <c r="AD127" s="47"/>
      <c r="AE127" s="47"/>
      <c r="AF127" s="47"/>
      <c r="AG127" s="47"/>
      <c r="AH127" s="47"/>
      <c r="AI127" s="47"/>
      <c r="AJ127" s="47"/>
      <c r="AK127" s="47"/>
      <c r="AL127" s="75" t="s">
        <v>114</v>
      </c>
      <c r="AM127" s="476"/>
      <c r="AN127" s="51"/>
      <c r="AO127" s="217"/>
      <c r="AP127" s="217">
        <v>922</v>
      </c>
      <c r="AQ127" s="217"/>
    </row>
    <row r="128" spans="1:43" x14ac:dyDescent="0.2">
      <c r="A128" s="217"/>
      <c r="B128" s="477"/>
      <c r="C128" s="476"/>
      <c r="D128" s="51"/>
      <c r="E128" s="722"/>
      <c r="F128" s="722"/>
      <c r="G128" s="722"/>
      <c r="H128" s="722"/>
      <c r="I128" s="722"/>
      <c r="J128" s="722"/>
      <c r="K128" s="722"/>
      <c r="L128" s="722"/>
      <c r="M128" s="722"/>
      <c r="N128" s="722"/>
      <c r="O128" s="722"/>
      <c r="P128" s="722"/>
      <c r="Q128" s="722"/>
      <c r="R128" s="722"/>
      <c r="S128" s="722"/>
      <c r="T128" s="722"/>
      <c r="U128" s="476"/>
      <c r="V128" s="51"/>
      <c r="W128" s="217" t="s">
        <v>259</v>
      </c>
      <c r="X128" s="217"/>
      <c r="Y128" s="217"/>
      <c r="Z128" s="217"/>
      <c r="AA128" s="217"/>
      <c r="AB128" s="47" t="s">
        <v>9</v>
      </c>
      <c r="AC128" s="47"/>
      <c r="AD128" s="47"/>
      <c r="AE128" s="47"/>
      <c r="AF128" s="47"/>
      <c r="AG128" s="47"/>
      <c r="AH128" s="47"/>
      <c r="AI128" s="47"/>
      <c r="AJ128" s="47"/>
      <c r="AK128" s="47"/>
      <c r="AL128" s="75" t="s">
        <v>212</v>
      </c>
      <c r="AM128" s="476"/>
      <c r="AN128" s="51"/>
      <c r="AO128" s="217"/>
      <c r="AP128" s="318"/>
      <c r="AQ128" s="217"/>
    </row>
    <row r="129" spans="1:43" ht="6" customHeight="1" x14ac:dyDescent="0.2">
      <c r="A129" s="77"/>
      <c r="B129" s="76"/>
      <c r="C129" s="48"/>
      <c r="D129" s="26"/>
      <c r="E129" s="77"/>
      <c r="F129" s="77"/>
      <c r="G129" s="77"/>
      <c r="H129" s="77"/>
      <c r="I129" s="77"/>
      <c r="J129" s="77"/>
      <c r="K129" s="77"/>
      <c r="L129" s="77"/>
      <c r="M129" s="77"/>
      <c r="N129" s="77"/>
      <c r="O129" s="77"/>
      <c r="P129" s="77"/>
      <c r="Q129" s="77"/>
      <c r="R129" s="77"/>
      <c r="S129" s="77"/>
      <c r="T129" s="77"/>
      <c r="U129" s="48"/>
      <c r="V129" s="26"/>
      <c r="W129" s="77"/>
      <c r="X129" s="77"/>
      <c r="Y129" s="77"/>
      <c r="Z129" s="77"/>
      <c r="AA129" s="77"/>
      <c r="AB129" s="77"/>
      <c r="AC129" s="77"/>
      <c r="AD129" s="77"/>
      <c r="AE129" s="77"/>
      <c r="AF129" s="77"/>
      <c r="AG129" s="77"/>
      <c r="AH129" s="77"/>
      <c r="AI129" s="77"/>
      <c r="AJ129" s="77"/>
      <c r="AK129" s="77"/>
      <c r="AL129" s="78"/>
      <c r="AM129" s="48"/>
      <c r="AN129" s="26"/>
      <c r="AO129" s="77"/>
      <c r="AP129" s="77"/>
      <c r="AQ129" s="77"/>
    </row>
    <row r="130" spans="1:43" ht="6" customHeight="1" x14ac:dyDescent="0.2">
      <c r="A130" s="16"/>
      <c r="B130" s="475"/>
      <c r="C130" s="46"/>
      <c r="D130" s="27"/>
      <c r="E130" s="16"/>
      <c r="F130" s="16"/>
      <c r="G130" s="16"/>
      <c r="H130" s="16"/>
      <c r="I130" s="16"/>
      <c r="J130" s="16"/>
      <c r="K130" s="16"/>
      <c r="L130" s="16"/>
      <c r="M130" s="16"/>
      <c r="N130" s="16"/>
      <c r="O130" s="16"/>
      <c r="P130" s="16"/>
      <c r="Q130" s="16"/>
      <c r="R130" s="16"/>
      <c r="S130" s="16"/>
      <c r="T130" s="16"/>
      <c r="U130" s="46"/>
      <c r="V130" s="27"/>
      <c r="W130" s="16"/>
      <c r="X130" s="16"/>
      <c r="Y130" s="16"/>
      <c r="Z130" s="16"/>
      <c r="AA130" s="16"/>
      <c r="AB130" s="16"/>
      <c r="AC130" s="16"/>
      <c r="AD130" s="16"/>
      <c r="AE130" s="16"/>
      <c r="AF130" s="16"/>
      <c r="AG130" s="16"/>
      <c r="AH130" s="16"/>
      <c r="AI130" s="16"/>
      <c r="AJ130" s="16"/>
      <c r="AK130" s="16"/>
      <c r="AL130" s="24"/>
      <c r="AM130" s="46"/>
      <c r="AN130" s="27"/>
      <c r="AO130" s="16"/>
      <c r="AP130" s="16"/>
      <c r="AQ130" s="16"/>
    </row>
    <row r="131" spans="1:43" ht="11.25" customHeight="1" x14ac:dyDescent="0.2">
      <c r="A131" s="217"/>
      <c r="B131" s="477">
        <v>921</v>
      </c>
      <c r="C131" s="476"/>
      <c r="D131" s="51"/>
      <c r="E131" s="722" t="str">
        <f ca="1">VLOOKUP(INDIRECT(ADDRESS(ROW(),COLUMN()-3)),Language_Translations,MATCH(Language_Selected,Language_Options,0),FALSE)</f>
        <v>Habituellement, qui décide comment l'argent que votre (mari/partenaire) gagne va être utilisé: vous, votre (mari/partenaire), ou conjointement vous et votre (mari/partenaire) ?</v>
      </c>
      <c r="F131" s="722"/>
      <c r="G131" s="722"/>
      <c r="H131" s="722"/>
      <c r="I131" s="722"/>
      <c r="J131" s="722"/>
      <c r="K131" s="722"/>
      <c r="L131" s="722"/>
      <c r="M131" s="722"/>
      <c r="N131" s="722"/>
      <c r="O131" s="722"/>
      <c r="P131" s="722"/>
      <c r="Q131" s="722"/>
      <c r="R131" s="722"/>
      <c r="S131" s="722"/>
      <c r="T131" s="722"/>
      <c r="U131" s="476"/>
      <c r="V131" s="51"/>
      <c r="W131" s="217" t="s">
        <v>21</v>
      </c>
      <c r="X131" s="217"/>
      <c r="Y131" s="217"/>
      <c r="Z131" s="217"/>
      <c r="AA131" s="47" t="s">
        <v>9</v>
      </c>
      <c r="AB131" s="47"/>
      <c r="AC131" s="47"/>
      <c r="AD131" s="97"/>
      <c r="AE131" s="47"/>
      <c r="AF131" s="47"/>
      <c r="AG131" s="47"/>
      <c r="AH131" s="47"/>
      <c r="AI131" s="47"/>
      <c r="AJ131" s="47"/>
      <c r="AK131" s="47"/>
      <c r="AL131" s="75" t="s">
        <v>93</v>
      </c>
      <c r="AM131" s="476"/>
      <c r="AN131" s="51"/>
      <c r="AO131" s="217"/>
      <c r="AP131" s="217"/>
      <c r="AQ131" s="217"/>
    </row>
    <row r="132" spans="1:43" x14ac:dyDescent="0.2">
      <c r="A132" s="217"/>
      <c r="B132" s="477"/>
      <c r="C132" s="476"/>
      <c r="D132" s="51"/>
      <c r="E132" s="722"/>
      <c r="F132" s="722"/>
      <c r="G132" s="722"/>
      <c r="H132" s="722"/>
      <c r="I132" s="722"/>
      <c r="J132" s="722"/>
      <c r="K132" s="722"/>
      <c r="L132" s="722"/>
      <c r="M132" s="722"/>
      <c r="N132" s="722"/>
      <c r="O132" s="722"/>
      <c r="P132" s="722"/>
      <c r="Q132" s="722"/>
      <c r="R132" s="722"/>
      <c r="S132" s="722"/>
      <c r="T132" s="722"/>
      <c r="U132" s="476"/>
      <c r="V132" s="51"/>
      <c r="W132" s="217" t="s">
        <v>962</v>
      </c>
      <c r="X132" s="217"/>
      <c r="Y132" s="217"/>
      <c r="Z132" s="217"/>
      <c r="AA132" s="217"/>
      <c r="AB132" s="217"/>
      <c r="AC132" s="217"/>
      <c r="AD132" s="47" t="s">
        <v>9</v>
      </c>
      <c r="AE132" s="97"/>
      <c r="AF132" s="47"/>
      <c r="AG132" s="47"/>
      <c r="AH132" s="47"/>
      <c r="AI132" s="47"/>
      <c r="AJ132" s="47"/>
      <c r="AK132" s="47"/>
      <c r="AL132" s="75" t="s">
        <v>95</v>
      </c>
      <c r="AM132" s="476"/>
      <c r="AN132" s="51"/>
      <c r="AO132" s="217"/>
      <c r="AP132" s="217"/>
      <c r="AQ132" s="217"/>
    </row>
    <row r="133" spans="1:43" x14ac:dyDescent="0.2">
      <c r="A133" s="217"/>
      <c r="B133" s="477"/>
      <c r="C133" s="476"/>
      <c r="D133" s="51"/>
      <c r="E133" s="722"/>
      <c r="F133" s="722"/>
      <c r="G133" s="722"/>
      <c r="H133" s="722"/>
      <c r="I133" s="722"/>
      <c r="J133" s="722"/>
      <c r="K133" s="722"/>
      <c r="L133" s="722"/>
      <c r="M133" s="722"/>
      <c r="N133" s="722"/>
      <c r="O133" s="722"/>
      <c r="P133" s="722"/>
      <c r="Q133" s="722"/>
      <c r="R133" s="722"/>
      <c r="S133" s="722"/>
      <c r="T133" s="722"/>
      <c r="U133" s="476"/>
      <c r="V133" s="51"/>
      <c r="W133" s="217" t="s">
        <v>994</v>
      </c>
      <c r="X133" s="217"/>
      <c r="Y133" s="217"/>
      <c r="Z133" s="217"/>
      <c r="AA133" s="217"/>
      <c r="AB133" s="217"/>
      <c r="AC133" s="217"/>
      <c r="AD133" s="217"/>
      <c r="AE133" s="217"/>
      <c r="AF133" s="217"/>
      <c r="AG133" s="217"/>
      <c r="AH133" s="217"/>
      <c r="AI133" s="217"/>
      <c r="AJ133" s="217"/>
      <c r="AK133" s="217"/>
      <c r="AL133" s="74"/>
      <c r="AM133" s="476"/>
      <c r="AN133" s="51"/>
      <c r="AO133" s="217"/>
      <c r="AP133" s="217"/>
      <c r="AQ133" s="217"/>
    </row>
    <row r="134" spans="1:43" x14ac:dyDescent="0.2">
      <c r="A134" s="217"/>
      <c r="B134" s="477"/>
      <c r="C134" s="476"/>
      <c r="D134" s="51"/>
      <c r="E134" s="722"/>
      <c r="F134" s="722"/>
      <c r="G134" s="722"/>
      <c r="H134" s="722"/>
      <c r="I134" s="722"/>
      <c r="J134" s="722"/>
      <c r="K134" s="722"/>
      <c r="L134" s="722"/>
      <c r="M134" s="722"/>
      <c r="N134" s="722"/>
      <c r="O134" s="722"/>
      <c r="P134" s="722"/>
      <c r="Q134" s="722"/>
      <c r="R134" s="722"/>
      <c r="S134" s="722"/>
      <c r="T134" s="722"/>
      <c r="U134" s="476"/>
      <c r="V134" s="51"/>
      <c r="W134" s="217"/>
      <c r="X134" s="217" t="s">
        <v>995</v>
      </c>
      <c r="Y134" s="217"/>
      <c r="Z134" s="217"/>
      <c r="AA134" s="217"/>
      <c r="AB134" s="217"/>
      <c r="AC134" s="217"/>
      <c r="AD134" s="217"/>
      <c r="AE134" s="217"/>
      <c r="AF134" s="47" t="s">
        <v>9</v>
      </c>
      <c r="AG134" s="97"/>
      <c r="AH134" s="47"/>
      <c r="AI134" s="47"/>
      <c r="AJ134" s="97"/>
      <c r="AK134" s="47"/>
      <c r="AL134" s="75" t="s">
        <v>97</v>
      </c>
      <c r="AM134" s="476"/>
      <c r="AN134" s="51"/>
      <c r="AO134" s="217"/>
      <c r="AP134" s="217"/>
      <c r="AQ134" s="217"/>
    </row>
    <row r="135" spans="1:43" x14ac:dyDescent="0.2">
      <c r="A135" s="217"/>
      <c r="B135" s="477"/>
      <c r="C135" s="476"/>
      <c r="D135" s="51"/>
      <c r="E135" s="722"/>
      <c r="F135" s="722"/>
      <c r="G135" s="722"/>
      <c r="H135" s="722"/>
      <c r="I135" s="722"/>
      <c r="J135" s="722"/>
      <c r="K135" s="722"/>
      <c r="L135" s="722"/>
      <c r="M135" s="722"/>
      <c r="N135" s="722"/>
      <c r="O135" s="722"/>
      <c r="P135" s="722"/>
      <c r="Q135" s="722"/>
      <c r="R135" s="722"/>
      <c r="S135" s="722"/>
      <c r="T135" s="722"/>
      <c r="U135" s="476"/>
      <c r="V135" s="51"/>
      <c r="W135" s="217" t="s">
        <v>999</v>
      </c>
      <c r="X135" s="217"/>
      <c r="Y135" s="217"/>
      <c r="Z135" s="217"/>
      <c r="AA135" s="217"/>
      <c r="AB135" s="217"/>
      <c r="AC135" s="217"/>
      <c r="AD135" s="217"/>
      <c r="AE135" s="217"/>
      <c r="AF135" s="217"/>
      <c r="AG135" s="217"/>
      <c r="AH135" s="217"/>
      <c r="AI135" s="217"/>
      <c r="AJ135" s="217"/>
      <c r="AK135" s="217"/>
      <c r="AL135" s="74"/>
      <c r="AM135" s="476"/>
      <c r="AN135" s="51"/>
      <c r="AO135" s="217"/>
      <c r="AP135" s="217"/>
      <c r="AQ135" s="217"/>
    </row>
    <row r="136" spans="1:43" x14ac:dyDescent="0.2">
      <c r="A136" s="217"/>
      <c r="B136" s="477"/>
      <c r="C136" s="476"/>
      <c r="D136" s="51"/>
      <c r="E136" s="722"/>
      <c r="F136" s="722"/>
      <c r="G136" s="722"/>
      <c r="H136" s="722"/>
      <c r="I136" s="722"/>
      <c r="J136" s="722"/>
      <c r="K136" s="722"/>
      <c r="L136" s="722"/>
      <c r="M136" s="722"/>
      <c r="N136" s="722"/>
      <c r="O136" s="722"/>
      <c r="P136" s="722"/>
      <c r="Q136" s="722"/>
      <c r="R136" s="722"/>
      <c r="S136" s="722"/>
      <c r="T136" s="722"/>
      <c r="U136" s="476"/>
      <c r="V136" s="51"/>
      <c r="W136" s="217" t="s">
        <v>1001</v>
      </c>
      <c r="X136" s="217" t="s">
        <v>1000</v>
      </c>
      <c r="Y136" s="217"/>
      <c r="Z136" s="217"/>
      <c r="AA136" s="217"/>
      <c r="AB136" s="217"/>
      <c r="AC136" s="47" t="s">
        <v>9</v>
      </c>
      <c r="AD136" s="47"/>
      <c r="AE136" s="47"/>
      <c r="AF136" s="47"/>
      <c r="AG136" s="47"/>
      <c r="AH136" s="47"/>
      <c r="AI136" s="47"/>
      <c r="AJ136" s="47"/>
      <c r="AK136" s="47"/>
      <c r="AL136" s="75" t="s">
        <v>114</v>
      </c>
      <c r="AM136" s="476"/>
      <c r="AN136" s="51"/>
      <c r="AO136" s="217"/>
      <c r="AP136" s="217"/>
      <c r="AQ136" s="217"/>
    </row>
    <row r="137" spans="1:43" x14ac:dyDescent="0.2">
      <c r="A137" s="217"/>
      <c r="B137" s="477"/>
      <c r="C137" s="476"/>
      <c r="D137" s="51"/>
      <c r="E137" s="722"/>
      <c r="F137" s="722"/>
      <c r="G137" s="722"/>
      <c r="H137" s="722"/>
      <c r="I137" s="722"/>
      <c r="J137" s="722"/>
      <c r="K137" s="722"/>
      <c r="L137" s="722"/>
      <c r="M137" s="722"/>
      <c r="N137" s="722"/>
      <c r="O137" s="722"/>
      <c r="P137" s="722"/>
      <c r="Q137" s="722"/>
      <c r="R137" s="722"/>
      <c r="S137" s="722"/>
      <c r="T137" s="722"/>
      <c r="U137" s="476"/>
      <c r="V137" s="51"/>
      <c r="W137" s="217"/>
      <c r="X137" s="217"/>
      <c r="Y137" s="217"/>
      <c r="Z137" s="217"/>
      <c r="AA137" s="217"/>
      <c r="AB137" s="217"/>
      <c r="AC137" s="47"/>
      <c r="AD137" s="47"/>
      <c r="AE137" s="47"/>
      <c r="AF137" s="47"/>
      <c r="AG137" s="47"/>
      <c r="AH137" s="47"/>
      <c r="AI137" s="47"/>
      <c r="AJ137" s="47"/>
      <c r="AK137" s="47"/>
      <c r="AL137" s="75"/>
      <c r="AM137" s="476"/>
      <c r="AN137" s="51"/>
      <c r="AO137" s="217"/>
      <c r="AP137" s="217"/>
      <c r="AQ137" s="217"/>
    </row>
    <row r="138" spans="1:43" x14ac:dyDescent="0.2">
      <c r="A138" s="217"/>
      <c r="B138" s="477"/>
      <c r="C138" s="476"/>
      <c r="D138" s="51"/>
      <c r="E138" s="722"/>
      <c r="F138" s="722"/>
      <c r="G138" s="722"/>
      <c r="H138" s="722"/>
      <c r="I138" s="722"/>
      <c r="J138" s="722"/>
      <c r="K138" s="722"/>
      <c r="L138" s="722"/>
      <c r="M138" s="722"/>
      <c r="N138" s="722"/>
      <c r="O138" s="722"/>
      <c r="P138" s="722"/>
      <c r="Q138" s="722"/>
      <c r="R138" s="722"/>
      <c r="S138" s="722"/>
      <c r="T138" s="722"/>
      <c r="U138" s="476"/>
      <c r="V138" s="51"/>
      <c r="W138" s="217" t="s">
        <v>106</v>
      </c>
      <c r="X138" s="217"/>
      <c r="Y138" s="217"/>
      <c r="Z138" s="217"/>
      <c r="AA138" s="217"/>
      <c r="AB138" s="217"/>
      <c r="AC138" s="217"/>
      <c r="AD138" s="217"/>
      <c r="AE138" s="217"/>
      <c r="AF138" s="217"/>
      <c r="AG138" s="217"/>
      <c r="AH138" s="217"/>
      <c r="AI138" s="217"/>
      <c r="AJ138" s="217"/>
      <c r="AK138" s="217"/>
      <c r="AL138" s="75" t="s">
        <v>266</v>
      </c>
      <c r="AM138" s="476"/>
      <c r="AN138" s="51"/>
      <c r="AO138" s="217"/>
      <c r="AP138" s="217"/>
      <c r="AQ138" s="217"/>
    </row>
    <row r="139" spans="1:43" x14ac:dyDescent="0.2">
      <c r="A139" s="217"/>
      <c r="B139" s="477"/>
      <c r="C139" s="476"/>
      <c r="D139" s="51"/>
      <c r="E139" s="722"/>
      <c r="F139" s="722"/>
      <c r="G139" s="722"/>
      <c r="H139" s="722"/>
      <c r="I139" s="722"/>
      <c r="J139" s="722"/>
      <c r="K139" s="722"/>
      <c r="L139" s="722"/>
      <c r="M139" s="722"/>
      <c r="N139" s="722"/>
      <c r="O139" s="722"/>
      <c r="P139" s="722"/>
      <c r="Q139" s="722"/>
      <c r="R139" s="722"/>
      <c r="S139" s="722"/>
      <c r="T139" s="722"/>
      <c r="U139" s="476"/>
      <c r="V139" s="51"/>
      <c r="W139" s="217"/>
      <c r="X139" s="217"/>
      <c r="Y139" s="217"/>
      <c r="Z139" s="697" t="s">
        <v>107</v>
      </c>
      <c r="AA139" s="697"/>
      <c r="AB139" s="697"/>
      <c r="AC139" s="697"/>
      <c r="AD139" s="697"/>
      <c r="AE139" s="697"/>
      <c r="AF139" s="697"/>
      <c r="AG139" s="697"/>
      <c r="AH139" s="697"/>
      <c r="AI139" s="697"/>
      <c r="AJ139" s="697"/>
      <c r="AK139" s="697"/>
      <c r="AL139" s="74"/>
      <c r="AM139" s="476"/>
      <c r="AN139" s="51"/>
      <c r="AO139" s="217"/>
      <c r="AP139" s="217"/>
      <c r="AQ139" s="217"/>
    </row>
    <row r="140" spans="1:43" ht="6" customHeight="1" x14ac:dyDescent="0.2">
      <c r="A140" s="77"/>
      <c r="B140" s="76"/>
      <c r="C140" s="48"/>
      <c r="D140" s="26"/>
      <c r="E140" s="77"/>
      <c r="F140" s="77"/>
      <c r="G140" s="77"/>
      <c r="H140" s="77"/>
      <c r="I140" s="77"/>
      <c r="J140" s="77"/>
      <c r="K140" s="77"/>
      <c r="L140" s="77"/>
      <c r="M140" s="77"/>
      <c r="N140" s="77"/>
      <c r="O140" s="77"/>
      <c r="P140" s="77"/>
      <c r="Q140" s="77"/>
      <c r="R140" s="77"/>
      <c r="S140" s="77"/>
      <c r="T140" s="77"/>
      <c r="U140" s="48"/>
      <c r="V140" s="26"/>
      <c r="W140" s="77"/>
      <c r="X140" s="77"/>
      <c r="Y140" s="77"/>
      <c r="Z140" s="77"/>
      <c r="AA140" s="77"/>
      <c r="AB140" s="77"/>
      <c r="AC140" s="77"/>
      <c r="AD140" s="77"/>
      <c r="AE140" s="77"/>
      <c r="AF140" s="77"/>
      <c r="AG140" s="77"/>
      <c r="AH140" s="77"/>
      <c r="AI140" s="77"/>
      <c r="AJ140" s="77"/>
      <c r="AK140" s="77"/>
      <c r="AL140" s="78"/>
      <c r="AM140" s="48"/>
      <c r="AN140" s="26"/>
      <c r="AO140" s="77"/>
      <c r="AP140" s="77"/>
      <c r="AQ140" s="77"/>
    </row>
    <row r="141" spans="1:43" ht="6" customHeight="1" x14ac:dyDescent="0.2">
      <c r="A141" s="16"/>
      <c r="B141" s="475"/>
      <c r="C141" s="46"/>
      <c r="D141" s="27"/>
      <c r="E141" s="16"/>
      <c r="F141" s="16"/>
      <c r="G141" s="16"/>
      <c r="H141" s="16"/>
      <c r="I141" s="16"/>
      <c r="J141" s="16"/>
      <c r="K141" s="16"/>
      <c r="L141" s="16"/>
      <c r="M141" s="16"/>
      <c r="N141" s="16"/>
      <c r="O141" s="16"/>
      <c r="P141" s="16"/>
      <c r="Q141" s="16"/>
      <c r="R141" s="16"/>
      <c r="S141" s="16"/>
      <c r="T141" s="16"/>
      <c r="U141" s="46"/>
      <c r="V141" s="27"/>
      <c r="W141" s="16"/>
      <c r="X141" s="16"/>
      <c r="Y141" s="16"/>
      <c r="Z141" s="16"/>
      <c r="AA141" s="16"/>
      <c r="AB141" s="16"/>
      <c r="AC141" s="16"/>
      <c r="AD141" s="16"/>
      <c r="AE141" s="16"/>
      <c r="AF141" s="16"/>
      <c r="AG141" s="16"/>
      <c r="AH141" s="16"/>
      <c r="AI141" s="16"/>
      <c r="AJ141" s="16"/>
      <c r="AK141" s="16"/>
      <c r="AL141" s="24"/>
      <c r="AM141" s="46"/>
      <c r="AN141" s="27"/>
      <c r="AO141" s="16"/>
      <c r="AP141" s="16"/>
      <c r="AQ141" s="16"/>
    </row>
    <row r="142" spans="1:43" ht="11.25" customHeight="1" x14ac:dyDescent="0.2">
      <c r="A142" s="217"/>
      <c r="B142" s="477">
        <v>922</v>
      </c>
      <c r="C142" s="476"/>
      <c r="D142" s="51"/>
      <c r="E142" s="722" t="str">
        <f ca="1">VLOOKUP(INDIRECT(ADDRESS(ROW(),COLUMN()-3)),Language_Translations,MATCH(Language_Selected,Language_Options,0),FALSE)</f>
        <v>Habituellement, qui prend les décisions en ce qui concerne vos propres soins de santé: vous, votre (mari/partenaire), conjointement vous et votre (mari/partenaire) ou quelqu'un d'autre ?</v>
      </c>
      <c r="F142" s="722"/>
      <c r="G142" s="722"/>
      <c r="H142" s="722"/>
      <c r="I142" s="722"/>
      <c r="J142" s="722"/>
      <c r="K142" s="722"/>
      <c r="L142" s="722"/>
      <c r="M142" s="722"/>
      <c r="N142" s="722"/>
      <c r="O142" s="722"/>
      <c r="P142" s="722"/>
      <c r="Q142" s="722"/>
      <c r="R142" s="722"/>
      <c r="S142" s="722"/>
      <c r="T142" s="722"/>
      <c r="U142" s="476"/>
      <c r="V142" s="51"/>
      <c r="W142" s="217" t="s">
        <v>21</v>
      </c>
      <c r="X142" s="217"/>
      <c r="Y142" s="217"/>
      <c r="Z142" s="217"/>
      <c r="AA142" s="47" t="s">
        <v>9</v>
      </c>
      <c r="AB142" s="47"/>
      <c r="AC142" s="47"/>
      <c r="AD142" s="97"/>
      <c r="AE142" s="47"/>
      <c r="AF142" s="47"/>
      <c r="AG142" s="47"/>
      <c r="AH142" s="47"/>
      <c r="AI142" s="47"/>
      <c r="AJ142" s="47"/>
      <c r="AK142" s="47"/>
      <c r="AL142" s="75" t="s">
        <v>93</v>
      </c>
      <c r="AM142" s="476"/>
      <c r="AN142" s="51"/>
      <c r="AO142" s="217"/>
      <c r="AP142" s="217"/>
      <c r="AQ142" s="217"/>
    </row>
    <row r="143" spans="1:43" x14ac:dyDescent="0.2">
      <c r="A143" s="217"/>
      <c r="B143" s="477"/>
      <c r="C143" s="476"/>
      <c r="D143" s="51"/>
      <c r="E143" s="722"/>
      <c r="F143" s="722"/>
      <c r="G143" s="722"/>
      <c r="H143" s="722"/>
      <c r="I143" s="722"/>
      <c r="J143" s="722"/>
      <c r="K143" s="722"/>
      <c r="L143" s="722"/>
      <c r="M143" s="722"/>
      <c r="N143" s="722"/>
      <c r="O143" s="722"/>
      <c r="P143" s="722"/>
      <c r="Q143" s="722"/>
      <c r="R143" s="722"/>
      <c r="S143" s="722"/>
      <c r="T143" s="722"/>
      <c r="U143" s="476"/>
      <c r="V143" s="51"/>
      <c r="W143" s="217" t="s">
        <v>962</v>
      </c>
      <c r="X143" s="217"/>
      <c r="Y143" s="217"/>
      <c r="Z143" s="217"/>
      <c r="AA143" s="217"/>
      <c r="AB143" s="217"/>
      <c r="AC143" s="217"/>
      <c r="AD143" s="47" t="s">
        <v>9</v>
      </c>
      <c r="AE143" s="97"/>
      <c r="AF143" s="47"/>
      <c r="AG143" s="47"/>
      <c r="AH143" s="47"/>
      <c r="AI143" s="47"/>
      <c r="AJ143" s="47"/>
      <c r="AK143" s="47"/>
      <c r="AL143" s="75" t="s">
        <v>95</v>
      </c>
      <c r="AM143" s="476"/>
      <c r="AN143" s="51"/>
      <c r="AO143" s="217"/>
      <c r="AP143" s="217"/>
      <c r="AQ143" s="217"/>
    </row>
    <row r="144" spans="1:43" x14ac:dyDescent="0.2">
      <c r="A144" s="217"/>
      <c r="B144" s="477"/>
      <c r="C144" s="476"/>
      <c r="D144" s="51"/>
      <c r="E144" s="722"/>
      <c r="F144" s="722"/>
      <c r="G144" s="722"/>
      <c r="H144" s="722"/>
      <c r="I144" s="722"/>
      <c r="J144" s="722"/>
      <c r="K144" s="722"/>
      <c r="L144" s="722"/>
      <c r="M144" s="722"/>
      <c r="N144" s="722"/>
      <c r="O144" s="722"/>
      <c r="P144" s="722"/>
      <c r="Q144" s="722"/>
      <c r="R144" s="722"/>
      <c r="S144" s="722"/>
      <c r="T144" s="722"/>
      <c r="U144" s="476"/>
      <c r="V144" s="51"/>
      <c r="W144" s="217" t="s">
        <v>994</v>
      </c>
      <c r="X144" s="217"/>
      <c r="Y144" s="217"/>
      <c r="Z144" s="217"/>
      <c r="AA144" s="217"/>
      <c r="AB144" s="217"/>
      <c r="AC144" s="217"/>
      <c r="AD144" s="217"/>
      <c r="AE144" s="217"/>
      <c r="AF144" s="217"/>
      <c r="AG144" s="217"/>
      <c r="AH144" s="217"/>
      <c r="AI144" s="217"/>
      <c r="AJ144" s="217"/>
      <c r="AK144" s="217"/>
      <c r="AL144" s="74"/>
      <c r="AM144" s="476"/>
      <c r="AN144" s="51"/>
      <c r="AO144" s="217"/>
      <c r="AP144" s="217"/>
      <c r="AQ144" s="217"/>
    </row>
    <row r="145" spans="1:43" x14ac:dyDescent="0.2">
      <c r="A145" s="217"/>
      <c r="B145" s="477"/>
      <c r="C145" s="476"/>
      <c r="D145" s="51"/>
      <c r="E145" s="722"/>
      <c r="F145" s="722"/>
      <c r="G145" s="722"/>
      <c r="H145" s="722"/>
      <c r="I145" s="722"/>
      <c r="J145" s="722"/>
      <c r="K145" s="722"/>
      <c r="L145" s="722"/>
      <c r="M145" s="722"/>
      <c r="N145" s="722"/>
      <c r="O145" s="722"/>
      <c r="P145" s="722"/>
      <c r="Q145" s="722"/>
      <c r="R145" s="722"/>
      <c r="S145" s="722"/>
      <c r="T145" s="722"/>
      <c r="U145" s="476"/>
      <c r="V145" s="51"/>
      <c r="W145" s="217"/>
      <c r="X145" s="217" t="s">
        <v>995</v>
      </c>
      <c r="Y145" s="217"/>
      <c r="Z145" s="217"/>
      <c r="AA145" s="217"/>
      <c r="AB145" s="217"/>
      <c r="AC145" s="217"/>
      <c r="AD145" s="217"/>
      <c r="AE145" s="217"/>
      <c r="AF145" s="47" t="s">
        <v>9</v>
      </c>
      <c r="AG145" s="97"/>
      <c r="AH145" s="47"/>
      <c r="AI145" s="47"/>
      <c r="AJ145" s="97"/>
      <c r="AK145" s="47"/>
      <c r="AL145" s="75" t="s">
        <v>97</v>
      </c>
      <c r="AM145" s="476"/>
      <c r="AN145" s="51"/>
      <c r="AO145" s="217"/>
      <c r="AP145" s="217"/>
      <c r="AQ145" s="217"/>
    </row>
    <row r="146" spans="1:43" x14ac:dyDescent="0.2">
      <c r="A146" s="217"/>
      <c r="B146" s="477"/>
      <c r="C146" s="476"/>
      <c r="D146" s="51"/>
      <c r="E146" s="722"/>
      <c r="F146" s="722"/>
      <c r="G146" s="722"/>
      <c r="H146" s="722"/>
      <c r="I146" s="722"/>
      <c r="J146" s="722"/>
      <c r="K146" s="722"/>
      <c r="L146" s="722"/>
      <c r="M146" s="722"/>
      <c r="N146" s="722"/>
      <c r="O146" s="722"/>
      <c r="P146" s="722"/>
      <c r="Q146" s="722"/>
      <c r="R146" s="722"/>
      <c r="S146" s="722"/>
      <c r="T146" s="722"/>
      <c r="U146" s="476"/>
      <c r="V146" s="51"/>
      <c r="W146" s="217" t="s">
        <v>965</v>
      </c>
      <c r="X146" s="217"/>
      <c r="Y146" s="217"/>
      <c r="Z146" s="217"/>
      <c r="AA146" s="217"/>
      <c r="AC146" s="47"/>
      <c r="AD146" s="97"/>
      <c r="AE146" s="47" t="s">
        <v>9</v>
      </c>
      <c r="AF146" s="47"/>
      <c r="AG146" s="47"/>
      <c r="AH146" s="47"/>
      <c r="AI146" s="47"/>
      <c r="AJ146" s="47"/>
      <c r="AK146" s="47"/>
      <c r="AL146" s="75" t="s">
        <v>114</v>
      </c>
      <c r="AM146" s="109"/>
      <c r="AN146" s="51"/>
      <c r="AO146" s="217"/>
      <c r="AP146" s="217"/>
      <c r="AQ146" s="217"/>
    </row>
    <row r="147" spans="1:43" x14ac:dyDescent="0.2">
      <c r="A147" s="217"/>
      <c r="B147" s="477"/>
      <c r="C147" s="476"/>
      <c r="D147" s="51"/>
      <c r="E147" s="722"/>
      <c r="F147" s="722"/>
      <c r="G147" s="722"/>
      <c r="H147" s="722"/>
      <c r="I147" s="722"/>
      <c r="J147" s="722"/>
      <c r="K147" s="722"/>
      <c r="L147" s="722"/>
      <c r="M147" s="722"/>
      <c r="N147" s="722"/>
      <c r="O147" s="722"/>
      <c r="P147" s="722"/>
      <c r="Q147" s="722"/>
      <c r="R147" s="722"/>
      <c r="S147" s="722"/>
      <c r="T147" s="722"/>
      <c r="U147" s="476"/>
      <c r="V147" s="51"/>
      <c r="W147" s="217" t="s">
        <v>106</v>
      </c>
      <c r="X147" s="217"/>
      <c r="Y147" s="217"/>
      <c r="Z147" s="47" t="s">
        <v>9</v>
      </c>
      <c r="AA147" s="97"/>
      <c r="AB147" s="47"/>
      <c r="AC147" s="47"/>
      <c r="AD147" s="47"/>
      <c r="AE147" s="47"/>
      <c r="AF147" s="47"/>
      <c r="AG147" s="47"/>
      <c r="AH147" s="47"/>
      <c r="AI147" s="47"/>
      <c r="AJ147" s="47"/>
      <c r="AK147" s="47"/>
      <c r="AL147" s="75" t="s">
        <v>266</v>
      </c>
      <c r="AM147" s="109"/>
      <c r="AN147" s="51"/>
      <c r="AO147" s="217"/>
      <c r="AP147" s="217"/>
      <c r="AQ147" s="217"/>
    </row>
    <row r="148" spans="1:43" ht="6" customHeight="1" x14ac:dyDescent="0.2">
      <c r="A148" s="77"/>
      <c r="B148" s="76"/>
      <c r="C148" s="48"/>
      <c r="D148" s="26"/>
      <c r="E148" s="77"/>
      <c r="F148" s="77"/>
      <c r="G148" s="77"/>
      <c r="H148" s="77"/>
      <c r="I148" s="77"/>
      <c r="J148" s="77"/>
      <c r="K148" s="77"/>
      <c r="L148" s="77"/>
      <c r="M148" s="77"/>
      <c r="N148" s="77"/>
      <c r="O148" s="77"/>
      <c r="P148" s="77"/>
      <c r="Q148" s="77"/>
      <c r="R148" s="77"/>
      <c r="S148" s="77"/>
      <c r="T148" s="77"/>
      <c r="U148" s="48"/>
      <c r="V148" s="26"/>
      <c r="W148" s="77"/>
      <c r="X148" s="77"/>
      <c r="Y148" s="77"/>
      <c r="Z148" s="77"/>
      <c r="AA148" s="77"/>
      <c r="AB148" s="77"/>
      <c r="AC148" s="77"/>
      <c r="AD148" s="77"/>
      <c r="AE148" s="77"/>
      <c r="AF148" s="77"/>
      <c r="AG148" s="77"/>
      <c r="AH148" s="77"/>
      <c r="AI148" s="77"/>
      <c r="AJ148" s="77"/>
      <c r="AK148" s="77"/>
      <c r="AL148" s="78"/>
      <c r="AM148" s="111"/>
      <c r="AN148" s="26"/>
      <c r="AO148" s="77"/>
      <c r="AP148" s="77"/>
      <c r="AQ148" s="77"/>
    </row>
    <row r="149" spans="1:43" ht="6" customHeight="1" x14ac:dyDescent="0.2">
      <c r="A149" s="16"/>
      <c r="B149" s="475"/>
      <c r="C149" s="46"/>
      <c r="D149" s="27"/>
      <c r="E149" s="16"/>
      <c r="F149" s="16"/>
      <c r="G149" s="16"/>
      <c r="H149" s="16"/>
      <c r="I149" s="16"/>
      <c r="J149" s="16"/>
      <c r="K149" s="16"/>
      <c r="L149" s="16"/>
      <c r="M149" s="16"/>
      <c r="N149" s="16"/>
      <c r="O149" s="16"/>
      <c r="P149" s="16"/>
      <c r="Q149" s="16"/>
      <c r="R149" s="16"/>
      <c r="S149" s="16"/>
      <c r="T149" s="16"/>
      <c r="U149" s="46"/>
      <c r="V149" s="27"/>
      <c r="W149" s="16"/>
      <c r="X149" s="16"/>
      <c r="Y149" s="16"/>
      <c r="Z149" s="16"/>
      <c r="AA149" s="16"/>
      <c r="AB149" s="16"/>
      <c r="AC149" s="16"/>
      <c r="AD149" s="16"/>
      <c r="AE149" s="16"/>
      <c r="AF149" s="16"/>
      <c r="AG149" s="16"/>
      <c r="AH149" s="16"/>
      <c r="AI149" s="16"/>
      <c r="AJ149" s="16"/>
      <c r="AK149" s="16"/>
      <c r="AL149" s="24"/>
      <c r="AM149" s="46"/>
      <c r="AN149" s="27"/>
      <c r="AO149" s="16"/>
      <c r="AP149" s="16"/>
      <c r="AQ149" s="16"/>
    </row>
    <row r="150" spans="1:43" ht="11.25" customHeight="1" x14ac:dyDescent="0.2">
      <c r="A150" s="217"/>
      <c r="B150" s="477">
        <v>923</v>
      </c>
      <c r="C150" s="476"/>
      <c r="D150" s="51"/>
      <c r="E150" s="722" t="str">
        <f ca="1">VLOOKUP(INDIRECT(ADDRESS(ROW(),COLUMN()-3)),Language_Translations,MATCH(Language_Selected,Language_Options,0),FALSE)</f>
        <v>Qui prend habituellement les décisions concernant les achats importants pour le ménage ?</v>
      </c>
      <c r="F150" s="722"/>
      <c r="G150" s="722"/>
      <c r="H150" s="722"/>
      <c r="I150" s="722"/>
      <c r="J150" s="722"/>
      <c r="K150" s="722"/>
      <c r="L150" s="722"/>
      <c r="M150" s="722"/>
      <c r="N150" s="722"/>
      <c r="O150" s="722"/>
      <c r="P150" s="722"/>
      <c r="Q150" s="722"/>
      <c r="R150" s="722"/>
      <c r="S150" s="722"/>
      <c r="T150" s="722"/>
      <c r="U150" s="476"/>
      <c r="V150" s="51"/>
      <c r="W150" s="217" t="s">
        <v>21</v>
      </c>
      <c r="X150" s="217"/>
      <c r="Y150" s="217"/>
      <c r="Z150" s="217"/>
      <c r="AA150" s="47" t="s">
        <v>9</v>
      </c>
      <c r="AB150" s="47"/>
      <c r="AC150" s="47"/>
      <c r="AD150" s="97"/>
      <c r="AE150" s="47"/>
      <c r="AF150" s="47"/>
      <c r="AG150" s="47"/>
      <c r="AH150" s="47"/>
      <c r="AI150" s="47"/>
      <c r="AJ150" s="47"/>
      <c r="AK150" s="47"/>
      <c r="AL150" s="75" t="s">
        <v>93</v>
      </c>
      <c r="AM150" s="109"/>
      <c r="AN150" s="51"/>
      <c r="AO150" s="217"/>
      <c r="AP150" s="217"/>
      <c r="AQ150" s="217"/>
    </row>
    <row r="151" spans="1:43" x14ac:dyDescent="0.2">
      <c r="A151" s="217"/>
      <c r="B151" s="477"/>
      <c r="C151" s="476"/>
      <c r="D151" s="51"/>
      <c r="E151" s="722"/>
      <c r="F151" s="722"/>
      <c r="G151" s="722"/>
      <c r="H151" s="722"/>
      <c r="I151" s="722"/>
      <c r="J151" s="722"/>
      <c r="K151" s="722"/>
      <c r="L151" s="722"/>
      <c r="M151" s="722"/>
      <c r="N151" s="722"/>
      <c r="O151" s="722"/>
      <c r="P151" s="722"/>
      <c r="Q151" s="722"/>
      <c r="R151" s="722"/>
      <c r="S151" s="722"/>
      <c r="T151" s="722"/>
      <c r="U151" s="476"/>
      <c r="V151" s="51"/>
      <c r="W151" s="217" t="s">
        <v>962</v>
      </c>
      <c r="X151" s="217"/>
      <c r="Y151" s="217"/>
      <c r="Z151" s="217"/>
      <c r="AA151" s="217"/>
      <c r="AB151" s="217"/>
      <c r="AC151" s="217"/>
      <c r="AD151" s="47" t="s">
        <v>9</v>
      </c>
      <c r="AE151" s="97"/>
      <c r="AF151" s="47"/>
      <c r="AG151" s="47"/>
      <c r="AH151" s="47"/>
      <c r="AI151" s="47"/>
      <c r="AJ151" s="47"/>
      <c r="AK151" s="47"/>
      <c r="AL151" s="75" t="s">
        <v>95</v>
      </c>
      <c r="AM151" s="476"/>
      <c r="AN151" s="51"/>
      <c r="AO151" s="217"/>
      <c r="AP151" s="217"/>
      <c r="AQ151" s="217"/>
    </row>
    <row r="152" spans="1:43" x14ac:dyDescent="0.2">
      <c r="A152" s="217"/>
      <c r="B152" s="477"/>
      <c r="C152" s="476"/>
      <c r="D152" s="51"/>
      <c r="E152" s="722"/>
      <c r="F152" s="722"/>
      <c r="G152" s="722"/>
      <c r="H152" s="722"/>
      <c r="I152" s="722"/>
      <c r="J152" s="722"/>
      <c r="K152" s="722"/>
      <c r="L152" s="722"/>
      <c r="M152" s="722"/>
      <c r="N152" s="722"/>
      <c r="O152" s="722"/>
      <c r="P152" s="722"/>
      <c r="Q152" s="722"/>
      <c r="R152" s="722"/>
      <c r="S152" s="722"/>
      <c r="T152" s="722"/>
      <c r="U152" s="476"/>
      <c r="V152" s="51"/>
      <c r="W152" s="217" t="s">
        <v>994</v>
      </c>
      <c r="X152" s="217"/>
      <c r="Y152" s="217"/>
      <c r="Z152" s="217"/>
      <c r="AA152" s="217"/>
      <c r="AB152" s="217"/>
      <c r="AC152" s="217"/>
      <c r="AD152" s="217"/>
      <c r="AE152" s="217"/>
      <c r="AF152" s="217"/>
      <c r="AG152" s="217"/>
      <c r="AH152" s="217"/>
      <c r="AI152" s="217"/>
      <c r="AJ152" s="217"/>
      <c r="AK152" s="217"/>
      <c r="AL152" s="74"/>
      <c r="AM152" s="476"/>
      <c r="AN152" s="51"/>
      <c r="AO152" s="217"/>
      <c r="AP152" s="217"/>
      <c r="AQ152" s="217"/>
    </row>
    <row r="153" spans="1:43" x14ac:dyDescent="0.2">
      <c r="A153" s="217"/>
      <c r="B153" s="477"/>
      <c r="C153" s="476"/>
      <c r="D153" s="51"/>
      <c r="E153" s="722"/>
      <c r="F153" s="722"/>
      <c r="G153" s="722"/>
      <c r="H153" s="722"/>
      <c r="I153" s="722"/>
      <c r="J153" s="722"/>
      <c r="K153" s="722"/>
      <c r="L153" s="722"/>
      <c r="M153" s="722"/>
      <c r="N153" s="722"/>
      <c r="O153" s="722"/>
      <c r="P153" s="722"/>
      <c r="Q153" s="722"/>
      <c r="R153" s="722"/>
      <c r="S153" s="722"/>
      <c r="T153" s="722"/>
      <c r="U153" s="476"/>
      <c r="V153" s="51"/>
      <c r="W153" s="217"/>
      <c r="X153" s="217" t="s">
        <v>995</v>
      </c>
      <c r="Y153" s="217"/>
      <c r="Z153" s="217"/>
      <c r="AA153" s="217"/>
      <c r="AB153" s="217"/>
      <c r="AC153" s="217"/>
      <c r="AD153" s="217"/>
      <c r="AE153" s="217"/>
      <c r="AF153" s="47" t="s">
        <v>9</v>
      </c>
      <c r="AG153" s="97"/>
      <c r="AH153" s="47"/>
      <c r="AI153" s="47"/>
      <c r="AJ153" s="97"/>
      <c r="AK153" s="47"/>
      <c r="AL153" s="75" t="s">
        <v>97</v>
      </c>
      <c r="AM153" s="476"/>
      <c r="AN153" s="51"/>
      <c r="AO153" s="217"/>
      <c r="AP153" s="217"/>
      <c r="AQ153" s="217"/>
    </row>
    <row r="154" spans="1:43" x14ac:dyDescent="0.2">
      <c r="A154" s="217"/>
      <c r="B154" s="477"/>
      <c r="C154" s="476"/>
      <c r="D154" s="51"/>
      <c r="E154" s="722"/>
      <c r="F154" s="722"/>
      <c r="G154" s="722"/>
      <c r="H154" s="722"/>
      <c r="I154" s="722"/>
      <c r="J154" s="722"/>
      <c r="K154" s="722"/>
      <c r="L154" s="722"/>
      <c r="M154" s="722"/>
      <c r="N154" s="722"/>
      <c r="O154" s="722"/>
      <c r="P154" s="722"/>
      <c r="Q154" s="722"/>
      <c r="R154" s="722"/>
      <c r="S154" s="722"/>
      <c r="T154" s="722"/>
      <c r="U154" s="476"/>
      <c r="V154" s="51"/>
      <c r="W154" s="217" t="s">
        <v>965</v>
      </c>
      <c r="X154" s="217"/>
      <c r="Y154" s="217"/>
      <c r="Z154" s="217"/>
      <c r="AA154" s="217"/>
      <c r="AC154" s="47"/>
      <c r="AD154" s="97"/>
      <c r="AE154" s="47" t="s">
        <v>9</v>
      </c>
      <c r="AF154" s="47"/>
      <c r="AG154" s="47"/>
      <c r="AH154" s="47"/>
      <c r="AI154" s="47"/>
      <c r="AJ154" s="47"/>
      <c r="AK154" s="47"/>
      <c r="AL154" s="75" t="s">
        <v>114</v>
      </c>
      <c r="AM154" s="476"/>
      <c r="AN154" s="51"/>
      <c r="AO154" s="217"/>
      <c r="AP154" s="217"/>
      <c r="AQ154" s="217"/>
    </row>
    <row r="155" spans="1:43" x14ac:dyDescent="0.2">
      <c r="A155" s="217"/>
      <c r="B155" s="477"/>
      <c r="C155" s="476"/>
      <c r="D155" s="51"/>
      <c r="E155" s="722"/>
      <c r="F155" s="722"/>
      <c r="G155" s="722"/>
      <c r="H155" s="722"/>
      <c r="I155" s="722"/>
      <c r="J155" s="722"/>
      <c r="K155" s="722"/>
      <c r="L155" s="722"/>
      <c r="M155" s="722"/>
      <c r="N155" s="722"/>
      <c r="O155" s="722"/>
      <c r="P155" s="722"/>
      <c r="Q155" s="722"/>
      <c r="R155" s="722"/>
      <c r="S155" s="722"/>
      <c r="T155" s="722"/>
      <c r="U155" s="476"/>
      <c r="V155" s="51"/>
      <c r="W155" s="217" t="s">
        <v>106</v>
      </c>
      <c r="X155" s="217"/>
      <c r="Y155" s="217"/>
      <c r="Z155" s="47" t="s">
        <v>9</v>
      </c>
      <c r="AA155" s="97"/>
      <c r="AB155" s="47"/>
      <c r="AC155" s="47"/>
      <c r="AD155" s="47"/>
      <c r="AE155" s="47"/>
      <c r="AF155" s="47"/>
      <c r="AG155" s="47"/>
      <c r="AH155" s="47"/>
      <c r="AI155" s="47"/>
      <c r="AJ155" s="47"/>
      <c r="AK155" s="47"/>
      <c r="AL155" s="75" t="s">
        <v>266</v>
      </c>
      <c r="AM155" s="109"/>
      <c r="AN155" s="51"/>
      <c r="AO155" s="217"/>
      <c r="AP155" s="217"/>
      <c r="AQ155" s="217"/>
    </row>
    <row r="156" spans="1:43" ht="6" customHeight="1" x14ac:dyDescent="0.2">
      <c r="A156" s="77"/>
      <c r="B156" s="76"/>
      <c r="C156" s="48"/>
      <c r="D156" s="26"/>
      <c r="E156" s="77"/>
      <c r="F156" s="77"/>
      <c r="G156" s="77"/>
      <c r="H156" s="77"/>
      <c r="I156" s="77"/>
      <c r="J156" s="77"/>
      <c r="K156" s="77"/>
      <c r="L156" s="77"/>
      <c r="M156" s="77"/>
      <c r="N156" s="77"/>
      <c r="O156" s="77"/>
      <c r="P156" s="77"/>
      <c r="Q156" s="77"/>
      <c r="R156" s="77"/>
      <c r="S156" s="77"/>
      <c r="T156" s="77"/>
      <c r="U156" s="48"/>
      <c r="V156" s="26"/>
      <c r="W156" s="77"/>
      <c r="X156" s="77"/>
      <c r="Y156" s="77"/>
      <c r="Z156" s="77"/>
      <c r="AA156" s="77"/>
      <c r="AB156" s="77"/>
      <c r="AC156" s="77"/>
      <c r="AD156" s="77"/>
      <c r="AE156" s="77"/>
      <c r="AF156" s="77"/>
      <c r="AG156" s="77"/>
      <c r="AH156" s="77"/>
      <c r="AI156" s="77"/>
      <c r="AJ156" s="77"/>
      <c r="AK156" s="77"/>
      <c r="AL156" s="78"/>
      <c r="AM156" s="48"/>
      <c r="AN156" s="26"/>
      <c r="AO156" s="77"/>
      <c r="AP156" s="77"/>
      <c r="AQ156" s="77"/>
    </row>
    <row r="157" spans="1:43" ht="6" customHeight="1" x14ac:dyDescent="0.2">
      <c r="A157" s="16"/>
      <c r="B157" s="475"/>
      <c r="C157" s="46"/>
      <c r="D157" s="27"/>
      <c r="E157" s="16"/>
      <c r="F157" s="16"/>
      <c r="G157" s="16"/>
      <c r="H157" s="16"/>
      <c r="I157" s="16"/>
      <c r="J157" s="16"/>
      <c r="K157" s="16"/>
      <c r="L157" s="16"/>
      <c r="M157" s="16"/>
      <c r="N157" s="16"/>
      <c r="O157" s="16"/>
      <c r="P157" s="16"/>
      <c r="Q157" s="16"/>
      <c r="R157" s="16"/>
      <c r="S157" s="16"/>
      <c r="T157" s="16"/>
      <c r="U157" s="46"/>
      <c r="V157" s="27"/>
      <c r="W157" s="16"/>
      <c r="X157" s="16"/>
      <c r="Y157" s="16"/>
      <c r="Z157" s="16"/>
      <c r="AA157" s="16"/>
      <c r="AB157" s="16"/>
      <c r="AC157" s="16"/>
      <c r="AD157" s="16"/>
      <c r="AE157" s="16"/>
      <c r="AF157" s="16"/>
      <c r="AG157" s="16"/>
      <c r="AH157" s="16"/>
      <c r="AI157" s="16"/>
      <c r="AJ157" s="16"/>
      <c r="AK157" s="16"/>
      <c r="AL157" s="24"/>
      <c r="AM157" s="46"/>
      <c r="AN157" s="27"/>
      <c r="AO157" s="16"/>
      <c r="AP157" s="16"/>
      <c r="AQ157" s="16"/>
    </row>
    <row r="158" spans="1:43" ht="11.25" customHeight="1" x14ac:dyDescent="0.2">
      <c r="A158" s="217"/>
      <c r="B158" s="477">
        <v>924</v>
      </c>
      <c r="C158" s="476"/>
      <c r="D158" s="51"/>
      <c r="E158" s="722" t="str">
        <f ca="1">VLOOKUP(INDIRECT(ADDRESS(ROW(),COLUMN()-3)),Language_Translations,MATCH(Language_Selected,Language_Options,0),FALSE)</f>
        <v>Qui prend habituellement les décisions concernant les visites à votre famille ou parents ?</v>
      </c>
      <c r="F158" s="722"/>
      <c r="G158" s="722"/>
      <c r="H158" s="722"/>
      <c r="I158" s="722"/>
      <c r="J158" s="722"/>
      <c r="K158" s="722"/>
      <c r="L158" s="722"/>
      <c r="M158" s="722"/>
      <c r="N158" s="722"/>
      <c r="O158" s="722"/>
      <c r="P158" s="722"/>
      <c r="Q158" s="722"/>
      <c r="R158" s="722"/>
      <c r="S158" s="722"/>
      <c r="T158" s="722"/>
      <c r="U158" s="476"/>
      <c r="V158" s="51"/>
      <c r="W158" s="217" t="s">
        <v>21</v>
      </c>
      <c r="X158" s="217"/>
      <c r="Y158" s="217"/>
      <c r="Z158" s="217"/>
      <c r="AA158" s="47" t="s">
        <v>9</v>
      </c>
      <c r="AB158" s="47"/>
      <c r="AC158" s="47"/>
      <c r="AD158" s="97"/>
      <c r="AE158" s="47"/>
      <c r="AF158" s="47"/>
      <c r="AG158" s="47"/>
      <c r="AH158" s="47"/>
      <c r="AI158" s="47"/>
      <c r="AJ158" s="47"/>
      <c r="AK158" s="47"/>
      <c r="AL158" s="75" t="s">
        <v>93</v>
      </c>
      <c r="AM158" s="476"/>
      <c r="AN158" s="51"/>
      <c r="AO158" s="217"/>
      <c r="AP158" s="217"/>
      <c r="AQ158" s="217"/>
    </row>
    <row r="159" spans="1:43" x14ac:dyDescent="0.2">
      <c r="A159" s="217"/>
      <c r="B159" s="477"/>
      <c r="C159" s="476"/>
      <c r="D159" s="51"/>
      <c r="E159" s="722"/>
      <c r="F159" s="722"/>
      <c r="G159" s="722"/>
      <c r="H159" s="722"/>
      <c r="I159" s="722"/>
      <c r="J159" s="722"/>
      <c r="K159" s="722"/>
      <c r="L159" s="722"/>
      <c r="M159" s="722"/>
      <c r="N159" s="722"/>
      <c r="O159" s="722"/>
      <c r="P159" s="722"/>
      <c r="Q159" s="722"/>
      <c r="R159" s="722"/>
      <c r="S159" s="722"/>
      <c r="T159" s="722"/>
      <c r="U159" s="476"/>
      <c r="V159" s="51"/>
      <c r="W159" s="217" t="s">
        <v>962</v>
      </c>
      <c r="X159" s="217"/>
      <c r="Y159" s="217"/>
      <c r="Z159" s="217"/>
      <c r="AA159" s="217"/>
      <c r="AB159" s="217"/>
      <c r="AC159" s="217"/>
      <c r="AD159" s="47" t="s">
        <v>9</v>
      </c>
      <c r="AE159" s="97"/>
      <c r="AF159" s="47"/>
      <c r="AG159" s="47"/>
      <c r="AH159" s="47"/>
      <c r="AI159" s="47"/>
      <c r="AJ159" s="47"/>
      <c r="AK159" s="47"/>
      <c r="AL159" s="75" t="s">
        <v>95</v>
      </c>
      <c r="AM159" s="476"/>
      <c r="AN159" s="51"/>
      <c r="AO159" s="217"/>
      <c r="AP159" s="217"/>
      <c r="AQ159" s="217"/>
    </row>
    <row r="160" spans="1:43" x14ac:dyDescent="0.2">
      <c r="A160" s="217"/>
      <c r="B160" s="477"/>
      <c r="C160" s="476"/>
      <c r="D160" s="51"/>
      <c r="E160" s="722"/>
      <c r="F160" s="722"/>
      <c r="G160" s="722"/>
      <c r="H160" s="722"/>
      <c r="I160" s="722"/>
      <c r="J160" s="722"/>
      <c r="K160" s="722"/>
      <c r="L160" s="722"/>
      <c r="M160" s="722"/>
      <c r="N160" s="722"/>
      <c r="O160" s="722"/>
      <c r="P160" s="722"/>
      <c r="Q160" s="722"/>
      <c r="R160" s="722"/>
      <c r="S160" s="722"/>
      <c r="T160" s="722"/>
      <c r="U160" s="476"/>
      <c r="V160" s="51"/>
      <c r="W160" s="217" t="s">
        <v>994</v>
      </c>
      <c r="X160" s="217"/>
      <c r="Y160" s="217"/>
      <c r="Z160" s="217"/>
      <c r="AA160" s="217"/>
      <c r="AB160" s="217"/>
      <c r="AC160" s="217"/>
      <c r="AD160" s="217"/>
      <c r="AE160" s="217"/>
      <c r="AF160" s="217"/>
      <c r="AG160" s="217"/>
      <c r="AH160" s="217"/>
      <c r="AI160" s="217"/>
      <c r="AJ160" s="217"/>
      <c r="AK160" s="217"/>
      <c r="AL160" s="74"/>
      <c r="AM160" s="476"/>
      <c r="AN160" s="51"/>
      <c r="AO160" s="217"/>
      <c r="AP160" s="217"/>
      <c r="AQ160" s="217"/>
    </row>
    <row r="161" spans="1:64" x14ac:dyDescent="0.2">
      <c r="A161" s="217"/>
      <c r="B161" s="477"/>
      <c r="C161" s="476"/>
      <c r="D161" s="51"/>
      <c r="E161" s="722"/>
      <c r="F161" s="722"/>
      <c r="G161" s="722"/>
      <c r="H161" s="722"/>
      <c r="I161" s="722"/>
      <c r="J161" s="722"/>
      <c r="K161" s="722"/>
      <c r="L161" s="722"/>
      <c r="M161" s="722"/>
      <c r="N161" s="722"/>
      <c r="O161" s="722"/>
      <c r="P161" s="722"/>
      <c r="Q161" s="722"/>
      <c r="R161" s="722"/>
      <c r="S161" s="722"/>
      <c r="T161" s="722"/>
      <c r="U161" s="476"/>
      <c r="V161" s="51"/>
      <c r="W161" s="217"/>
      <c r="X161" s="217" t="s">
        <v>995</v>
      </c>
      <c r="Y161" s="217"/>
      <c r="Z161" s="217"/>
      <c r="AA161" s="217"/>
      <c r="AB161" s="217"/>
      <c r="AC161" s="217"/>
      <c r="AD161" s="217"/>
      <c r="AE161" s="217"/>
      <c r="AF161" s="47" t="s">
        <v>9</v>
      </c>
      <c r="AG161" s="97"/>
      <c r="AH161" s="47"/>
      <c r="AI161" s="47"/>
      <c r="AJ161" s="97"/>
      <c r="AK161" s="47"/>
      <c r="AL161" s="75" t="s">
        <v>97</v>
      </c>
      <c r="AM161" s="476"/>
      <c r="AN161" s="51"/>
      <c r="AO161" s="217"/>
      <c r="AP161" s="217"/>
      <c r="AQ161" s="217"/>
    </row>
    <row r="162" spans="1:64" x14ac:dyDescent="0.2">
      <c r="A162" s="217"/>
      <c r="B162" s="477"/>
      <c r="C162" s="476"/>
      <c r="D162" s="51"/>
      <c r="E162" s="722"/>
      <c r="F162" s="722"/>
      <c r="G162" s="722"/>
      <c r="H162" s="722"/>
      <c r="I162" s="722"/>
      <c r="J162" s="722"/>
      <c r="K162" s="722"/>
      <c r="L162" s="722"/>
      <c r="M162" s="722"/>
      <c r="N162" s="722"/>
      <c r="O162" s="722"/>
      <c r="P162" s="722"/>
      <c r="Q162" s="722"/>
      <c r="R162" s="722"/>
      <c r="S162" s="722"/>
      <c r="T162" s="722"/>
      <c r="U162" s="476"/>
      <c r="V162" s="51"/>
      <c r="W162" s="217" t="s">
        <v>965</v>
      </c>
      <c r="X162" s="217"/>
      <c r="Y162" s="217"/>
      <c r="Z162" s="217"/>
      <c r="AA162" s="217"/>
      <c r="AC162" s="47"/>
      <c r="AD162" s="97"/>
      <c r="AE162" s="47" t="s">
        <v>9</v>
      </c>
      <c r="AF162" s="47"/>
      <c r="AG162" s="47"/>
      <c r="AH162" s="47"/>
      <c r="AI162" s="47"/>
      <c r="AJ162" s="47"/>
      <c r="AK162" s="47"/>
      <c r="AL162" s="75" t="s">
        <v>114</v>
      </c>
      <c r="AM162" s="476"/>
      <c r="AN162" s="51"/>
      <c r="AO162" s="217"/>
      <c r="AP162" s="217"/>
      <c r="AQ162" s="217"/>
    </row>
    <row r="163" spans="1:64" x14ac:dyDescent="0.2">
      <c r="A163" s="217"/>
      <c r="B163" s="477"/>
      <c r="C163" s="476"/>
      <c r="D163" s="51"/>
      <c r="E163" s="722"/>
      <c r="F163" s="722"/>
      <c r="G163" s="722"/>
      <c r="H163" s="722"/>
      <c r="I163" s="722"/>
      <c r="J163" s="722"/>
      <c r="K163" s="722"/>
      <c r="L163" s="722"/>
      <c r="M163" s="722"/>
      <c r="N163" s="722"/>
      <c r="O163" s="722"/>
      <c r="P163" s="722"/>
      <c r="Q163" s="722"/>
      <c r="R163" s="722"/>
      <c r="S163" s="722"/>
      <c r="T163" s="722"/>
      <c r="U163" s="476"/>
      <c r="V163" s="51"/>
      <c r="W163" s="217" t="s">
        <v>106</v>
      </c>
      <c r="X163" s="217"/>
      <c r="Y163" s="217"/>
      <c r="Z163" s="47" t="s">
        <v>9</v>
      </c>
      <c r="AA163" s="97"/>
      <c r="AB163" s="47"/>
      <c r="AC163" s="47"/>
      <c r="AD163" s="47"/>
      <c r="AE163" s="47"/>
      <c r="AF163" s="47"/>
      <c r="AG163" s="47"/>
      <c r="AH163" s="47"/>
      <c r="AI163" s="47"/>
      <c r="AJ163" s="47"/>
      <c r="AK163" s="47"/>
      <c r="AL163" s="75" t="s">
        <v>266</v>
      </c>
      <c r="AM163" s="476"/>
      <c r="AN163" s="51"/>
      <c r="AO163" s="217"/>
      <c r="AP163" s="217"/>
      <c r="AQ163" s="217"/>
    </row>
    <row r="164" spans="1:64" ht="6" customHeight="1" x14ac:dyDescent="0.2">
      <c r="A164" s="77"/>
      <c r="B164" s="76"/>
      <c r="C164" s="48"/>
      <c r="D164" s="26"/>
      <c r="E164" s="77"/>
      <c r="F164" s="77"/>
      <c r="G164" s="77"/>
      <c r="H164" s="77"/>
      <c r="I164" s="77"/>
      <c r="J164" s="77"/>
      <c r="K164" s="77"/>
      <c r="L164" s="77"/>
      <c r="M164" s="77"/>
      <c r="N164" s="77"/>
      <c r="O164" s="77"/>
      <c r="P164" s="77"/>
      <c r="Q164" s="77"/>
      <c r="R164" s="77"/>
      <c r="S164" s="77"/>
      <c r="T164" s="77"/>
      <c r="U164" s="48"/>
      <c r="V164" s="26"/>
      <c r="W164" s="77"/>
      <c r="X164" s="77"/>
      <c r="Y164" s="77"/>
      <c r="Z164" s="77"/>
      <c r="AA164" s="77"/>
      <c r="AB164" s="77"/>
      <c r="AC164" s="77"/>
      <c r="AD164" s="77"/>
      <c r="AE164" s="77"/>
      <c r="AF164" s="77"/>
      <c r="AG164" s="77"/>
      <c r="AH164" s="77"/>
      <c r="AI164" s="77"/>
      <c r="AJ164" s="77"/>
      <c r="AK164" s="77"/>
      <c r="AL164" s="78"/>
      <c r="AM164" s="48"/>
      <c r="AN164" s="26"/>
      <c r="AO164" s="77"/>
      <c r="AP164" s="77"/>
      <c r="AQ164" s="77"/>
    </row>
    <row r="165" spans="1:64" ht="6" customHeight="1" x14ac:dyDescent="0.2">
      <c r="A165" s="16"/>
      <c r="B165" s="475"/>
      <c r="C165" s="46"/>
      <c r="D165" s="27"/>
      <c r="E165" s="16"/>
      <c r="F165" s="16"/>
      <c r="G165" s="16"/>
      <c r="H165" s="16"/>
      <c r="I165" s="16"/>
      <c r="J165" s="16"/>
      <c r="K165" s="16"/>
      <c r="L165" s="16"/>
      <c r="M165" s="16"/>
      <c r="N165" s="16"/>
      <c r="O165" s="16"/>
      <c r="P165" s="16"/>
      <c r="Q165" s="16"/>
      <c r="R165" s="16"/>
      <c r="S165" s="16"/>
      <c r="T165" s="16"/>
      <c r="U165" s="46"/>
      <c r="V165" s="27"/>
      <c r="W165" s="16"/>
      <c r="X165" s="16"/>
      <c r="Y165" s="16"/>
      <c r="Z165" s="16"/>
      <c r="AA165" s="16"/>
      <c r="AB165" s="16"/>
      <c r="AC165" s="16"/>
      <c r="AD165" s="16"/>
      <c r="AE165" s="16"/>
      <c r="AF165" s="16"/>
      <c r="AG165" s="16"/>
      <c r="AH165" s="16"/>
      <c r="AI165" s="16"/>
      <c r="AJ165" s="16"/>
      <c r="AK165" s="16"/>
      <c r="AL165" s="24"/>
      <c r="AM165" s="46"/>
      <c r="AN165" s="27"/>
      <c r="AO165" s="16"/>
      <c r="AP165" s="16"/>
      <c r="AQ165" s="16"/>
    </row>
    <row r="166" spans="1:64" ht="11.25" customHeight="1" x14ac:dyDescent="0.2">
      <c r="A166" s="217"/>
      <c r="B166" s="477">
        <v>925</v>
      </c>
      <c r="C166" s="476"/>
      <c r="D166" s="51"/>
      <c r="E166" s="722" t="str">
        <f ca="1">VLOOKUP(INDIRECT(ADDRESS(ROW(),COLUMN()-3)),Language_Translations,MATCH(Language_Selected,Language_Options,0),FALSE)</f>
        <v>Est-ce que vous possédez cette maison ou une autre maison seule ou conjointement avec quelqu'un d'autre ?</v>
      </c>
      <c r="F166" s="722"/>
      <c r="G166" s="722"/>
      <c r="H166" s="722"/>
      <c r="I166" s="722"/>
      <c r="J166" s="722"/>
      <c r="K166" s="722"/>
      <c r="L166" s="722"/>
      <c r="M166" s="722"/>
      <c r="N166" s="722"/>
      <c r="O166" s="722"/>
      <c r="P166" s="722"/>
      <c r="Q166" s="722"/>
      <c r="R166" s="722"/>
      <c r="S166" s="722"/>
      <c r="T166" s="722"/>
      <c r="U166" s="476"/>
      <c r="V166" s="51"/>
      <c r="W166" s="217" t="s">
        <v>1002</v>
      </c>
      <c r="X166" s="217"/>
      <c r="Y166" s="217"/>
      <c r="Z166" s="217"/>
      <c r="AA166" s="217"/>
      <c r="AB166" s="47"/>
      <c r="AC166" s="97"/>
      <c r="AD166" s="47" t="s">
        <v>9</v>
      </c>
      <c r="AE166" s="47"/>
      <c r="AF166" s="47"/>
      <c r="AG166" s="47"/>
      <c r="AH166" s="47"/>
      <c r="AI166" s="47"/>
      <c r="AJ166" s="47"/>
      <c r="AK166" s="47"/>
      <c r="AL166" s="75" t="s">
        <v>72</v>
      </c>
      <c r="AM166" s="476"/>
      <c r="AN166" s="51"/>
      <c r="AO166" s="217"/>
      <c r="AP166" s="217"/>
      <c r="AQ166" s="217"/>
    </row>
    <row r="167" spans="1:64" x14ac:dyDescent="0.2">
      <c r="A167" s="217"/>
      <c r="B167" s="477"/>
      <c r="C167" s="476"/>
      <c r="D167" s="51"/>
      <c r="E167" s="722"/>
      <c r="F167" s="722"/>
      <c r="G167" s="722"/>
      <c r="H167" s="722"/>
      <c r="I167" s="722"/>
      <c r="J167" s="722"/>
      <c r="K167" s="722"/>
      <c r="L167" s="722"/>
      <c r="M167" s="722"/>
      <c r="N167" s="722"/>
      <c r="O167" s="722"/>
      <c r="P167" s="722"/>
      <c r="Q167" s="722"/>
      <c r="R167" s="722"/>
      <c r="S167" s="722"/>
      <c r="T167" s="722"/>
      <c r="U167" s="476"/>
      <c r="V167" s="51"/>
      <c r="W167" s="217" t="s">
        <v>1003</v>
      </c>
      <c r="X167" s="217"/>
      <c r="Y167" s="217"/>
      <c r="Z167" s="217"/>
      <c r="AA167" s="217"/>
      <c r="AC167" s="97"/>
      <c r="AE167" s="47"/>
      <c r="AF167" s="47"/>
      <c r="AH167" s="47"/>
      <c r="AJ167" s="47"/>
      <c r="AK167" s="47"/>
      <c r="AL167"/>
      <c r="AM167" s="476"/>
      <c r="AN167" s="51"/>
      <c r="AO167" s="217"/>
      <c r="AP167" s="217"/>
      <c r="AQ167" s="217"/>
    </row>
    <row r="168" spans="1:64" x14ac:dyDescent="0.2">
      <c r="A168" s="217"/>
      <c r="B168" s="477"/>
      <c r="C168" s="476"/>
      <c r="D168" s="51"/>
      <c r="E168" s="722"/>
      <c r="F168" s="722"/>
      <c r="G168" s="722"/>
      <c r="H168" s="722"/>
      <c r="I168" s="722"/>
      <c r="J168" s="722"/>
      <c r="K168" s="722"/>
      <c r="L168" s="722"/>
      <c r="M168" s="722"/>
      <c r="N168" s="722"/>
      <c r="O168" s="722"/>
      <c r="P168" s="722"/>
      <c r="Q168" s="722"/>
      <c r="R168" s="722"/>
      <c r="S168" s="722"/>
      <c r="T168" s="722"/>
      <c r="U168" s="476"/>
      <c r="V168" s="51"/>
      <c r="W168" s="217"/>
      <c r="X168" s="217" t="s">
        <v>1004</v>
      </c>
      <c r="Y168" s="217"/>
      <c r="Z168" s="217"/>
      <c r="AA168" s="217"/>
      <c r="AC168" s="97"/>
      <c r="AE168" s="47"/>
      <c r="AF168" s="47"/>
      <c r="AG168" s="47" t="s">
        <v>9</v>
      </c>
      <c r="AH168" s="47"/>
      <c r="AI168" s="97"/>
      <c r="AJ168" s="47"/>
      <c r="AK168" s="47"/>
      <c r="AL168" s="75" t="s">
        <v>73</v>
      </c>
      <c r="AM168" s="476"/>
      <c r="AN168" s="51"/>
      <c r="AO168" s="217"/>
      <c r="AP168" s="217"/>
      <c r="AQ168" s="217"/>
    </row>
    <row r="169" spans="1:64" x14ac:dyDescent="0.2">
      <c r="A169" s="217"/>
      <c r="B169" s="477"/>
      <c r="C169" s="476"/>
      <c r="D169" s="51"/>
      <c r="E169" s="722"/>
      <c r="F169" s="722"/>
      <c r="G169" s="722"/>
      <c r="H169" s="722"/>
      <c r="I169" s="722"/>
      <c r="J169" s="722"/>
      <c r="K169" s="722"/>
      <c r="L169" s="722"/>
      <c r="M169" s="722"/>
      <c r="N169" s="722"/>
      <c r="O169" s="722"/>
      <c r="P169" s="722"/>
      <c r="Q169" s="722"/>
      <c r="R169" s="722"/>
      <c r="S169" s="722"/>
      <c r="T169" s="722"/>
      <c r="U169" s="476"/>
      <c r="V169" s="51"/>
      <c r="W169" t="s">
        <v>1005</v>
      </c>
      <c r="AI169" s="97"/>
      <c r="AJ169" s="47"/>
      <c r="AK169" s="47"/>
      <c r="AL169"/>
      <c r="AM169" s="476"/>
      <c r="AN169" s="51"/>
      <c r="AO169" s="217"/>
      <c r="AP169" s="217"/>
      <c r="AQ169" s="217"/>
    </row>
    <row r="170" spans="1:64" x14ac:dyDescent="0.2">
      <c r="A170" s="217"/>
      <c r="B170" s="477"/>
      <c r="C170" s="476"/>
      <c r="D170" s="51"/>
      <c r="E170" s="722"/>
      <c r="F170" s="722"/>
      <c r="G170" s="722"/>
      <c r="H170" s="722"/>
      <c r="I170" s="722"/>
      <c r="J170" s="722"/>
      <c r="K170" s="722"/>
      <c r="L170" s="722"/>
      <c r="M170" s="722"/>
      <c r="N170" s="722"/>
      <c r="O170" s="722"/>
      <c r="P170" s="722"/>
      <c r="Q170" s="722"/>
      <c r="R170" s="722"/>
      <c r="S170" s="722"/>
      <c r="T170" s="722"/>
      <c r="U170" s="476"/>
      <c r="V170" s="51"/>
      <c r="X170" t="s">
        <v>1006</v>
      </c>
      <c r="AF170" s="47" t="s">
        <v>9</v>
      </c>
      <c r="AG170" s="97"/>
      <c r="AH170" s="97"/>
      <c r="AI170" s="97"/>
      <c r="AJ170" s="47"/>
      <c r="AK170" s="47"/>
      <c r="AL170" s="75" t="s">
        <v>74</v>
      </c>
      <c r="AM170" s="476"/>
      <c r="AN170" s="51"/>
      <c r="AO170" s="217"/>
      <c r="AP170" s="217"/>
      <c r="AQ170" s="217"/>
    </row>
    <row r="171" spans="1:64" x14ac:dyDescent="0.2">
      <c r="A171" s="217"/>
      <c r="B171" s="477"/>
      <c r="C171" s="476"/>
      <c r="D171" s="51"/>
      <c r="E171" s="722"/>
      <c r="F171" s="722"/>
      <c r="G171" s="722"/>
      <c r="H171" s="722"/>
      <c r="I171" s="722"/>
      <c r="J171" s="722"/>
      <c r="K171" s="722"/>
      <c r="L171" s="722"/>
      <c r="M171" s="722"/>
      <c r="N171" s="722"/>
      <c r="O171" s="722"/>
      <c r="P171" s="722"/>
      <c r="Q171" s="722"/>
      <c r="R171" s="722"/>
      <c r="S171" s="722"/>
      <c r="T171" s="722"/>
      <c r="U171" s="476"/>
      <c r="V171" s="51"/>
      <c r="W171" t="s">
        <v>1007</v>
      </c>
      <c r="AH171" s="47"/>
      <c r="AI171" s="97"/>
      <c r="AJ171" s="47"/>
      <c r="AK171" s="47"/>
      <c r="AL171" s="75"/>
      <c r="AM171" s="476"/>
      <c r="AN171" s="51"/>
      <c r="AO171" s="217"/>
      <c r="AP171" s="217"/>
      <c r="AQ171" s="217"/>
    </row>
    <row r="172" spans="1:64" x14ac:dyDescent="0.2">
      <c r="A172" s="217"/>
      <c r="B172" s="477"/>
      <c r="C172" s="476"/>
      <c r="D172" s="51"/>
      <c r="E172" s="722"/>
      <c r="F172" s="722"/>
      <c r="G172" s="722"/>
      <c r="H172" s="722"/>
      <c r="I172" s="722"/>
      <c r="J172" s="722"/>
      <c r="K172" s="722"/>
      <c r="L172" s="722"/>
      <c r="M172" s="722"/>
      <c r="N172" s="722"/>
      <c r="O172" s="722"/>
      <c r="P172" s="722"/>
      <c r="Q172" s="722"/>
      <c r="R172" s="722"/>
      <c r="S172" s="722"/>
      <c r="T172" s="722"/>
      <c r="U172" s="476"/>
      <c r="V172" s="51"/>
      <c r="X172" t="s">
        <v>1008</v>
      </c>
      <c r="AF172" s="47"/>
      <c r="AG172" s="47" t="s">
        <v>9</v>
      </c>
      <c r="AH172" s="97"/>
      <c r="AI172" s="47"/>
      <c r="AJ172" s="47"/>
      <c r="AK172" s="47"/>
      <c r="AL172" s="75" t="s">
        <v>103</v>
      </c>
      <c r="AM172" s="476"/>
      <c r="AN172" s="51"/>
      <c r="AO172" s="217"/>
      <c r="AP172" s="217"/>
      <c r="AQ172" s="217"/>
    </row>
    <row r="173" spans="1:64" x14ac:dyDescent="0.2">
      <c r="A173" s="217"/>
      <c r="B173" s="477"/>
      <c r="C173" s="476"/>
      <c r="D173" s="51"/>
      <c r="E173" s="722"/>
      <c r="F173" s="722"/>
      <c r="G173" s="722"/>
      <c r="H173" s="722"/>
      <c r="I173" s="722"/>
      <c r="J173" s="722"/>
      <c r="K173" s="722"/>
      <c r="L173" s="722"/>
      <c r="M173" s="722"/>
      <c r="N173" s="722"/>
      <c r="O173" s="722"/>
      <c r="P173" s="722"/>
      <c r="Q173" s="722"/>
      <c r="R173" s="722"/>
      <c r="S173" s="722"/>
      <c r="T173" s="722"/>
      <c r="U173" s="476"/>
      <c r="V173" s="51"/>
      <c r="W173" s="217" t="s">
        <v>1009</v>
      </c>
      <c r="X173" s="217"/>
      <c r="Y173" s="217"/>
      <c r="Z173" s="217"/>
      <c r="AA173" s="217"/>
      <c r="AB173" s="217"/>
      <c r="AC173" s="217"/>
      <c r="AD173" s="217"/>
      <c r="AE173" s="217"/>
      <c r="AF173" s="47"/>
      <c r="AG173" s="47" t="s">
        <v>9</v>
      </c>
      <c r="AH173" s="97"/>
      <c r="AI173" s="47"/>
      <c r="AJ173" s="47"/>
      <c r="AK173" s="47"/>
      <c r="AL173" s="75" t="s">
        <v>105</v>
      </c>
      <c r="AM173" s="476"/>
      <c r="AN173" s="51"/>
      <c r="AO173" s="217"/>
      <c r="AP173" s="217"/>
      <c r="AQ173" s="217"/>
      <c r="BL173" s="450"/>
    </row>
    <row r="174" spans="1:64" x14ac:dyDescent="0.2">
      <c r="A174" s="217"/>
      <c r="B174" s="477"/>
      <c r="C174" s="476"/>
      <c r="D174" s="51"/>
      <c r="E174" s="722"/>
      <c r="F174" s="722"/>
      <c r="G174" s="722"/>
      <c r="H174" s="722"/>
      <c r="I174" s="722"/>
      <c r="J174" s="722"/>
      <c r="K174" s="722"/>
      <c r="L174" s="722"/>
      <c r="M174" s="722"/>
      <c r="N174" s="722"/>
      <c r="O174" s="722"/>
      <c r="P174" s="722"/>
      <c r="Q174" s="722"/>
      <c r="R174" s="722"/>
      <c r="S174" s="722"/>
      <c r="T174" s="722"/>
      <c r="U174" s="476"/>
      <c r="V174" s="51"/>
      <c r="W174" s="217" t="s">
        <v>1010</v>
      </c>
      <c r="X174" s="217"/>
      <c r="Y174" s="217"/>
      <c r="Z174" s="217"/>
      <c r="AA174" s="217"/>
      <c r="AB174" s="217"/>
      <c r="AC174" s="47"/>
      <c r="AD174" s="47" t="s">
        <v>9</v>
      </c>
      <c r="AE174" s="47"/>
      <c r="AF174" s="47"/>
      <c r="AG174" s="47"/>
      <c r="AH174" s="47"/>
      <c r="AI174" s="47"/>
      <c r="AJ174" s="47"/>
      <c r="AK174" s="47"/>
      <c r="AL174" s="314" t="s">
        <v>269</v>
      </c>
      <c r="AM174" s="476"/>
      <c r="AN174" s="51"/>
      <c r="AO174" s="217"/>
      <c r="AP174" s="217">
        <v>928</v>
      </c>
      <c r="AQ174" s="217"/>
    </row>
    <row r="175" spans="1:64" ht="6" customHeight="1" x14ac:dyDescent="0.2">
      <c r="A175" s="77"/>
      <c r="B175" s="76"/>
      <c r="C175" s="48"/>
      <c r="D175" s="26"/>
      <c r="E175" s="77"/>
      <c r="F175" s="77"/>
      <c r="G175" s="77"/>
      <c r="H175" s="77"/>
      <c r="I175" s="77"/>
      <c r="J175" s="77"/>
      <c r="K175" s="77"/>
      <c r="L175" s="77"/>
      <c r="M175" s="77"/>
      <c r="N175" s="77"/>
      <c r="O175" s="77"/>
      <c r="P175" s="77"/>
      <c r="Q175" s="77"/>
      <c r="R175" s="77"/>
      <c r="S175" s="77"/>
      <c r="T175" s="77"/>
      <c r="U175" s="48"/>
      <c r="V175" s="26"/>
      <c r="W175" s="77"/>
      <c r="X175" s="77"/>
      <c r="Y175" s="77"/>
      <c r="Z175" s="77"/>
      <c r="AA175" s="77"/>
      <c r="AB175" s="77"/>
      <c r="AC175" s="77"/>
      <c r="AD175" s="77"/>
      <c r="AE175" s="77"/>
      <c r="AF175" s="77"/>
      <c r="AG175" s="77"/>
      <c r="AH175" s="77"/>
      <c r="AI175" s="77"/>
      <c r="AJ175" s="77"/>
      <c r="AK175" s="77"/>
      <c r="AL175" s="78"/>
      <c r="AM175" s="48"/>
      <c r="AN175" s="26"/>
      <c r="AO175" s="77"/>
      <c r="AP175" s="77"/>
      <c r="AQ175" s="77"/>
    </row>
    <row r="176" spans="1:64" ht="6" customHeight="1" x14ac:dyDescent="0.2">
      <c r="A176" s="16"/>
      <c r="B176" s="475"/>
      <c r="C176" s="46"/>
      <c r="D176" s="27"/>
      <c r="E176" s="16"/>
      <c r="F176" s="16"/>
      <c r="G176" s="16"/>
      <c r="H176" s="16"/>
      <c r="I176" s="16"/>
      <c r="J176" s="16"/>
      <c r="K176" s="16"/>
      <c r="L176" s="16"/>
      <c r="M176" s="16"/>
      <c r="N176" s="16"/>
      <c r="O176" s="16"/>
      <c r="P176" s="16"/>
      <c r="Q176" s="16"/>
      <c r="R176" s="16"/>
      <c r="S176" s="16"/>
      <c r="T176" s="16"/>
      <c r="U176" s="46"/>
      <c r="V176" s="27"/>
      <c r="W176" s="16"/>
      <c r="X176" s="16"/>
      <c r="Y176" s="16"/>
      <c r="Z176" s="16"/>
      <c r="AA176" s="16"/>
      <c r="AB176" s="16"/>
      <c r="AC176" s="16"/>
      <c r="AD176" s="16"/>
      <c r="AE176" s="16"/>
      <c r="AF176" s="16"/>
      <c r="AG176" s="16"/>
      <c r="AH176" s="16"/>
      <c r="AI176" s="16"/>
      <c r="AJ176" s="16"/>
      <c r="AK176" s="16"/>
      <c r="AL176" s="24"/>
      <c r="AM176" s="46"/>
      <c r="AN176" s="27"/>
      <c r="AO176" s="16"/>
      <c r="AP176" s="16"/>
      <c r="AQ176" s="16"/>
    </row>
    <row r="177" spans="1:43" ht="11.25" customHeight="1" x14ac:dyDescent="0.2">
      <c r="A177" s="217"/>
      <c r="B177" s="477">
        <v>926</v>
      </c>
      <c r="C177" s="476"/>
      <c r="D177" s="51"/>
      <c r="E177" s="722" t="str">
        <f ca="1">VLOOKUP(INDIRECT(ADDRESS(ROW(),COLUMN()-3)),Language_Translations,MATCH(Language_Selected,Language_Options,0),FALSE)</f>
        <v xml:space="preserve">Avez-vous un titre de propriété ou un autre document reconnu par le gouvernement pour une maison que vous possédez ? </v>
      </c>
      <c r="F177" s="722"/>
      <c r="G177" s="722"/>
      <c r="H177" s="722"/>
      <c r="I177" s="722"/>
      <c r="J177" s="722"/>
      <c r="K177" s="722"/>
      <c r="L177" s="722"/>
      <c r="M177" s="722"/>
      <c r="N177" s="722"/>
      <c r="O177" s="722"/>
      <c r="P177" s="722"/>
      <c r="Q177" s="722"/>
      <c r="R177" s="722"/>
      <c r="S177" s="722"/>
      <c r="T177" s="722"/>
      <c r="U177" s="476"/>
      <c r="V177" s="51"/>
      <c r="W177" s="217" t="s">
        <v>117</v>
      </c>
      <c r="X177" s="217"/>
      <c r="Y177" s="47" t="s">
        <v>9</v>
      </c>
      <c r="Z177" s="47"/>
      <c r="AA177" s="47"/>
      <c r="AB177" s="97"/>
      <c r="AC177" s="97"/>
      <c r="AD177" s="47"/>
      <c r="AE177" s="47"/>
      <c r="AF177" s="47"/>
      <c r="AG177" s="47"/>
      <c r="AH177" s="47"/>
      <c r="AI177" s="47"/>
      <c r="AJ177" s="47"/>
      <c r="AK177" s="47"/>
      <c r="AL177" s="75" t="s">
        <v>93</v>
      </c>
      <c r="AM177" s="476"/>
      <c r="AN177" s="51"/>
      <c r="AO177" s="217"/>
      <c r="AP177" s="217"/>
      <c r="AQ177" s="217"/>
    </row>
    <row r="178" spans="1:43" x14ac:dyDescent="0.2">
      <c r="A178" s="217"/>
      <c r="B178" s="477"/>
      <c r="C178" s="476"/>
      <c r="D178" s="51"/>
      <c r="E178" s="722"/>
      <c r="F178" s="722"/>
      <c r="G178" s="722"/>
      <c r="H178" s="722"/>
      <c r="I178" s="722"/>
      <c r="J178" s="722"/>
      <c r="K178" s="722"/>
      <c r="L178" s="722"/>
      <c r="M178" s="722"/>
      <c r="N178" s="722"/>
      <c r="O178" s="722"/>
      <c r="P178" s="722"/>
      <c r="Q178" s="722"/>
      <c r="R178" s="722"/>
      <c r="S178" s="722"/>
      <c r="T178" s="722"/>
      <c r="U178" s="476"/>
      <c r="V178" s="51"/>
      <c r="W178" s="217" t="s">
        <v>118</v>
      </c>
      <c r="X178" s="217"/>
      <c r="Y178" s="47" t="s">
        <v>9</v>
      </c>
      <c r="Z178" s="47"/>
      <c r="AA178" s="47"/>
      <c r="AB178" s="97"/>
      <c r="AC178" s="97"/>
      <c r="AD178" s="97"/>
      <c r="AE178" s="47"/>
      <c r="AF178" s="47"/>
      <c r="AG178" s="47"/>
      <c r="AH178" s="47"/>
      <c r="AI178" s="47"/>
      <c r="AJ178" s="47"/>
      <c r="AK178" s="47"/>
      <c r="AL178" s="75" t="s">
        <v>95</v>
      </c>
      <c r="AM178" s="476"/>
      <c r="AN178" s="51"/>
      <c r="AO178" s="217"/>
      <c r="AP178" s="743">
        <v>928</v>
      </c>
      <c r="AQ178" s="217"/>
    </row>
    <row r="179" spans="1:43" x14ac:dyDescent="0.2">
      <c r="A179" s="217"/>
      <c r="B179" s="477"/>
      <c r="C179" s="476"/>
      <c r="D179" s="51"/>
      <c r="E179" s="722"/>
      <c r="F179" s="722"/>
      <c r="G179" s="722"/>
      <c r="H179" s="722"/>
      <c r="I179" s="722"/>
      <c r="J179" s="722"/>
      <c r="K179" s="722"/>
      <c r="L179" s="722"/>
      <c r="M179" s="722"/>
      <c r="N179" s="722"/>
      <c r="O179" s="722"/>
      <c r="P179" s="722"/>
      <c r="Q179" s="722"/>
      <c r="R179" s="722"/>
      <c r="S179" s="722"/>
      <c r="T179" s="722"/>
      <c r="U179" s="476"/>
      <c r="V179" s="51"/>
      <c r="W179" s="217" t="s">
        <v>259</v>
      </c>
      <c r="X179" s="217"/>
      <c r="Y179" s="217"/>
      <c r="Z179" s="217"/>
      <c r="AA179" s="217"/>
      <c r="AB179" s="47" t="s">
        <v>9</v>
      </c>
      <c r="AC179" s="47"/>
      <c r="AD179" s="47"/>
      <c r="AE179" s="47"/>
      <c r="AF179" s="97"/>
      <c r="AG179" s="47"/>
      <c r="AH179" s="97"/>
      <c r="AI179" s="47"/>
      <c r="AJ179" s="47"/>
      <c r="AK179" s="47"/>
      <c r="AL179" s="75" t="s">
        <v>212</v>
      </c>
      <c r="AM179" s="476"/>
      <c r="AN179" s="51"/>
      <c r="AO179" s="217"/>
      <c r="AP179" s="743"/>
      <c r="AQ179" s="217"/>
    </row>
    <row r="180" spans="1:43" ht="6" customHeight="1" x14ac:dyDescent="0.2">
      <c r="A180" s="77"/>
      <c r="B180" s="76"/>
      <c r="C180" s="48"/>
      <c r="D180" s="26"/>
      <c r="E180" s="77"/>
      <c r="F180" s="77"/>
      <c r="G180" s="77"/>
      <c r="H180" s="77"/>
      <c r="I180" s="77"/>
      <c r="J180" s="77"/>
      <c r="K180" s="77"/>
      <c r="L180" s="77"/>
      <c r="M180" s="77"/>
      <c r="N180" s="77"/>
      <c r="O180" s="77"/>
      <c r="P180" s="77"/>
      <c r="Q180" s="77"/>
      <c r="R180" s="77"/>
      <c r="S180" s="77"/>
      <c r="T180" s="77"/>
      <c r="U180" s="48"/>
      <c r="V180" s="26"/>
      <c r="W180" s="77"/>
      <c r="X180" s="77"/>
      <c r="Y180" s="77"/>
      <c r="Z180" s="77"/>
      <c r="AA180" s="77"/>
      <c r="AB180" s="77"/>
      <c r="AC180" s="77"/>
      <c r="AD180" s="77"/>
      <c r="AE180" s="77"/>
      <c r="AF180" s="77"/>
      <c r="AG180" s="77"/>
      <c r="AH180" s="77"/>
      <c r="AI180" s="77"/>
      <c r="AJ180" s="77"/>
      <c r="AK180" s="77"/>
      <c r="AL180" s="78"/>
      <c r="AM180" s="48"/>
      <c r="AN180" s="26"/>
      <c r="AO180" s="77"/>
      <c r="AP180" s="77"/>
      <c r="AQ180" s="77"/>
    </row>
    <row r="181" spans="1:43" ht="6" customHeight="1" x14ac:dyDescent="0.2">
      <c r="A181" s="16"/>
      <c r="B181" s="475"/>
      <c r="C181" s="46"/>
      <c r="D181" s="27"/>
      <c r="E181" s="16"/>
      <c r="F181" s="16"/>
      <c r="G181" s="16"/>
      <c r="H181" s="16"/>
      <c r="I181" s="16"/>
      <c r="J181" s="16"/>
      <c r="K181" s="16"/>
      <c r="L181" s="16"/>
      <c r="M181" s="16"/>
      <c r="N181" s="16"/>
      <c r="O181" s="16"/>
      <c r="P181" s="16"/>
      <c r="Q181" s="16"/>
      <c r="R181" s="16"/>
      <c r="S181" s="16"/>
      <c r="T181" s="16"/>
      <c r="U181" s="46"/>
      <c r="V181" s="27"/>
      <c r="W181" s="16"/>
      <c r="X181" s="16"/>
      <c r="Y181" s="16"/>
      <c r="Z181" s="16"/>
      <c r="AA181" s="16"/>
      <c r="AB181" s="16"/>
      <c r="AC181" s="16"/>
      <c r="AD181" s="16"/>
      <c r="AE181" s="16"/>
      <c r="AF181" s="16"/>
      <c r="AG181" s="16"/>
      <c r="AH181" s="16"/>
      <c r="AI181" s="16"/>
      <c r="AJ181" s="16"/>
      <c r="AK181" s="16"/>
      <c r="AL181" s="24"/>
      <c r="AM181" s="46"/>
      <c r="AN181" s="27"/>
      <c r="AO181" s="16"/>
      <c r="AP181" s="16"/>
      <c r="AQ181" s="16"/>
    </row>
    <row r="182" spans="1:43" ht="11.25" customHeight="1" x14ac:dyDescent="0.2">
      <c r="A182" s="217"/>
      <c r="B182" s="477">
        <v>927</v>
      </c>
      <c r="C182" s="476"/>
      <c r="D182" s="51"/>
      <c r="E182" s="722" t="str">
        <f ca="1">VLOOKUP(INDIRECT(ADDRESS(ROW(),COLUMN()-3)),Language_Translations,MATCH(Language_Selected,Language_Options,0),FALSE)</f>
        <v>Est-ce que votre nom figure sur ce document ?</v>
      </c>
      <c r="F182" s="722"/>
      <c r="G182" s="722"/>
      <c r="H182" s="722"/>
      <c r="I182" s="722"/>
      <c r="J182" s="722"/>
      <c r="K182" s="722"/>
      <c r="L182" s="722"/>
      <c r="M182" s="722"/>
      <c r="N182" s="722"/>
      <c r="O182" s="722"/>
      <c r="P182" s="722"/>
      <c r="Q182" s="722"/>
      <c r="R182" s="722"/>
      <c r="S182" s="722"/>
      <c r="T182" s="722"/>
      <c r="U182" s="476"/>
      <c r="V182" s="51"/>
      <c r="W182" s="217" t="s">
        <v>117</v>
      </c>
      <c r="X182" s="217"/>
      <c r="Y182" s="47" t="s">
        <v>9</v>
      </c>
      <c r="Z182" s="47"/>
      <c r="AA182" s="47"/>
      <c r="AB182" s="97"/>
      <c r="AC182" s="97"/>
      <c r="AD182" s="47"/>
      <c r="AE182" s="47"/>
      <c r="AF182" s="47"/>
      <c r="AG182" s="47"/>
      <c r="AH182" s="47"/>
      <c r="AI182" s="47"/>
      <c r="AJ182" s="47"/>
      <c r="AK182" s="47"/>
      <c r="AL182" s="75" t="s">
        <v>93</v>
      </c>
      <c r="AM182" s="476"/>
      <c r="AN182" s="51"/>
      <c r="AO182" s="217"/>
      <c r="AP182" s="217"/>
      <c r="AQ182" s="217"/>
    </row>
    <row r="183" spans="1:43" x14ac:dyDescent="0.2">
      <c r="A183" s="217"/>
      <c r="B183" s="477"/>
      <c r="C183" s="476"/>
      <c r="D183" s="51"/>
      <c r="E183" s="722"/>
      <c r="F183" s="722"/>
      <c r="G183" s="722"/>
      <c r="H183" s="722"/>
      <c r="I183" s="722"/>
      <c r="J183" s="722"/>
      <c r="K183" s="722"/>
      <c r="L183" s="722"/>
      <c r="M183" s="722"/>
      <c r="N183" s="722"/>
      <c r="O183" s="722"/>
      <c r="P183" s="722"/>
      <c r="Q183" s="722"/>
      <c r="R183" s="722"/>
      <c r="S183" s="722"/>
      <c r="T183" s="722"/>
      <c r="U183" s="476"/>
      <c r="V183" s="51"/>
      <c r="W183" s="217" t="s">
        <v>118</v>
      </c>
      <c r="X183" s="217"/>
      <c r="Y183" s="47" t="s">
        <v>9</v>
      </c>
      <c r="Z183" s="47"/>
      <c r="AA183" s="47"/>
      <c r="AB183" s="97"/>
      <c r="AC183" s="97"/>
      <c r="AD183" s="97"/>
      <c r="AE183" s="47"/>
      <c r="AF183" s="47"/>
      <c r="AG183" s="47"/>
      <c r="AH183" s="47"/>
      <c r="AI183" s="47"/>
      <c r="AJ183" s="47"/>
      <c r="AK183" s="47"/>
      <c r="AL183" s="75" t="s">
        <v>95</v>
      </c>
      <c r="AM183" s="476"/>
      <c r="AN183" s="51"/>
      <c r="AO183" s="217"/>
      <c r="AP183" s="2"/>
      <c r="AQ183" s="217"/>
    </row>
    <row r="184" spans="1:43" x14ac:dyDescent="0.2">
      <c r="A184" s="217"/>
      <c r="B184" s="477"/>
      <c r="C184" s="476"/>
      <c r="D184" s="51"/>
      <c r="E184" s="722"/>
      <c r="F184" s="722"/>
      <c r="G184" s="722"/>
      <c r="H184" s="722"/>
      <c r="I184" s="722"/>
      <c r="J184" s="722"/>
      <c r="K184" s="722"/>
      <c r="L184" s="722"/>
      <c r="M184" s="722"/>
      <c r="N184" s="722"/>
      <c r="O184" s="722"/>
      <c r="P184" s="722"/>
      <c r="Q184" s="722"/>
      <c r="R184" s="722"/>
      <c r="S184" s="722"/>
      <c r="T184" s="722"/>
      <c r="U184" s="476"/>
      <c r="V184" s="51"/>
      <c r="W184" s="217" t="s">
        <v>259</v>
      </c>
      <c r="X184" s="217"/>
      <c r="Y184" s="217"/>
      <c r="Z184" s="217"/>
      <c r="AA184" s="217"/>
      <c r="AB184" s="47" t="s">
        <v>9</v>
      </c>
      <c r="AC184" s="47"/>
      <c r="AD184" s="47"/>
      <c r="AE184" s="47"/>
      <c r="AF184" s="97"/>
      <c r="AG184" s="47"/>
      <c r="AH184" s="97"/>
      <c r="AI184" s="47"/>
      <c r="AJ184" s="47"/>
      <c r="AK184" s="47"/>
      <c r="AL184" s="75" t="s">
        <v>212</v>
      </c>
      <c r="AM184" s="476"/>
      <c r="AN184" s="51"/>
      <c r="AO184" s="217"/>
      <c r="AP184" s="2"/>
      <c r="AQ184" s="217"/>
    </row>
    <row r="185" spans="1:43" ht="6" customHeight="1" x14ac:dyDescent="0.2">
      <c r="A185" s="77"/>
      <c r="B185" s="76"/>
      <c r="C185" s="48"/>
      <c r="D185" s="26"/>
      <c r="E185" s="77"/>
      <c r="F185" s="77"/>
      <c r="G185" s="77"/>
      <c r="H185" s="77"/>
      <c r="I185" s="77"/>
      <c r="J185" s="77"/>
      <c r="K185" s="77"/>
      <c r="L185" s="77"/>
      <c r="M185" s="77"/>
      <c r="N185" s="77"/>
      <c r="O185" s="77"/>
      <c r="P185" s="77"/>
      <c r="Q185" s="77"/>
      <c r="R185" s="77"/>
      <c r="S185" s="77"/>
      <c r="T185" s="77"/>
      <c r="U185" s="48"/>
      <c r="V185" s="26"/>
      <c r="W185" s="77"/>
      <c r="X185" s="77"/>
      <c r="Y185" s="77"/>
      <c r="Z185" s="77"/>
      <c r="AA185" s="77"/>
      <c r="AB185" s="77"/>
      <c r="AC185" s="77"/>
      <c r="AD185" s="77"/>
      <c r="AE185" s="77"/>
      <c r="AF185" s="77"/>
      <c r="AG185" s="77"/>
      <c r="AH185" s="77"/>
      <c r="AI185" s="77"/>
      <c r="AJ185" s="77"/>
      <c r="AK185" s="77"/>
      <c r="AL185" s="78"/>
      <c r="AM185" s="48"/>
      <c r="AN185" s="26"/>
      <c r="AO185" s="77"/>
      <c r="AP185" s="77"/>
      <c r="AQ185" s="77"/>
    </row>
    <row r="186" spans="1:43" ht="6" customHeight="1" x14ac:dyDescent="0.2">
      <c r="A186" s="16"/>
      <c r="B186" s="475"/>
      <c r="C186" s="46"/>
      <c r="D186" s="27"/>
      <c r="E186" s="16"/>
      <c r="F186" s="16"/>
      <c r="G186" s="16"/>
      <c r="H186" s="16"/>
      <c r="I186" s="16"/>
      <c r="J186" s="16"/>
      <c r="K186" s="16"/>
      <c r="L186" s="16"/>
      <c r="M186" s="16"/>
      <c r="N186" s="16"/>
      <c r="O186" s="16"/>
      <c r="P186" s="16"/>
      <c r="Q186" s="16"/>
      <c r="R186" s="16"/>
      <c r="S186" s="16"/>
      <c r="T186" s="16"/>
      <c r="U186" s="46"/>
      <c r="V186" s="27"/>
      <c r="W186" s="16"/>
      <c r="X186" s="16"/>
      <c r="Y186" s="16"/>
      <c r="Z186" s="16"/>
      <c r="AA186" s="16"/>
      <c r="AB186" s="16"/>
      <c r="AC186" s="16"/>
      <c r="AD186" s="16"/>
      <c r="AE186" s="16"/>
      <c r="AF186" s="16"/>
      <c r="AG186" s="16"/>
      <c r="AH186" s="16"/>
      <c r="AI186" s="16"/>
      <c r="AJ186" s="16"/>
      <c r="AK186" s="16"/>
      <c r="AL186" s="24"/>
      <c r="AM186" s="46"/>
      <c r="AN186" s="27"/>
      <c r="AO186" s="16"/>
      <c r="AP186" s="16"/>
      <c r="AQ186" s="16"/>
    </row>
    <row r="187" spans="1:43" x14ac:dyDescent="0.2">
      <c r="A187" s="217"/>
      <c r="B187" s="477">
        <v>928</v>
      </c>
      <c r="C187" s="476"/>
      <c r="D187" s="51"/>
      <c r="E187" s="722" t="str">
        <f ca="1">VLOOKUP(INDIRECT(ADDRESS(ROW(),COLUMN()-3)),Language_Translations,MATCH(Language_Selected,Language_Options,0),FALSE)</f>
        <v>Est-ce que vous possédez de la terre agricole ou non agricole, seule ou conjointement avec quelqu'un d'autre ?</v>
      </c>
      <c r="F187" s="722"/>
      <c r="G187" s="722"/>
      <c r="H187" s="722"/>
      <c r="I187" s="722"/>
      <c r="J187" s="722"/>
      <c r="K187" s="722"/>
      <c r="L187" s="722"/>
      <c r="M187" s="722"/>
      <c r="N187" s="722"/>
      <c r="O187" s="722"/>
      <c r="P187" s="722"/>
      <c r="Q187" s="722"/>
      <c r="R187" s="722"/>
      <c r="S187" s="722"/>
      <c r="T187" s="722"/>
      <c r="U187" s="476"/>
      <c r="V187" s="51"/>
      <c r="W187" s="217" t="s">
        <v>1002</v>
      </c>
      <c r="X187" s="217"/>
      <c r="Y187" s="217"/>
      <c r="Z187" s="217"/>
      <c r="AA187" s="217"/>
      <c r="AB187" s="47"/>
      <c r="AC187" s="97"/>
      <c r="AD187" s="47" t="s">
        <v>9</v>
      </c>
      <c r="AE187" s="47"/>
      <c r="AF187" s="47"/>
      <c r="AG187" s="47"/>
      <c r="AH187" s="47"/>
      <c r="AI187" s="47"/>
      <c r="AJ187" s="47"/>
      <c r="AK187" s="47"/>
      <c r="AL187" s="75" t="s">
        <v>72</v>
      </c>
      <c r="AM187" s="476"/>
      <c r="AN187" s="51"/>
      <c r="AO187" s="217"/>
      <c r="AP187" s="217"/>
      <c r="AQ187" s="217"/>
    </row>
    <row r="188" spans="1:43" x14ac:dyDescent="0.2">
      <c r="A188" s="217"/>
      <c r="B188" s="477"/>
      <c r="C188" s="476"/>
      <c r="D188" s="51"/>
      <c r="E188" s="722"/>
      <c r="F188" s="722"/>
      <c r="G188" s="722"/>
      <c r="H188" s="722"/>
      <c r="I188" s="722"/>
      <c r="J188" s="722"/>
      <c r="K188" s="722"/>
      <c r="L188" s="722"/>
      <c r="M188" s="722"/>
      <c r="N188" s="722"/>
      <c r="O188" s="722"/>
      <c r="P188" s="722"/>
      <c r="Q188" s="722"/>
      <c r="R188" s="722"/>
      <c r="S188" s="722"/>
      <c r="T188" s="722"/>
      <c r="U188" s="476"/>
      <c r="V188" s="51"/>
      <c r="W188" s="217" t="s">
        <v>1003</v>
      </c>
      <c r="X188" s="217"/>
      <c r="Y188" s="217"/>
      <c r="Z188" s="217"/>
      <c r="AA188" s="217"/>
      <c r="AC188" s="97"/>
      <c r="AE188" s="47"/>
      <c r="AF188" s="47"/>
      <c r="AH188" s="47"/>
      <c r="AJ188" s="47"/>
      <c r="AK188" s="47"/>
      <c r="AL188"/>
      <c r="AM188" s="476"/>
      <c r="AN188" s="51"/>
      <c r="AO188" s="217"/>
      <c r="AP188" s="217"/>
      <c r="AQ188" s="217"/>
    </row>
    <row r="189" spans="1:43" x14ac:dyDescent="0.2">
      <c r="A189" s="217"/>
      <c r="B189" s="477"/>
      <c r="C189" s="476"/>
      <c r="D189" s="51"/>
      <c r="E189" s="722"/>
      <c r="F189" s="722"/>
      <c r="G189" s="722"/>
      <c r="H189" s="722"/>
      <c r="I189" s="722"/>
      <c r="J189" s="722"/>
      <c r="K189" s="722"/>
      <c r="L189" s="722"/>
      <c r="M189" s="722"/>
      <c r="N189" s="722"/>
      <c r="O189" s="722"/>
      <c r="P189" s="722"/>
      <c r="Q189" s="722"/>
      <c r="R189" s="722"/>
      <c r="S189" s="722"/>
      <c r="T189" s="722"/>
      <c r="U189" s="476"/>
      <c r="V189" s="51"/>
      <c r="W189" s="217"/>
      <c r="X189" s="217" t="s">
        <v>1004</v>
      </c>
      <c r="Y189" s="217"/>
      <c r="Z189" s="217"/>
      <c r="AA189" s="217"/>
      <c r="AC189" s="97"/>
      <c r="AE189" s="47"/>
      <c r="AF189" s="47"/>
      <c r="AG189" s="47" t="s">
        <v>9</v>
      </c>
      <c r="AH189" s="47"/>
      <c r="AI189" s="97"/>
      <c r="AJ189" s="47"/>
      <c r="AK189" s="47"/>
      <c r="AL189" s="75" t="s">
        <v>73</v>
      </c>
      <c r="AM189" s="476"/>
      <c r="AN189" s="51"/>
      <c r="AO189" s="217"/>
      <c r="AP189" s="217"/>
      <c r="AQ189" s="217"/>
    </row>
    <row r="190" spans="1:43" x14ac:dyDescent="0.2">
      <c r="A190" s="217"/>
      <c r="B190" s="477"/>
      <c r="C190" s="476"/>
      <c r="D190" s="51"/>
      <c r="E190" s="722"/>
      <c r="F190" s="722"/>
      <c r="G190" s="722"/>
      <c r="H190" s="722"/>
      <c r="I190" s="722"/>
      <c r="J190" s="722"/>
      <c r="K190" s="722"/>
      <c r="L190" s="722"/>
      <c r="M190" s="722"/>
      <c r="N190" s="722"/>
      <c r="O190" s="722"/>
      <c r="P190" s="722"/>
      <c r="Q190" s="722"/>
      <c r="R190" s="722"/>
      <c r="S190" s="722"/>
      <c r="T190" s="722"/>
      <c r="U190" s="476"/>
      <c r="V190" s="51"/>
      <c r="W190" t="s">
        <v>1005</v>
      </c>
      <c r="AI190" s="97"/>
      <c r="AJ190" s="47"/>
      <c r="AK190" s="47"/>
      <c r="AL190"/>
      <c r="AM190" s="476"/>
      <c r="AN190" s="51"/>
      <c r="AO190" s="217"/>
      <c r="AP190" s="217"/>
      <c r="AQ190" s="217"/>
    </row>
    <row r="191" spans="1:43" x14ac:dyDescent="0.2">
      <c r="A191" s="217"/>
      <c r="B191" s="477"/>
      <c r="C191" s="476"/>
      <c r="D191" s="51"/>
      <c r="E191" s="722"/>
      <c r="F191" s="722"/>
      <c r="G191" s="722"/>
      <c r="H191" s="722"/>
      <c r="I191" s="722"/>
      <c r="J191" s="722"/>
      <c r="K191" s="722"/>
      <c r="L191" s="722"/>
      <c r="M191" s="722"/>
      <c r="N191" s="722"/>
      <c r="O191" s="722"/>
      <c r="P191" s="722"/>
      <c r="Q191" s="722"/>
      <c r="R191" s="722"/>
      <c r="S191" s="722"/>
      <c r="T191" s="722"/>
      <c r="U191" s="476"/>
      <c r="V191" s="51"/>
      <c r="X191" t="s">
        <v>1006</v>
      </c>
      <c r="AF191" s="47" t="s">
        <v>9</v>
      </c>
      <c r="AG191" s="97"/>
      <c r="AH191" s="97"/>
      <c r="AI191" s="97"/>
      <c r="AJ191" s="47"/>
      <c r="AK191" s="47"/>
      <c r="AL191" s="75" t="s">
        <v>74</v>
      </c>
      <c r="AM191" s="476"/>
      <c r="AN191" s="51"/>
      <c r="AO191" s="217"/>
      <c r="AP191" s="217"/>
      <c r="AQ191" s="217"/>
    </row>
    <row r="192" spans="1:43" x14ac:dyDescent="0.2">
      <c r="A192" s="217"/>
      <c r="B192" s="477"/>
      <c r="C192" s="476"/>
      <c r="D192" s="51"/>
      <c r="E192" s="722"/>
      <c r="F192" s="722"/>
      <c r="G192" s="722"/>
      <c r="H192" s="722"/>
      <c r="I192" s="722"/>
      <c r="J192" s="722"/>
      <c r="K192" s="722"/>
      <c r="L192" s="722"/>
      <c r="M192" s="722"/>
      <c r="N192" s="722"/>
      <c r="O192" s="722"/>
      <c r="P192" s="722"/>
      <c r="Q192" s="722"/>
      <c r="R192" s="722"/>
      <c r="S192" s="722"/>
      <c r="T192" s="722"/>
      <c r="U192" s="476"/>
      <c r="V192" s="51"/>
      <c r="W192" t="s">
        <v>1007</v>
      </c>
      <c r="AH192" s="47"/>
      <c r="AI192" s="97"/>
      <c r="AJ192" s="47"/>
      <c r="AK192" s="47"/>
      <c r="AL192" s="75"/>
      <c r="AM192" s="476"/>
      <c r="AN192" s="51"/>
      <c r="AO192" s="217"/>
      <c r="AP192" s="217"/>
      <c r="AQ192" s="217"/>
    </row>
    <row r="193" spans="1:44" x14ac:dyDescent="0.2">
      <c r="A193" s="217"/>
      <c r="B193" s="477"/>
      <c r="C193" s="476"/>
      <c r="D193" s="51"/>
      <c r="E193" s="722"/>
      <c r="F193" s="722"/>
      <c r="G193" s="722"/>
      <c r="H193" s="722"/>
      <c r="I193" s="722"/>
      <c r="J193" s="722"/>
      <c r="K193" s="722"/>
      <c r="L193" s="722"/>
      <c r="M193" s="722"/>
      <c r="N193" s="722"/>
      <c r="O193" s="722"/>
      <c r="P193" s="722"/>
      <c r="Q193" s="722"/>
      <c r="R193" s="722"/>
      <c r="S193" s="722"/>
      <c r="T193" s="722"/>
      <c r="U193" s="476"/>
      <c r="V193" s="51"/>
      <c r="X193" t="s">
        <v>1008</v>
      </c>
      <c r="AF193" s="47"/>
      <c r="AG193" s="47" t="s">
        <v>9</v>
      </c>
      <c r="AH193" s="97"/>
      <c r="AI193" s="47"/>
      <c r="AJ193" s="47"/>
      <c r="AK193" s="47"/>
      <c r="AL193" s="75" t="s">
        <v>103</v>
      </c>
      <c r="AM193" s="476"/>
      <c r="AN193" s="51"/>
      <c r="AO193" s="217"/>
      <c r="AP193" s="217"/>
      <c r="AQ193" s="217"/>
    </row>
    <row r="194" spans="1:44" x14ac:dyDescent="0.2">
      <c r="A194" s="217"/>
      <c r="B194" s="477"/>
      <c r="C194" s="476"/>
      <c r="D194" s="51"/>
      <c r="E194" s="722"/>
      <c r="F194" s="722"/>
      <c r="G194" s="722"/>
      <c r="H194" s="722"/>
      <c r="I194" s="722"/>
      <c r="J194" s="722"/>
      <c r="K194" s="722"/>
      <c r="L194" s="722"/>
      <c r="M194" s="722"/>
      <c r="N194" s="722"/>
      <c r="O194" s="722"/>
      <c r="P194" s="722"/>
      <c r="Q194" s="722"/>
      <c r="R194" s="722"/>
      <c r="S194" s="722"/>
      <c r="T194" s="722"/>
      <c r="U194" s="476"/>
      <c r="V194" s="51"/>
      <c r="W194" s="217" t="s">
        <v>1009</v>
      </c>
      <c r="X194" s="217"/>
      <c r="Y194" s="217"/>
      <c r="Z194" s="217"/>
      <c r="AA194" s="217"/>
      <c r="AB194" s="217"/>
      <c r="AC194" s="217"/>
      <c r="AD194" s="217"/>
      <c r="AE194" s="217"/>
      <c r="AF194" s="47"/>
      <c r="AG194" s="47" t="s">
        <v>9</v>
      </c>
      <c r="AH194" s="97"/>
      <c r="AI194" s="47"/>
      <c r="AJ194" s="47"/>
      <c r="AK194" s="47"/>
      <c r="AL194" s="75" t="s">
        <v>105</v>
      </c>
      <c r="AM194" s="476"/>
      <c r="AN194" s="51"/>
      <c r="AO194" s="217"/>
      <c r="AP194" s="217"/>
      <c r="AQ194" s="217"/>
    </row>
    <row r="195" spans="1:44" x14ac:dyDescent="0.2">
      <c r="A195" s="217"/>
      <c r="B195" s="477"/>
      <c r="C195" s="476"/>
      <c r="D195" s="51"/>
      <c r="E195" s="722"/>
      <c r="F195" s="722"/>
      <c r="G195" s="722"/>
      <c r="H195" s="722"/>
      <c r="I195" s="722"/>
      <c r="J195" s="722"/>
      <c r="K195" s="722"/>
      <c r="L195" s="722"/>
      <c r="M195" s="722"/>
      <c r="N195" s="722"/>
      <c r="O195" s="722"/>
      <c r="P195" s="722"/>
      <c r="Q195" s="722"/>
      <c r="R195" s="722"/>
      <c r="S195" s="722"/>
      <c r="T195" s="722"/>
      <c r="U195" s="476"/>
      <c r="V195" s="51"/>
      <c r="W195" s="217" t="s">
        <v>1010</v>
      </c>
      <c r="X195" s="217"/>
      <c r="Y195" s="217"/>
      <c r="Z195" s="217"/>
      <c r="AA195" s="217"/>
      <c r="AB195" s="217"/>
      <c r="AC195" s="47"/>
      <c r="AD195" s="47" t="s">
        <v>9</v>
      </c>
      <c r="AE195" s="47"/>
      <c r="AF195" s="47"/>
      <c r="AG195" s="47"/>
      <c r="AH195" s="47"/>
      <c r="AI195" s="47"/>
      <c r="AJ195" s="47"/>
      <c r="AK195" s="47"/>
      <c r="AL195" s="314" t="s">
        <v>269</v>
      </c>
      <c r="AM195" s="476"/>
      <c r="AN195" s="51"/>
      <c r="AO195" s="217"/>
      <c r="AP195" s="217" t="s">
        <v>2362</v>
      </c>
      <c r="AQ195" s="217"/>
    </row>
    <row r="196" spans="1:44" ht="6" customHeight="1" x14ac:dyDescent="0.2">
      <c r="A196" s="77"/>
      <c r="B196" s="76"/>
      <c r="C196" s="48"/>
      <c r="D196" s="26"/>
      <c r="E196" s="77"/>
      <c r="F196" s="77"/>
      <c r="G196" s="77"/>
      <c r="H196" s="77"/>
      <c r="I196" s="77"/>
      <c r="J196" s="77"/>
      <c r="K196" s="77"/>
      <c r="L196" s="77"/>
      <c r="M196" s="77"/>
      <c r="N196" s="77"/>
      <c r="O196" s="77"/>
      <c r="P196" s="77"/>
      <c r="Q196" s="77"/>
      <c r="R196" s="77"/>
      <c r="S196" s="77"/>
      <c r="T196" s="77"/>
      <c r="U196" s="48"/>
      <c r="V196" s="26"/>
      <c r="W196" s="77"/>
      <c r="X196" s="77"/>
      <c r="Y196" s="77"/>
      <c r="Z196" s="77"/>
      <c r="AA196" s="77"/>
      <c r="AB196" s="77"/>
      <c r="AC196" s="77"/>
      <c r="AD196" s="77"/>
      <c r="AE196" s="77"/>
      <c r="AF196" s="77"/>
      <c r="AG196" s="77"/>
      <c r="AH196" s="77"/>
      <c r="AI196" s="77"/>
      <c r="AJ196" s="77"/>
      <c r="AK196" s="77"/>
      <c r="AL196" s="78"/>
      <c r="AM196" s="48"/>
      <c r="AN196" s="26"/>
      <c r="AO196" s="77"/>
      <c r="AP196" s="77"/>
      <c r="AQ196" s="77"/>
    </row>
    <row r="197" spans="1:44" ht="6" customHeight="1" x14ac:dyDescent="0.2">
      <c r="A197" s="16"/>
      <c r="B197" s="475"/>
      <c r="C197" s="46"/>
      <c r="D197" s="27"/>
      <c r="E197" s="16"/>
      <c r="F197" s="16"/>
      <c r="G197" s="16"/>
      <c r="H197" s="16"/>
      <c r="I197" s="16"/>
      <c r="J197" s="16"/>
      <c r="K197" s="16"/>
      <c r="L197" s="16"/>
      <c r="M197" s="16"/>
      <c r="N197" s="16"/>
      <c r="O197" s="16"/>
      <c r="P197" s="16"/>
      <c r="Q197" s="16"/>
      <c r="R197" s="16"/>
      <c r="S197" s="16"/>
      <c r="T197" s="16"/>
      <c r="U197" s="46"/>
      <c r="V197" s="27"/>
      <c r="W197" s="16"/>
      <c r="X197" s="16"/>
      <c r="Y197" s="16"/>
      <c r="Z197" s="16"/>
      <c r="AA197" s="16"/>
      <c r="AB197" s="16"/>
      <c r="AC197" s="16"/>
      <c r="AD197" s="16"/>
      <c r="AE197" s="16"/>
      <c r="AF197" s="16"/>
      <c r="AG197" s="16"/>
      <c r="AH197" s="16"/>
      <c r="AI197" s="16"/>
      <c r="AJ197" s="16"/>
      <c r="AK197" s="16"/>
      <c r="AL197" s="24"/>
      <c r="AM197" s="46"/>
      <c r="AN197" s="27"/>
      <c r="AO197" s="16"/>
      <c r="AP197" s="16"/>
      <c r="AQ197" s="16"/>
    </row>
    <row r="198" spans="1:44" ht="11.25" customHeight="1" x14ac:dyDescent="0.2">
      <c r="A198" s="217"/>
      <c r="B198" s="477">
        <v>929</v>
      </c>
      <c r="C198" s="476"/>
      <c r="D198" s="51"/>
      <c r="E198" s="722" t="str">
        <f ca="1">VLOOKUP(INDIRECT(ADDRESS(ROW(),COLUMN()-3)),Language_Translations,MATCH(Language_Selected,Language_Options,0),FALSE)</f>
        <v xml:space="preserve">Avez-vous un titre de propriété ou un autre document reconnu par le gouvernement pour des terres que vous possédez ? </v>
      </c>
      <c r="F198" s="722"/>
      <c r="G198" s="722"/>
      <c r="H198" s="722"/>
      <c r="I198" s="722"/>
      <c r="J198" s="722"/>
      <c r="K198" s="722"/>
      <c r="L198" s="722"/>
      <c r="M198" s="722"/>
      <c r="N198" s="722"/>
      <c r="O198" s="722"/>
      <c r="P198" s="722"/>
      <c r="Q198" s="722"/>
      <c r="R198" s="722"/>
      <c r="S198" s="722"/>
      <c r="T198" s="722"/>
      <c r="U198" s="476"/>
      <c r="V198" s="51"/>
      <c r="W198" s="217" t="s">
        <v>117</v>
      </c>
      <c r="X198" s="217"/>
      <c r="Y198" s="47" t="s">
        <v>9</v>
      </c>
      <c r="Z198" s="47"/>
      <c r="AA198" s="47"/>
      <c r="AB198" s="97"/>
      <c r="AC198" s="97"/>
      <c r="AD198" s="47"/>
      <c r="AE198" s="47"/>
      <c r="AF198" s="47"/>
      <c r="AG198" s="47"/>
      <c r="AH198" s="47"/>
      <c r="AI198" s="47"/>
      <c r="AJ198" s="47"/>
      <c r="AK198" s="47"/>
      <c r="AL198" s="75" t="s">
        <v>93</v>
      </c>
      <c r="AM198" s="476"/>
      <c r="AN198" s="51"/>
      <c r="AO198" s="217"/>
      <c r="AP198" s="217"/>
      <c r="AQ198" s="217"/>
    </row>
    <row r="199" spans="1:44" x14ac:dyDescent="0.2">
      <c r="A199" s="217"/>
      <c r="B199" s="477"/>
      <c r="C199" s="476"/>
      <c r="D199" s="51"/>
      <c r="E199" s="722"/>
      <c r="F199" s="722"/>
      <c r="G199" s="722"/>
      <c r="H199" s="722"/>
      <c r="I199" s="722"/>
      <c r="J199" s="722"/>
      <c r="K199" s="722"/>
      <c r="L199" s="722"/>
      <c r="M199" s="722"/>
      <c r="N199" s="722"/>
      <c r="O199" s="722"/>
      <c r="P199" s="722"/>
      <c r="Q199" s="722"/>
      <c r="R199" s="722"/>
      <c r="S199" s="722"/>
      <c r="T199" s="722"/>
      <c r="U199" s="476"/>
      <c r="V199" s="51"/>
      <c r="W199" s="217" t="s">
        <v>118</v>
      </c>
      <c r="X199" s="217"/>
      <c r="Y199" s="47" t="s">
        <v>9</v>
      </c>
      <c r="Z199" s="47"/>
      <c r="AA199" s="47"/>
      <c r="AB199" s="97"/>
      <c r="AC199" s="97"/>
      <c r="AD199" s="97"/>
      <c r="AE199" s="47"/>
      <c r="AF199" s="47"/>
      <c r="AG199" s="47"/>
      <c r="AH199" s="47"/>
      <c r="AI199" s="47"/>
      <c r="AJ199" s="47"/>
      <c r="AK199" s="47"/>
      <c r="AL199" s="75" t="s">
        <v>95</v>
      </c>
      <c r="AM199" s="476"/>
      <c r="AN199" s="51"/>
      <c r="AO199" s="217"/>
      <c r="AP199" s="743" t="s">
        <v>2362</v>
      </c>
      <c r="AQ199" s="217"/>
    </row>
    <row r="200" spans="1:44" x14ac:dyDescent="0.2">
      <c r="A200" s="217"/>
      <c r="B200" s="477"/>
      <c r="C200" s="476"/>
      <c r="D200" s="51"/>
      <c r="E200" s="722"/>
      <c r="F200" s="722"/>
      <c r="G200" s="722"/>
      <c r="H200" s="722"/>
      <c r="I200" s="722"/>
      <c r="J200" s="722"/>
      <c r="K200" s="722"/>
      <c r="L200" s="722"/>
      <c r="M200" s="722"/>
      <c r="N200" s="722"/>
      <c r="O200" s="722"/>
      <c r="P200" s="722"/>
      <c r="Q200" s="722"/>
      <c r="R200" s="722"/>
      <c r="S200" s="722"/>
      <c r="T200" s="722"/>
      <c r="U200" s="476"/>
      <c r="V200" s="51"/>
      <c r="W200" s="217" t="s">
        <v>259</v>
      </c>
      <c r="X200" s="217"/>
      <c r="Y200" s="217"/>
      <c r="Z200" s="217"/>
      <c r="AA200" s="217"/>
      <c r="AB200" s="47" t="s">
        <v>9</v>
      </c>
      <c r="AC200" s="47"/>
      <c r="AD200" s="47"/>
      <c r="AE200" s="47"/>
      <c r="AF200" s="97"/>
      <c r="AG200" s="47"/>
      <c r="AH200" s="97"/>
      <c r="AI200" s="47"/>
      <c r="AJ200" s="47"/>
      <c r="AK200" s="47"/>
      <c r="AL200" s="75" t="s">
        <v>212</v>
      </c>
      <c r="AM200" s="476"/>
      <c r="AN200" s="51"/>
      <c r="AO200" s="217"/>
      <c r="AP200" s="743"/>
      <c r="AQ200" s="217"/>
    </row>
    <row r="201" spans="1:44" ht="6" customHeight="1" x14ac:dyDescent="0.2">
      <c r="A201" s="77"/>
      <c r="B201" s="76"/>
      <c r="C201" s="48"/>
      <c r="D201" s="26"/>
      <c r="E201" s="77"/>
      <c r="F201" s="77"/>
      <c r="G201" s="77"/>
      <c r="H201" s="77"/>
      <c r="I201" s="77"/>
      <c r="J201" s="77"/>
      <c r="K201" s="77"/>
      <c r="L201" s="77"/>
      <c r="M201" s="77"/>
      <c r="N201" s="77"/>
      <c r="O201" s="77"/>
      <c r="P201" s="77"/>
      <c r="Q201" s="77"/>
      <c r="R201" s="77"/>
      <c r="S201" s="77"/>
      <c r="T201" s="77"/>
      <c r="U201" s="48"/>
      <c r="V201" s="26"/>
      <c r="W201" s="77"/>
      <c r="X201" s="77"/>
      <c r="Y201" s="77"/>
      <c r="Z201" s="77"/>
      <c r="AA201" s="77"/>
      <c r="AB201" s="77"/>
      <c r="AC201" s="77"/>
      <c r="AD201" s="77"/>
      <c r="AE201" s="77"/>
      <c r="AF201" s="77"/>
      <c r="AG201" s="77"/>
      <c r="AH201" s="77"/>
      <c r="AI201" s="77"/>
      <c r="AJ201" s="77"/>
      <c r="AK201" s="77"/>
      <c r="AL201" s="78"/>
      <c r="AM201" s="48"/>
      <c r="AN201" s="26"/>
      <c r="AO201" s="77"/>
      <c r="AP201" s="77"/>
      <c r="AQ201" s="77"/>
    </row>
    <row r="202" spans="1:44" ht="6" customHeight="1" x14ac:dyDescent="0.2">
      <c r="A202" s="16"/>
      <c r="B202" s="475"/>
      <c r="C202" s="46"/>
      <c r="D202" s="27"/>
      <c r="E202" s="16"/>
      <c r="F202" s="16"/>
      <c r="G202" s="16"/>
      <c r="H202" s="16"/>
      <c r="I202" s="16"/>
      <c r="J202" s="16"/>
      <c r="K202" s="16"/>
      <c r="L202" s="16"/>
      <c r="M202" s="16"/>
      <c r="N202" s="16"/>
      <c r="O202" s="16"/>
      <c r="P202" s="16"/>
      <c r="Q202" s="16"/>
      <c r="R202" s="16"/>
      <c r="S202" s="16"/>
      <c r="T202" s="16"/>
      <c r="U202" s="46"/>
      <c r="V202" s="27"/>
      <c r="W202" s="16"/>
      <c r="X202" s="16"/>
      <c r="Y202" s="16"/>
      <c r="Z202" s="16"/>
      <c r="AA202" s="16"/>
      <c r="AB202" s="16"/>
      <c r="AC202" s="16"/>
      <c r="AD202" s="16"/>
      <c r="AE202" s="16"/>
      <c r="AF202" s="16"/>
      <c r="AG202" s="16"/>
      <c r="AH202" s="16"/>
      <c r="AI202" s="16"/>
      <c r="AJ202" s="16"/>
      <c r="AK202" s="16"/>
      <c r="AL202" s="24"/>
      <c r="AM202" s="46"/>
      <c r="AN202" s="27"/>
      <c r="AO202" s="16"/>
      <c r="AP202" s="16"/>
      <c r="AQ202" s="16"/>
    </row>
    <row r="203" spans="1:44" ht="11.25" customHeight="1" x14ac:dyDescent="0.2">
      <c r="A203" s="217"/>
      <c r="B203" s="477">
        <v>930</v>
      </c>
      <c r="C203" s="476"/>
      <c r="D203" s="51"/>
      <c r="E203" s="722" t="str">
        <f ca="1">VLOOKUP(INDIRECT(ADDRESS(ROW(),COLUMN()-3)),Language_Translations,MATCH(Language_Selected,Language_Options,0),FALSE)</f>
        <v>Est-ce que votre nom figure sur ce document ?</v>
      </c>
      <c r="F203" s="722"/>
      <c r="G203" s="722"/>
      <c r="H203" s="722"/>
      <c r="I203" s="722"/>
      <c r="J203" s="722"/>
      <c r="K203" s="722"/>
      <c r="L203" s="722"/>
      <c r="M203" s="722"/>
      <c r="N203" s="722"/>
      <c r="O203" s="722"/>
      <c r="P203" s="722"/>
      <c r="Q203" s="722"/>
      <c r="R203" s="722"/>
      <c r="S203" s="722"/>
      <c r="T203" s="722"/>
      <c r="U203" s="476"/>
      <c r="V203" s="51"/>
      <c r="W203" s="217" t="s">
        <v>117</v>
      </c>
      <c r="X203" s="217"/>
      <c r="Y203" s="47" t="s">
        <v>9</v>
      </c>
      <c r="Z203" s="47"/>
      <c r="AA203" s="47"/>
      <c r="AB203" s="97"/>
      <c r="AC203" s="97"/>
      <c r="AD203" s="47"/>
      <c r="AE203" s="47"/>
      <c r="AF203" s="47"/>
      <c r="AG203" s="47"/>
      <c r="AH203" s="47"/>
      <c r="AI203" s="47"/>
      <c r="AJ203" s="47"/>
      <c r="AK203" s="47"/>
      <c r="AL203" s="75" t="s">
        <v>93</v>
      </c>
      <c r="AM203" s="476"/>
      <c r="AN203" s="51"/>
      <c r="AO203" s="217"/>
      <c r="AP203" s="217"/>
      <c r="AQ203" s="217"/>
    </row>
    <row r="204" spans="1:44" x14ac:dyDescent="0.2">
      <c r="A204" s="217"/>
      <c r="B204" s="477"/>
      <c r="C204" s="476"/>
      <c r="D204" s="51"/>
      <c r="E204" s="722"/>
      <c r="F204" s="722"/>
      <c r="G204" s="722"/>
      <c r="H204" s="722"/>
      <c r="I204" s="722"/>
      <c r="J204" s="722"/>
      <c r="K204" s="722"/>
      <c r="L204" s="722"/>
      <c r="M204" s="722"/>
      <c r="N204" s="722"/>
      <c r="O204" s="722"/>
      <c r="P204" s="722"/>
      <c r="Q204" s="722"/>
      <c r="R204" s="722"/>
      <c r="S204" s="722"/>
      <c r="T204" s="722"/>
      <c r="U204" s="476"/>
      <c r="V204" s="51"/>
      <c r="W204" s="217" t="s">
        <v>118</v>
      </c>
      <c r="X204" s="217"/>
      <c r="Y204" s="47" t="s">
        <v>9</v>
      </c>
      <c r="Z204" s="47"/>
      <c r="AA204" s="47"/>
      <c r="AB204" s="97"/>
      <c r="AC204" s="97"/>
      <c r="AD204" s="97"/>
      <c r="AE204" s="47"/>
      <c r="AF204" s="47"/>
      <c r="AG204" s="47"/>
      <c r="AH204" s="47"/>
      <c r="AI204" s="47"/>
      <c r="AJ204" s="47"/>
      <c r="AK204" s="47"/>
      <c r="AL204" s="75" t="s">
        <v>95</v>
      </c>
      <c r="AM204" s="476"/>
      <c r="AN204" s="51"/>
      <c r="AO204" s="217"/>
      <c r="AP204" s="2"/>
      <c r="AQ204" s="217"/>
    </row>
    <row r="205" spans="1:44" x14ac:dyDescent="0.2">
      <c r="A205" s="217"/>
      <c r="B205" s="477"/>
      <c r="C205" s="476"/>
      <c r="D205" s="51"/>
      <c r="E205" s="722"/>
      <c r="F205" s="722"/>
      <c r="G205" s="722"/>
      <c r="H205" s="722"/>
      <c r="I205" s="722"/>
      <c r="J205" s="722"/>
      <c r="K205" s="722"/>
      <c r="L205" s="722"/>
      <c r="M205" s="722"/>
      <c r="N205" s="722"/>
      <c r="O205" s="722"/>
      <c r="P205" s="722"/>
      <c r="Q205" s="722"/>
      <c r="R205" s="722"/>
      <c r="S205" s="722"/>
      <c r="T205" s="722"/>
      <c r="U205" s="476"/>
      <c r="V205" s="51"/>
      <c r="W205" s="217" t="s">
        <v>259</v>
      </c>
      <c r="X205" s="217"/>
      <c r="Y205" s="217"/>
      <c r="Z205" s="217"/>
      <c r="AA205" s="217"/>
      <c r="AB205" s="47" t="s">
        <v>9</v>
      </c>
      <c r="AC205" s="47"/>
      <c r="AD205" s="47"/>
      <c r="AE205" s="47"/>
      <c r="AF205" s="97"/>
      <c r="AG205" s="47"/>
      <c r="AH205" s="97"/>
      <c r="AI205" s="47"/>
      <c r="AJ205" s="47"/>
      <c r="AK205" s="47"/>
      <c r="AL205" s="75" t="s">
        <v>212</v>
      </c>
      <c r="AM205" s="476"/>
      <c r="AN205" s="51"/>
      <c r="AO205" s="217"/>
      <c r="AP205" s="2"/>
      <c r="AQ205" s="217"/>
    </row>
    <row r="206" spans="1:44" ht="6" customHeight="1" x14ac:dyDescent="0.2">
      <c r="A206" s="77"/>
      <c r="B206" s="649"/>
      <c r="C206" s="48"/>
      <c r="D206" s="26"/>
      <c r="E206" s="77"/>
      <c r="F206" s="77"/>
      <c r="G206" s="77"/>
      <c r="H206" s="77"/>
      <c r="I206" s="77"/>
      <c r="J206" s="77"/>
      <c r="K206" s="77"/>
      <c r="L206" s="77"/>
      <c r="M206" s="77"/>
      <c r="N206" s="77"/>
      <c r="O206" s="77"/>
      <c r="P206" s="77"/>
      <c r="Q206" s="77"/>
      <c r="R206" s="77"/>
      <c r="S206" s="77"/>
      <c r="T206" s="77"/>
      <c r="U206" s="48"/>
      <c r="V206" s="26"/>
      <c r="W206" s="77"/>
      <c r="X206" s="77"/>
      <c r="Y206" s="77"/>
      <c r="Z206" s="77"/>
      <c r="AA206" s="77"/>
      <c r="AB206" s="77"/>
      <c r="AC206" s="77"/>
      <c r="AD206" s="77"/>
      <c r="AE206" s="77"/>
      <c r="AF206" s="77"/>
      <c r="AG206" s="77"/>
      <c r="AH206" s="77"/>
      <c r="AI206" s="77"/>
      <c r="AJ206" s="77"/>
      <c r="AK206" s="77"/>
      <c r="AL206" s="78"/>
      <c r="AM206" s="48"/>
      <c r="AN206" s="26"/>
      <c r="AO206" s="77"/>
      <c r="AP206" s="77"/>
      <c r="AQ206" s="77"/>
      <c r="AR206" s="626"/>
    </row>
    <row r="207" spans="1:44" ht="6" customHeight="1" x14ac:dyDescent="0.2">
      <c r="A207" s="603"/>
      <c r="B207" s="668"/>
      <c r="C207" s="595"/>
      <c r="D207" s="51"/>
      <c r="E207" s="603"/>
      <c r="F207" s="603"/>
      <c r="G207" s="603"/>
      <c r="H207" s="603"/>
      <c r="I207" s="603"/>
      <c r="J207" s="603"/>
      <c r="K207" s="603"/>
      <c r="L207" s="603"/>
      <c r="M207" s="603"/>
      <c r="N207" s="603"/>
      <c r="O207" s="603"/>
      <c r="P207" s="603"/>
      <c r="Q207" s="603"/>
      <c r="R207" s="603"/>
      <c r="S207" s="603"/>
      <c r="T207" s="603"/>
      <c r="U207" s="595"/>
      <c r="V207" s="51"/>
      <c r="W207" s="603"/>
      <c r="X207" s="603"/>
      <c r="Y207" s="603"/>
      <c r="Z207" s="603"/>
      <c r="AA207" s="603"/>
      <c r="AB207" s="603"/>
      <c r="AC207" s="603"/>
      <c r="AD207" s="603"/>
      <c r="AE207" s="603"/>
      <c r="AF207" s="603"/>
      <c r="AG207" s="603"/>
      <c r="AH207" s="603"/>
      <c r="AI207" s="603"/>
      <c r="AJ207" s="603"/>
      <c r="AK207" s="603"/>
      <c r="AL207" s="644"/>
      <c r="AM207" s="595"/>
      <c r="AN207" s="51"/>
      <c r="AO207" s="603"/>
      <c r="AP207" s="603"/>
      <c r="AQ207" s="603"/>
    </row>
    <row r="208" spans="1:44" ht="11.25" customHeight="1" x14ac:dyDescent="0.2">
      <c r="A208" s="594"/>
      <c r="B208" s="81" t="s">
        <v>2362</v>
      </c>
      <c r="C208" s="595"/>
      <c r="D208" s="51"/>
      <c r="E208" s="730" t="str">
        <f ca="1">VLOOKUP(INDIRECT(ADDRESS(ROW(),COLUMN()-3)),Language_Translations,MATCH(Language_Selected,Language_Options,0),FALSE)</f>
        <v>Avez-vous un compte dans une banque ou dans une autre institution financière que vous pouvez utiliser vous-même ?</v>
      </c>
      <c r="F208" s="730"/>
      <c r="G208" s="730"/>
      <c r="H208" s="730"/>
      <c r="I208" s="730"/>
      <c r="J208" s="730"/>
      <c r="K208" s="730"/>
      <c r="L208" s="730"/>
      <c r="M208" s="730"/>
      <c r="N208" s="730"/>
      <c r="O208" s="730"/>
      <c r="P208" s="730"/>
      <c r="Q208" s="730"/>
      <c r="R208" s="730"/>
      <c r="S208" s="730"/>
      <c r="T208" s="730"/>
      <c r="U208" s="595"/>
      <c r="V208" s="51"/>
      <c r="W208" s="594" t="s">
        <v>117</v>
      </c>
      <c r="X208" s="594"/>
      <c r="Y208" s="47" t="s">
        <v>9</v>
      </c>
      <c r="Z208" s="47"/>
      <c r="AA208" s="47"/>
      <c r="AB208" s="47"/>
      <c r="AC208" s="47"/>
      <c r="AD208" s="47"/>
      <c r="AE208" s="47"/>
      <c r="AF208" s="47"/>
      <c r="AG208" s="47"/>
      <c r="AH208" s="47"/>
      <c r="AI208" s="47"/>
      <c r="AJ208" s="47"/>
      <c r="AK208" s="47"/>
      <c r="AL208" s="75" t="s">
        <v>93</v>
      </c>
      <c r="AM208" s="595"/>
      <c r="AN208" s="51"/>
      <c r="AO208" s="594"/>
      <c r="AP208" s="594"/>
      <c r="AQ208" s="594"/>
    </row>
    <row r="209" spans="1:43" x14ac:dyDescent="0.2">
      <c r="A209" s="594"/>
      <c r="B209" s="81"/>
      <c r="C209" s="595"/>
      <c r="D209" s="51"/>
      <c r="E209" s="730"/>
      <c r="F209" s="730"/>
      <c r="G209" s="730"/>
      <c r="H209" s="730"/>
      <c r="I209" s="730"/>
      <c r="J209" s="730"/>
      <c r="K209" s="730"/>
      <c r="L209" s="730"/>
      <c r="M209" s="730"/>
      <c r="N209" s="730"/>
      <c r="O209" s="730"/>
      <c r="P209" s="730"/>
      <c r="Q209" s="730"/>
      <c r="R209" s="730"/>
      <c r="S209" s="730"/>
      <c r="T209" s="730"/>
      <c r="U209" s="595"/>
      <c r="V209" s="51"/>
      <c r="W209" s="594" t="s">
        <v>118</v>
      </c>
      <c r="X209" s="594"/>
      <c r="Y209" s="47" t="s">
        <v>9</v>
      </c>
      <c r="Z209" s="47"/>
      <c r="AA209" s="47"/>
      <c r="AB209" s="47"/>
      <c r="AC209" s="47"/>
      <c r="AD209" s="47"/>
      <c r="AE209" s="47"/>
      <c r="AF209" s="47"/>
      <c r="AG209" s="47"/>
      <c r="AH209" s="47"/>
      <c r="AI209" s="47"/>
      <c r="AJ209" s="47"/>
      <c r="AK209" s="47"/>
      <c r="AL209" s="75" t="s">
        <v>95</v>
      </c>
      <c r="AM209" s="595"/>
      <c r="AN209" s="51"/>
      <c r="AO209" s="594"/>
      <c r="AP209" t="s">
        <v>2364</v>
      </c>
      <c r="AQ209" s="594"/>
    </row>
    <row r="210" spans="1:43" x14ac:dyDescent="0.2">
      <c r="A210" s="594"/>
      <c r="B210" s="81"/>
      <c r="C210" s="595"/>
      <c r="D210" s="51"/>
      <c r="E210" s="730"/>
      <c r="F210" s="730"/>
      <c r="G210" s="730"/>
      <c r="H210" s="730"/>
      <c r="I210" s="730"/>
      <c r="J210" s="730"/>
      <c r="K210" s="730"/>
      <c r="L210" s="730"/>
      <c r="M210" s="730"/>
      <c r="N210" s="730"/>
      <c r="O210" s="730"/>
      <c r="P210" s="730"/>
      <c r="Q210" s="730"/>
      <c r="R210" s="730"/>
      <c r="S210" s="730"/>
      <c r="T210" s="730"/>
      <c r="U210" s="595"/>
      <c r="V210" s="51"/>
      <c r="W210" s="594"/>
      <c r="X210" s="594"/>
      <c r="Y210" s="47"/>
      <c r="Z210" s="47"/>
      <c r="AA210" s="47"/>
      <c r="AB210" s="47"/>
      <c r="AC210" s="47"/>
      <c r="AD210" s="47"/>
      <c r="AE210" s="47"/>
      <c r="AF210" s="47"/>
      <c r="AG210" s="47"/>
      <c r="AH210" s="47"/>
      <c r="AI210" s="47"/>
      <c r="AJ210" s="47"/>
      <c r="AK210" s="47"/>
      <c r="AL210" s="75"/>
      <c r="AM210" s="595"/>
      <c r="AN210" s="51"/>
      <c r="AO210" s="594"/>
      <c r="AQ210" s="594"/>
    </row>
    <row r="211" spans="1:43" ht="6" customHeight="1" x14ac:dyDescent="0.2">
      <c r="A211" s="77"/>
      <c r="B211" s="649"/>
      <c r="C211" s="48"/>
      <c r="D211" s="26"/>
      <c r="E211" s="77"/>
      <c r="F211" s="77"/>
      <c r="G211" s="77"/>
      <c r="H211" s="77"/>
      <c r="I211" s="77"/>
      <c r="J211" s="77"/>
      <c r="K211" s="77"/>
      <c r="L211" s="77"/>
      <c r="M211" s="77"/>
      <c r="N211" s="77"/>
      <c r="O211" s="77"/>
      <c r="P211" s="77"/>
      <c r="Q211" s="77"/>
      <c r="R211" s="77"/>
      <c r="S211" s="77"/>
      <c r="T211" s="77"/>
      <c r="U211" s="48"/>
      <c r="V211" s="26"/>
      <c r="W211" s="77"/>
      <c r="X211" s="77"/>
      <c r="Y211" s="77"/>
      <c r="Z211" s="77"/>
      <c r="AA211" s="77"/>
      <c r="AB211" s="77"/>
      <c r="AC211" s="77"/>
      <c r="AD211" s="77"/>
      <c r="AE211" s="77"/>
      <c r="AF211" s="77"/>
      <c r="AG211" s="77"/>
      <c r="AH211" s="77"/>
      <c r="AI211" s="77"/>
      <c r="AJ211" s="77"/>
      <c r="AK211" s="77"/>
      <c r="AL211" s="78"/>
      <c r="AM211" s="48"/>
      <c r="AN211" s="26"/>
      <c r="AO211" s="77"/>
      <c r="AP211" s="77"/>
      <c r="AQ211" s="77"/>
    </row>
    <row r="212" spans="1:43" ht="6" customHeight="1" x14ac:dyDescent="0.2">
      <c r="A212" s="16"/>
      <c r="B212" s="648"/>
      <c r="C212" s="46"/>
      <c r="D212" s="27"/>
      <c r="E212" s="16"/>
      <c r="F212" s="16"/>
      <c r="G212" s="16"/>
      <c r="H212" s="16"/>
      <c r="I212" s="16"/>
      <c r="J212" s="16"/>
      <c r="K212" s="16"/>
      <c r="L212" s="16"/>
      <c r="M212" s="16"/>
      <c r="N212" s="16"/>
      <c r="O212" s="16"/>
      <c r="P212" s="16"/>
      <c r="Q212" s="16"/>
      <c r="R212" s="16"/>
      <c r="S212" s="16"/>
      <c r="T212" s="16"/>
      <c r="U212" s="46"/>
      <c r="V212" s="27"/>
      <c r="W212" s="16"/>
      <c r="X212" s="16"/>
      <c r="Y212" s="16"/>
      <c r="Z212" s="16"/>
      <c r="AA212" s="16"/>
      <c r="AB212" s="16"/>
      <c r="AC212" s="16"/>
      <c r="AD212" s="16"/>
      <c r="AE212" s="16"/>
      <c r="AF212" s="16"/>
      <c r="AG212" s="16"/>
      <c r="AH212" s="16"/>
      <c r="AI212" s="16"/>
      <c r="AJ212" s="16"/>
      <c r="AK212" s="16"/>
      <c r="AL212" s="24"/>
      <c r="AM212" s="46"/>
      <c r="AN212" s="27"/>
      <c r="AO212" s="16"/>
      <c r="AP212" s="16"/>
      <c r="AQ212" s="16"/>
    </row>
    <row r="213" spans="1:43" ht="11.25" customHeight="1" x14ac:dyDescent="0.2">
      <c r="A213" s="594"/>
      <c r="B213" s="81" t="s">
        <v>2363</v>
      </c>
      <c r="C213" s="595"/>
      <c r="D213" s="51"/>
      <c r="E213" s="722" t="str">
        <f ca="1">VLOOKUP(INDIRECT(ADDRESS(ROW(),COLUMN()-3)),Language_Translations,MATCH(Language_Selected,Language_Options,0),FALSE)</f>
        <v>Au cours des 12 derniers mois, avez-vous déposé vous-même de l'argent dans ce compte ou en avez-vous retiré ?</v>
      </c>
      <c r="F213" s="722"/>
      <c r="G213" s="722"/>
      <c r="H213" s="722"/>
      <c r="I213" s="722"/>
      <c r="J213" s="722"/>
      <c r="K213" s="722"/>
      <c r="L213" s="722"/>
      <c r="M213" s="722"/>
      <c r="N213" s="722"/>
      <c r="O213" s="722"/>
      <c r="P213" s="722"/>
      <c r="Q213" s="722"/>
      <c r="R213" s="722"/>
      <c r="S213" s="722"/>
      <c r="T213" s="722"/>
      <c r="U213" s="595"/>
      <c r="V213" s="51"/>
      <c r="W213" s="594" t="s">
        <v>117</v>
      </c>
      <c r="X213" s="594"/>
      <c r="Y213" s="47" t="s">
        <v>9</v>
      </c>
      <c r="Z213" s="47"/>
      <c r="AA213" s="47"/>
      <c r="AB213" s="47"/>
      <c r="AC213" s="47"/>
      <c r="AD213" s="47"/>
      <c r="AE213" s="47"/>
      <c r="AF213" s="47"/>
      <c r="AG213" s="47"/>
      <c r="AH213" s="47"/>
      <c r="AI213" s="47"/>
      <c r="AJ213" s="47"/>
      <c r="AK213" s="47"/>
      <c r="AL213" s="75" t="s">
        <v>93</v>
      </c>
      <c r="AM213" s="595"/>
      <c r="AN213" s="51"/>
      <c r="AO213" s="594"/>
      <c r="AP213" s="594"/>
      <c r="AQ213" s="594"/>
    </row>
    <row r="214" spans="1:43" ht="11.25" customHeight="1" x14ac:dyDescent="0.2">
      <c r="A214" s="594"/>
      <c r="B214" s="81"/>
      <c r="C214" s="595"/>
      <c r="D214" s="51"/>
      <c r="E214" s="722"/>
      <c r="F214" s="722"/>
      <c r="G214" s="722"/>
      <c r="H214" s="722"/>
      <c r="I214" s="722"/>
      <c r="J214" s="722"/>
      <c r="K214" s="722"/>
      <c r="L214" s="722"/>
      <c r="M214" s="722"/>
      <c r="N214" s="722"/>
      <c r="O214" s="722"/>
      <c r="P214" s="722"/>
      <c r="Q214" s="722"/>
      <c r="R214" s="722"/>
      <c r="S214" s="722"/>
      <c r="T214" s="722"/>
      <c r="U214" s="595"/>
      <c r="V214" s="51"/>
      <c r="W214" s="594" t="s">
        <v>118</v>
      </c>
      <c r="X214" s="594"/>
      <c r="Y214" s="47" t="s">
        <v>9</v>
      </c>
      <c r="Z214" s="47"/>
      <c r="AA214" s="47"/>
      <c r="AB214" s="47"/>
      <c r="AC214" s="47"/>
      <c r="AD214" s="47"/>
      <c r="AE214" s="47"/>
      <c r="AF214" s="47"/>
      <c r="AG214" s="47"/>
      <c r="AH214" s="47"/>
      <c r="AI214" s="47"/>
      <c r="AJ214" s="47"/>
      <c r="AK214" s="47"/>
      <c r="AL214" s="75" t="s">
        <v>95</v>
      </c>
      <c r="AM214" s="595"/>
      <c r="AN214" s="51"/>
      <c r="AO214" s="594"/>
      <c r="AP214" s="594"/>
      <c r="AQ214" s="594"/>
    </row>
    <row r="215" spans="1:43" x14ac:dyDescent="0.2">
      <c r="A215" s="594"/>
      <c r="B215" s="81"/>
      <c r="C215" s="595"/>
      <c r="D215" s="51"/>
      <c r="E215" s="722"/>
      <c r="F215" s="722"/>
      <c r="G215" s="722"/>
      <c r="H215" s="722"/>
      <c r="I215" s="722"/>
      <c r="J215" s="722"/>
      <c r="K215" s="722"/>
      <c r="L215" s="722"/>
      <c r="M215" s="722"/>
      <c r="N215" s="722"/>
      <c r="O215" s="722"/>
      <c r="P215" s="722"/>
      <c r="Q215" s="722"/>
      <c r="R215" s="722"/>
      <c r="S215" s="722"/>
      <c r="T215" s="722"/>
      <c r="U215" s="595"/>
      <c r="V215" s="51"/>
      <c r="AL215"/>
      <c r="AM215" s="595"/>
      <c r="AN215" s="51"/>
      <c r="AO215" s="594"/>
      <c r="AP215" s="594"/>
      <c r="AQ215" s="594"/>
    </row>
    <row r="216" spans="1:43" ht="6" customHeight="1" x14ac:dyDescent="0.2">
      <c r="A216" s="77"/>
      <c r="B216" s="649"/>
      <c r="C216" s="48"/>
      <c r="D216" s="26"/>
      <c r="E216" s="77"/>
      <c r="F216" s="77"/>
      <c r="G216" s="77"/>
      <c r="H216" s="77"/>
      <c r="I216" s="77"/>
      <c r="J216" s="77"/>
      <c r="K216" s="77"/>
      <c r="L216" s="77"/>
      <c r="M216" s="77"/>
      <c r="N216" s="77"/>
      <c r="O216" s="77"/>
      <c r="P216" s="77"/>
      <c r="Q216" s="77"/>
      <c r="R216" s="77"/>
      <c r="S216" s="77"/>
      <c r="T216" s="77"/>
      <c r="U216" s="48"/>
      <c r="V216" s="26"/>
      <c r="W216" s="77"/>
      <c r="X216" s="77"/>
      <c r="Y216" s="77"/>
      <c r="Z216" s="77"/>
      <c r="AA216" s="77"/>
      <c r="AB216" s="77"/>
      <c r="AC216" s="77"/>
      <c r="AD216" s="77"/>
      <c r="AE216" s="77"/>
      <c r="AF216" s="77"/>
      <c r="AG216" s="77"/>
      <c r="AH216" s="77"/>
      <c r="AI216" s="77"/>
      <c r="AJ216" s="77"/>
      <c r="AK216" s="77"/>
      <c r="AL216" s="78"/>
      <c r="AM216" s="48"/>
      <c r="AN216" s="26"/>
      <c r="AO216" s="77"/>
      <c r="AP216" s="77"/>
      <c r="AQ216" s="77"/>
    </row>
    <row r="217" spans="1:43" ht="6" customHeight="1" x14ac:dyDescent="0.2">
      <c r="A217" s="16"/>
      <c r="B217" s="648"/>
      <c r="C217" s="46"/>
      <c r="D217" s="27"/>
      <c r="E217" s="16"/>
      <c r="F217" s="16"/>
      <c r="G217" s="16"/>
      <c r="H217" s="16"/>
      <c r="I217" s="16"/>
      <c r="J217" s="16"/>
      <c r="K217" s="16"/>
      <c r="L217" s="16"/>
      <c r="M217" s="16"/>
      <c r="N217" s="16"/>
      <c r="O217" s="16"/>
      <c r="P217" s="16"/>
      <c r="Q217" s="16"/>
      <c r="R217" s="16"/>
      <c r="S217" s="16"/>
      <c r="T217" s="16"/>
      <c r="U217" s="46"/>
      <c r="V217" s="27"/>
      <c r="W217" s="16"/>
      <c r="X217" s="16"/>
      <c r="Y217" s="16"/>
      <c r="Z217" s="16"/>
      <c r="AA217" s="16"/>
      <c r="AB217" s="16"/>
      <c r="AC217" s="16"/>
      <c r="AD217" s="16"/>
      <c r="AE217" s="16"/>
      <c r="AF217" s="16"/>
      <c r="AG217" s="16"/>
      <c r="AH217" s="16"/>
      <c r="AI217" s="16"/>
      <c r="AJ217" s="16"/>
      <c r="AK217" s="16"/>
      <c r="AL217" s="24"/>
      <c r="AM217" s="46"/>
      <c r="AN217" s="27"/>
      <c r="AO217" s="16"/>
      <c r="AP217" s="16"/>
      <c r="AQ217" s="16"/>
    </row>
    <row r="218" spans="1:43" ht="11.25" customHeight="1" x14ac:dyDescent="0.2">
      <c r="A218" s="594"/>
      <c r="B218" s="81" t="s">
        <v>2364</v>
      </c>
      <c r="C218" s="595"/>
      <c r="D218" s="51"/>
      <c r="E218" s="722" t="str">
        <f ca="1">VLOOKUP(INDIRECT(ADDRESS(ROW(),COLUMN()-3)),Language_Translations,MATCH(Language_Selected,Language_Options,0),FALSE)</f>
        <v>Au cours des 12 derniers mois, avez-vous utilisé un téléphone portable pour faire des transactions financières comme envoyer ou recevoir de l'argent, payer des factures, acheter des biens ou des services ou recevoir un salaire ?</v>
      </c>
      <c r="F218" s="722"/>
      <c r="G218" s="722"/>
      <c r="H218" s="722"/>
      <c r="I218" s="722"/>
      <c r="J218" s="722"/>
      <c r="K218" s="722"/>
      <c r="L218" s="722"/>
      <c r="M218" s="722"/>
      <c r="N218" s="722"/>
      <c r="O218" s="722"/>
      <c r="P218" s="722"/>
      <c r="Q218" s="722"/>
      <c r="R218" s="722"/>
      <c r="S218" s="722"/>
      <c r="T218" s="722"/>
      <c r="U218" s="595"/>
      <c r="V218" s="51"/>
      <c r="AL218"/>
      <c r="AM218" s="595"/>
      <c r="AN218" s="51"/>
      <c r="AO218" s="594"/>
      <c r="AP218" s="594"/>
      <c r="AQ218" s="594"/>
    </row>
    <row r="219" spans="1:43" ht="11.25" customHeight="1" x14ac:dyDescent="0.2">
      <c r="A219" s="594"/>
      <c r="B219" s="81"/>
      <c r="C219" s="595"/>
      <c r="D219" s="51"/>
      <c r="E219" s="722"/>
      <c r="F219" s="722"/>
      <c r="G219" s="722"/>
      <c r="H219" s="722"/>
      <c r="I219" s="722"/>
      <c r="J219" s="722"/>
      <c r="K219" s="722"/>
      <c r="L219" s="722"/>
      <c r="M219" s="722"/>
      <c r="N219" s="722"/>
      <c r="O219" s="722"/>
      <c r="P219" s="722"/>
      <c r="Q219" s="722"/>
      <c r="R219" s="722"/>
      <c r="S219" s="722"/>
      <c r="T219" s="722"/>
      <c r="U219" s="595"/>
      <c r="V219" s="51"/>
      <c r="W219" s="594" t="s">
        <v>117</v>
      </c>
      <c r="X219" s="594"/>
      <c r="Y219" s="47" t="s">
        <v>9</v>
      </c>
      <c r="Z219" s="47"/>
      <c r="AA219" s="47"/>
      <c r="AB219" s="47"/>
      <c r="AC219" s="47"/>
      <c r="AD219" s="47"/>
      <c r="AE219" s="47"/>
      <c r="AF219" s="47"/>
      <c r="AG219" s="47"/>
      <c r="AH219" s="47"/>
      <c r="AI219" s="47"/>
      <c r="AJ219" s="47"/>
      <c r="AK219" s="47"/>
      <c r="AL219" s="75" t="s">
        <v>93</v>
      </c>
      <c r="AM219" s="595"/>
      <c r="AN219" s="51"/>
      <c r="AO219" s="594"/>
      <c r="AP219" s="594"/>
      <c r="AQ219" s="594"/>
    </row>
    <row r="220" spans="1:43" ht="11.25" customHeight="1" x14ac:dyDescent="0.2">
      <c r="A220" s="594"/>
      <c r="B220" s="81"/>
      <c r="C220" s="595"/>
      <c r="D220" s="51"/>
      <c r="E220" s="722"/>
      <c r="F220" s="722"/>
      <c r="G220" s="722"/>
      <c r="H220" s="722"/>
      <c r="I220" s="722"/>
      <c r="J220" s="722"/>
      <c r="K220" s="722"/>
      <c r="L220" s="722"/>
      <c r="M220" s="722"/>
      <c r="N220" s="722"/>
      <c r="O220" s="722"/>
      <c r="P220" s="722"/>
      <c r="Q220" s="722"/>
      <c r="R220" s="722"/>
      <c r="S220" s="722"/>
      <c r="T220" s="722"/>
      <c r="U220" s="595"/>
      <c r="V220" s="51"/>
      <c r="W220" s="594" t="s">
        <v>118</v>
      </c>
      <c r="X220" s="594"/>
      <c r="Y220" s="47" t="s">
        <v>9</v>
      </c>
      <c r="Z220" s="47"/>
      <c r="AA220" s="47"/>
      <c r="AB220" s="47"/>
      <c r="AC220" s="47"/>
      <c r="AD220" s="47"/>
      <c r="AE220" s="47"/>
      <c r="AF220" s="47"/>
      <c r="AG220" s="47"/>
      <c r="AH220" s="47"/>
      <c r="AI220" s="47"/>
      <c r="AJ220" s="47"/>
      <c r="AK220" s="47"/>
      <c r="AL220" s="75" t="s">
        <v>95</v>
      </c>
      <c r="AM220" s="595"/>
      <c r="AN220" s="51"/>
      <c r="AO220" s="594"/>
      <c r="AP220" s="594"/>
      <c r="AQ220" s="594"/>
    </row>
    <row r="221" spans="1:43" ht="11.25" customHeight="1" x14ac:dyDescent="0.2">
      <c r="A221" s="594"/>
      <c r="B221" s="81"/>
      <c r="C221" s="595"/>
      <c r="D221" s="51"/>
      <c r="E221" s="722"/>
      <c r="F221" s="722"/>
      <c r="G221" s="722"/>
      <c r="H221" s="722"/>
      <c r="I221" s="722"/>
      <c r="J221" s="722"/>
      <c r="K221" s="722"/>
      <c r="L221" s="722"/>
      <c r="M221" s="722"/>
      <c r="N221" s="722"/>
      <c r="O221" s="722"/>
      <c r="P221" s="722"/>
      <c r="Q221" s="722"/>
      <c r="R221" s="722"/>
      <c r="S221" s="722"/>
      <c r="T221" s="722"/>
      <c r="U221" s="595"/>
      <c r="V221" s="51"/>
      <c r="W221" s="594"/>
      <c r="X221" s="594"/>
      <c r="Y221" s="47"/>
      <c r="Z221" s="47"/>
      <c r="AA221" s="47"/>
      <c r="AB221" s="47"/>
      <c r="AC221" s="47"/>
      <c r="AD221" s="47"/>
      <c r="AE221" s="47"/>
      <c r="AF221" s="47"/>
      <c r="AG221" s="47"/>
      <c r="AH221" s="47"/>
      <c r="AI221" s="47"/>
      <c r="AJ221" s="47"/>
      <c r="AK221" s="47"/>
      <c r="AL221" s="75"/>
      <c r="AM221" s="595"/>
      <c r="AN221" s="51"/>
      <c r="AO221" s="594"/>
      <c r="AP221" s="594"/>
      <c r="AQ221" s="594"/>
    </row>
    <row r="222" spans="1:43" x14ac:dyDescent="0.2">
      <c r="A222" s="594"/>
      <c r="B222" s="81"/>
      <c r="C222" s="595"/>
      <c r="D222" s="51"/>
      <c r="E222" s="722"/>
      <c r="F222" s="722"/>
      <c r="G222" s="722"/>
      <c r="H222" s="722"/>
      <c r="I222" s="722"/>
      <c r="J222" s="722"/>
      <c r="K222" s="722"/>
      <c r="L222" s="722"/>
      <c r="M222" s="722"/>
      <c r="N222" s="722"/>
      <c r="O222" s="722"/>
      <c r="P222" s="722"/>
      <c r="Q222" s="722"/>
      <c r="R222" s="722"/>
      <c r="S222" s="722"/>
      <c r="T222" s="722"/>
      <c r="U222" s="595"/>
      <c r="V222" s="51"/>
      <c r="AL222"/>
      <c r="AM222" s="595"/>
      <c r="AN222" s="51"/>
      <c r="AO222" s="594"/>
      <c r="AP222" s="594"/>
      <c r="AQ222" s="594"/>
    </row>
    <row r="223" spans="1:43" ht="6" customHeight="1" thickBot="1" x14ac:dyDescent="0.25">
      <c r="A223" s="77"/>
      <c r="B223" s="649"/>
      <c r="C223" s="48"/>
      <c r="D223" s="26"/>
      <c r="E223" s="77"/>
      <c r="F223" s="77"/>
      <c r="G223" s="77"/>
      <c r="H223" s="77"/>
      <c r="I223" s="77"/>
      <c r="J223" s="77"/>
      <c r="K223" s="77"/>
      <c r="L223" s="77"/>
      <c r="M223" s="77"/>
      <c r="N223" s="77"/>
      <c r="O223" s="77"/>
      <c r="P223" s="77"/>
      <c r="Q223" s="77"/>
      <c r="R223" s="77"/>
      <c r="S223" s="77"/>
      <c r="T223" s="77"/>
      <c r="U223" s="48"/>
      <c r="V223" s="26"/>
      <c r="W223" s="77"/>
      <c r="X223" s="77"/>
      <c r="Y223" s="77"/>
      <c r="Z223" s="77"/>
      <c r="AA223" s="77"/>
      <c r="AB223" s="77"/>
      <c r="AC223" s="77"/>
      <c r="AD223" s="77"/>
      <c r="AE223" s="77"/>
      <c r="AF223" s="77"/>
      <c r="AG223" s="77"/>
      <c r="AH223" s="77"/>
      <c r="AI223" s="77"/>
      <c r="AJ223" s="77"/>
      <c r="AK223" s="77"/>
      <c r="AL223" s="78"/>
      <c r="AM223" s="48"/>
      <c r="AN223" s="26"/>
      <c r="AO223" s="77"/>
      <c r="AP223" s="77"/>
      <c r="AQ223" s="77"/>
    </row>
    <row r="224" spans="1:43" ht="6" customHeight="1" x14ac:dyDescent="0.2">
      <c r="A224" s="82"/>
      <c r="B224" s="83"/>
      <c r="C224" s="84"/>
      <c r="D224" s="85"/>
      <c r="E224" s="1"/>
      <c r="F224" s="1"/>
      <c r="G224" s="1"/>
      <c r="H224" s="1"/>
      <c r="I224" s="1"/>
      <c r="J224" s="1"/>
      <c r="K224" s="1"/>
      <c r="L224" s="1"/>
      <c r="M224" s="1"/>
      <c r="N224" s="1"/>
      <c r="O224" s="1"/>
      <c r="P224" s="1"/>
      <c r="Q224" s="1"/>
      <c r="R224" s="1"/>
      <c r="S224" s="1"/>
      <c r="T224" s="1"/>
      <c r="U224" s="84"/>
      <c r="V224" s="85"/>
      <c r="W224" s="1"/>
      <c r="X224" s="1"/>
      <c r="Y224" s="1"/>
      <c r="Z224" s="1"/>
      <c r="AA224" s="1"/>
      <c r="AB224" s="1"/>
      <c r="AC224" s="1"/>
      <c r="AD224" s="1"/>
      <c r="AE224" s="1"/>
      <c r="AF224" s="1"/>
      <c r="AG224" s="1"/>
      <c r="AH224" s="1"/>
      <c r="AI224" s="1"/>
      <c r="AJ224" s="1"/>
      <c r="AK224" s="1"/>
      <c r="AL224" s="86"/>
      <c r="AM224" s="84"/>
      <c r="AN224" s="85"/>
      <c r="AO224" s="1"/>
      <c r="AP224" s="1"/>
      <c r="AQ224" s="87"/>
    </row>
    <row r="225" spans="1:43" ht="11.25" customHeight="1" x14ac:dyDescent="0.2">
      <c r="A225" s="88"/>
      <c r="B225" s="477">
        <v>931</v>
      </c>
      <c r="C225" s="476"/>
      <c r="D225" s="51"/>
      <c r="E225" s="704" t="s">
        <v>1011</v>
      </c>
      <c r="F225" s="704"/>
      <c r="G225" s="704"/>
      <c r="H225" s="704"/>
      <c r="I225" s="704"/>
      <c r="J225" s="704"/>
      <c r="K225" s="704"/>
      <c r="L225" s="704"/>
      <c r="M225" s="704"/>
      <c r="N225" s="704"/>
      <c r="O225" s="704"/>
      <c r="P225" s="704"/>
      <c r="Q225" s="704"/>
      <c r="R225" s="704"/>
      <c r="S225" s="704"/>
      <c r="T225" s="704"/>
      <c r="U225" s="810"/>
      <c r="V225" s="51"/>
      <c r="W225" s="217"/>
      <c r="X225" s="217"/>
      <c r="Y225" s="217"/>
      <c r="Z225" s="217"/>
      <c r="AA225" s="217"/>
      <c r="AB225" s="217"/>
      <c r="AC225" s="217"/>
      <c r="AD225" s="217"/>
      <c r="AE225" s="217"/>
      <c r="AG225" s="217"/>
      <c r="AH225" s="217"/>
      <c r="AI225" s="477" t="s">
        <v>1012</v>
      </c>
      <c r="AJ225" s="217"/>
      <c r="AK225" s="217"/>
      <c r="AL225" s="112"/>
      <c r="AM225" s="476"/>
      <c r="AN225" s="51"/>
      <c r="AO225" s="217"/>
      <c r="AP225" s="217"/>
      <c r="AQ225" s="89"/>
    </row>
    <row r="226" spans="1:43" x14ac:dyDescent="0.2">
      <c r="A226" s="88"/>
      <c r="B226" s="477"/>
      <c r="C226" s="476"/>
      <c r="D226" s="51"/>
      <c r="E226" s="704"/>
      <c r="F226" s="704"/>
      <c r="G226" s="704"/>
      <c r="H226" s="704"/>
      <c r="I226" s="704"/>
      <c r="J226" s="704"/>
      <c r="K226" s="704"/>
      <c r="L226" s="704"/>
      <c r="M226" s="704"/>
      <c r="N226" s="704"/>
      <c r="O226" s="704"/>
      <c r="P226" s="704"/>
      <c r="Q226" s="704"/>
      <c r="R226" s="704"/>
      <c r="S226" s="704"/>
      <c r="T226" s="704"/>
      <c r="U226" s="810"/>
      <c r="V226" s="51"/>
      <c r="W226" s="217"/>
      <c r="X226" s="217"/>
      <c r="Y226" s="217"/>
      <c r="Z226" s="217"/>
      <c r="AA226" s="217"/>
      <c r="AB226" s="217"/>
      <c r="AC226" s="217"/>
      <c r="AD226" s="217"/>
      <c r="AE226" s="217"/>
      <c r="AF226" s="477" t="s">
        <v>1012</v>
      </c>
      <c r="AG226" s="217"/>
      <c r="AH226" s="217"/>
      <c r="AI226" s="477" t="s">
        <v>1013</v>
      </c>
      <c r="AJ226" s="217"/>
      <c r="AK226" s="217"/>
      <c r="AL226" s="477" t="s">
        <v>1014</v>
      </c>
      <c r="AM226" s="476"/>
      <c r="AN226" s="51"/>
      <c r="AO226" s="217"/>
      <c r="AP226" s="217"/>
      <c r="AQ226" s="89"/>
    </row>
    <row r="227" spans="1:43" x14ac:dyDescent="0.2">
      <c r="A227" s="88"/>
      <c r="B227" s="477"/>
      <c r="C227" s="476"/>
      <c r="D227" s="51"/>
      <c r="E227" s="704"/>
      <c r="F227" s="704"/>
      <c r="G227" s="704"/>
      <c r="H227" s="704"/>
      <c r="I227" s="704"/>
      <c r="J227" s="704"/>
      <c r="K227" s="704"/>
      <c r="L227" s="704"/>
      <c r="M227" s="704"/>
      <c r="N227" s="704"/>
      <c r="O227" s="704"/>
      <c r="P227" s="704"/>
      <c r="Q227" s="704"/>
      <c r="R227" s="704"/>
      <c r="S227" s="704"/>
      <c r="T227" s="704"/>
      <c r="U227" s="810"/>
      <c r="V227" s="51"/>
      <c r="W227" s="217"/>
      <c r="X227" s="217"/>
      <c r="Y227" s="217"/>
      <c r="Z227" s="217"/>
      <c r="AA227" s="217"/>
      <c r="AB227" s="217"/>
      <c r="AC227" s="217"/>
      <c r="AD227" s="217"/>
      <c r="AE227" s="217"/>
      <c r="AF227" s="477" t="s">
        <v>1015</v>
      </c>
      <c r="AG227" s="217"/>
      <c r="AH227" s="217"/>
      <c r="AI227" s="477" t="s">
        <v>1016</v>
      </c>
      <c r="AJ227" s="217"/>
      <c r="AK227" s="217"/>
      <c r="AL227" s="477" t="s">
        <v>1017</v>
      </c>
      <c r="AM227" s="476"/>
      <c r="AN227" s="51"/>
      <c r="AO227" s="217"/>
      <c r="AP227" s="217"/>
      <c r="AQ227" s="89"/>
    </row>
    <row r="228" spans="1:43" ht="6" customHeight="1" x14ac:dyDescent="0.2">
      <c r="A228" s="88"/>
      <c r="B228" s="477"/>
      <c r="C228" s="476"/>
      <c r="D228" s="51"/>
      <c r="E228" s="704"/>
      <c r="F228" s="704"/>
      <c r="G228" s="704"/>
      <c r="H228" s="704"/>
      <c r="I228" s="704"/>
      <c r="J228" s="704"/>
      <c r="K228" s="704"/>
      <c r="L228" s="704"/>
      <c r="M228" s="704"/>
      <c r="N228" s="704"/>
      <c r="O228" s="704"/>
      <c r="P228" s="704"/>
      <c r="Q228" s="704"/>
      <c r="R228" s="704"/>
      <c r="S228" s="704"/>
      <c r="T228" s="704"/>
      <c r="U228" s="810"/>
      <c r="V228" s="51"/>
      <c r="W228" s="217"/>
      <c r="X228" s="217"/>
      <c r="Y228" s="217"/>
      <c r="Z228" s="217"/>
      <c r="AA228" s="217"/>
      <c r="AB228" s="217"/>
      <c r="AC228" s="217"/>
      <c r="AD228" s="217"/>
      <c r="AE228" s="217"/>
      <c r="AF228" s="477"/>
      <c r="AG228" s="217"/>
      <c r="AH228" s="217"/>
      <c r="AI228" s="477"/>
      <c r="AJ228" s="217"/>
      <c r="AK228" s="217"/>
      <c r="AL228" s="477"/>
      <c r="AM228" s="476"/>
      <c r="AN228" s="51"/>
      <c r="AO228" s="217"/>
      <c r="AP228" s="217"/>
      <c r="AQ228" s="89"/>
    </row>
    <row r="229" spans="1:43" x14ac:dyDescent="0.2">
      <c r="A229" s="88"/>
      <c r="B229" s="477"/>
      <c r="C229" s="476"/>
      <c r="D229" s="51"/>
      <c r="E229" s="704"/>
      <c r="F229" s="704"/>
      <c r="G229" s="704"/>
      <c r="H229" s="704"/>
      <c r="I229" s="704"/>
      <c r="J229" s="704"/>
      <c r="K229" s="704"/>
      <c r="L229" s="704"/>
      <c r="M229" s="704"/>
      <c r="N229" s="704"/>
      <c r="O229" s="704"/>
      <c r="P229" s="704"/>
      <c r="Q229" s="704"/>
      <c r="R229" s="704"/>
      <c r="S229" s="704"/>
      <c r="T229" s="704"/>
      <c r="U229" s="810"/>
      <c r="V229" s="51"/>
      <c r="W229" s="217" t="s">
        <v>1018</v>
      </c>
      <c r="X229" s="217"/>
      <c r="Y229" s="217"/>
      <c r="Z229" s="217"/>
      <c r="AA229" s="217"/>
      <c r="AB229" s="47" t="s">
        <v>9</v>
      </c>
      <c r="AC229" s="47"/>
      <c r="AD229" s="97"/>
      <c r="AE229" s="47"/>
      <c r="AF229" s="81" t="s">
        <v>93</v>
      </c>
      <c r="AG229" s="217"/>
      <c r="AH229" s="217"/>
      <c r="AI229" s="81" t="s">
        <v>95</v>
      </c>
      <c r="AJ229" s="217"/>
      <c r="AK229" s="217"/>
      <c r="AL229" s="81" t="s">
        <v>97</v>
      </c>
      <c r="AM229" s="476"/>
      <c r="AN229" s="51"/>
      <c r="AO229" s="217"/>
      <c r="AP229" s="217"/>
      <c r="AQ229" s="89"/>
    </row>
    <row r="230" spans="1:43" x14ac:dyDescent="0.2">
      <c r="A230" s="88"/>
      <c r="B230" s="477"/>
      <c r="C230" s="476"/>
      <c r="D230" s="51"/>
      <c r="E230" s="217"/>
      <c r="F230" s="217"/>
      <c r="G230" s="217"/>
      <c r="H230" s="217"/>
      <c r="I230" s="217"/>
      <c r="J230" s="217"/>
      <c r="K230" s="217"/>
      <c r="L230" s="217"/>
      <c r="M230" s="217"/>
      <c r="N230" s="217"/>
      <c r="O230" s="217"/>
      <c r="P230" s="217"/>
      <c r="Q230" s="217"/>
      <c r="R230" s="217"/>
      <c r="S230" s="217"/>
      <c r="T230" s="217"/>
      <c r="U230" s="476"/>
      <c r="V230" s="51"/>
      <c r="W230" s="217" t="s">
        <v>858</v>
      </c>
      <c r="X230" s="217"/>
      <c r="Y230" s="523" t="s">
        <v>9</v>
      </c>
      <c r="Z230" s="523"/>
      <c r="AA230" s="523"/>
      <c r="AB230" s="523"/>
      <c r="AC230" s="523"/>
      <c r="AD230" s="523"/>
      <c r="AE230" s="523"/>
      <c r="AF230" s="81" t="s">
        <v>93</v>
      </c>
      <c r="AG230" s="217"/>
      <c r="AH230" s="217"/>
      <c r="AI230" s="81" t="s">
        <v>95</v>
      </c>
      <c r="AJ230" s="217"/>
      <c r="AK230" s="217"/>
      <c r="AL230" s="81" t="s">
        <v>97</v>
      </c>
      <c r="AM230" s="476"/>
      <c r="AN230" s="51"/>
      <c r="AO230" s="217"/>
      <c r="AP230" s="217"/>
      <c r="AQ230" s="89"/>
    </row>
    <row r="231" spans="1:43" x14ac:dyDescent="0.2">
      <c r="A231" s="88"/>
      <c r="B231" s="477"/>
      <c r="C231" s="476"/>
      <c r="D231" s="51"/>
      <c r="E231" s="217"/>
      <c r="F231" s="217"/>
      <c r="G231" s="217"/>
      <c r="H231" s="217"/>
      <c r="I231" s="217"/>
      <c r="J231" s="217"/>
      <c r="K231" s="217"/>
      <c r="L231" s="217"/>
      <c r="M231" s="217"/>
      <c r="N231" s="217"/>
      <c r="O231" s="217"/>
      <c r="P231" s="217"/>
      <c r="Q231" s="217"/>
      <c r="R231" s="217"/>
      <c r="S231" s="217"/>
      <c r="T231" s="217"/>
      <c r="U231" s="476"/>
      <c r="V231" s="51"/>
      <c r="W231" s="217" t="s">
        <v>1019</v>
      </c>
      <c r="X231" s="217"/>
      <c r="Y231" s="217"/>
      <c r="Z231" s="217"/>
      <c r="AA231" s="217"/>
      <c r="AB231" s="47"/>
      <c r="AC231" s="47"/>
      <c r="AD231" s="47" t="s">
        <v>9</v>
      </c>
      <c r="AE231" s="47"/>
      <c r="AF231" s="81" t="s">
        <v>93</v>
      </c>
      <c r="AG231" s="217"/>
      <c r="AH231" s="217"/>
      <c r="AI231" s="81" t="s">
        <v>95</v>
      </c>
      <c r="AJ231" s="217"/>
      <c r="AK231" s="217"/>
      <c r="AL231" s="81" t="s">
        <v>97</v>
      </c>
      <c r="AM231" s="476"/>
      <c r="AN231" s="51"/>
      <c r="AO231" s="217"/>
      <c r="AP231" s="217"/>
      <c r="AQ231" s="89"/>
    </row>
    <row r="232" spans="1:43" x14ac:dyDescent="0.2">
      <c r="A232" s="88"/>
      <c r="B232" s="477"/>
      <c r="C232" s="476"/>
      <c r="D232" s="51"/>
      <c r="E232" s="217"/>
      <c r="F232" s="217"/>
      <c r="G232" s="217"/>
      <c r="H232" s="217"/>
      <c r="I232" s="217"/>
      <c r="J232" s="217"/>
      <c r="K232" s="217"/>
      <c r="L232" s="217"/>
      <c r="M232" s="217"/>
      <c r="N232" s="217"/>
      <c r="O232" s="217"/>
      <c r="P232" s="217"/>
      <c r="Q232" s="217"/>
      <c r="R232" s="217"/>
      <c r="S232" s="217"/>
      <c r="T232" s="217"/>
      <c r="U232" s="476"/>
      <c r="V232" s="51"/>
      <c r="W232" s="217" t="s">
        <v>1020</v>
      </c>
      <c r="X232" s="217"/>
      <c r="Y232" s="217"/>
      <c r="Z232" s="217"/>
      <c r="AA232" s="217"/>
      <c r="AB232" s="217"/>
      <c r="AC232" s="47"/>
      <c r="AD232" s="47" t="s">
        <v>9</v>
      </c>
      <c r="AE232" s="47"/>
      <c r="AF232" s="81" t="s">
        <v>93</v>
      </c>
      <c r="AG232" s="217"/>
      <c r="AH232" s="217"/>
      <c r="AI232" s="81" t="s">
        <v>95</v>
      </c>
      <c r="AJ232" s="217"/>
      <c r="AK232" s="217"/>
      <c r="AL232" s="81" t="s">
        <v>97</v>
      </c>
      <c r="AM232" s="476"/>
      <c r="AN232" s="51"/>
      <c r="AO232" s="217"/>
      <c r="AP232" s="318"/>
      <c r="AQ232" s="89"/>
    </row>
    <row r="233" spans="1:43" ht="6" customHeight="1" thickBot="1" x14ac:dyDescent="0.25">
      <c r="A233" s="90"/>
      <c r="B233" s="319"/>
      <c r="C233" s="72"/>
      <c r="D233" s="73"/>
      <c r="E233" s="71"/>
      <c r="F233" s="71"/>
      <c r="G233" s="71"/>
      <c r="H233" s="71"/>
      <c r="I233" s="71"/>
      <c r="J233" s="71"/>
      <c r="K233" s="71"/>
      <c r="L233" s="71"/>
      <c r="M233" s="71"/>
      <c r="N233" s="71"/>
      <c r="O233" s="71"/>
      <c r="P233" s="71"/>
      <c r="Q233" s="71"/>
      <c r="R233" s="71"/>
      <c r="S233" s="71"/>
      <c r="T233" s="71"/>
      <c r="U233" s="72"/>
      <c r="V233" s="73"/>
      <c r="W233" s="71"/>
      <c r="X233" s="71"/>
      <c r="Y233" s="71"/>
      <c r="Z233" s="71"/>
      <c r="AA233" s="71"/>
      <c r="AB233" s="71"/>
      <c r="AC233" s="71"/>
      <c r="AD233" s="71"/>
      <c r="AE233" s="71"/>
      <c r="AF233" s="71"/>
      <c r="AG233" s="71"/>
      <c r="AH233" s="71"/>
      <c r="AI233" s="71"/>
      <c r="AJ233" s="71"/>
      <c r="AK233" s="71"/>
      <c r="AL233" s="319"/>
      <c r="AM233" s="72"/>
      <c r="AN233" s="73"/>
      <c r="AO233" s="71"/>
      <c r="AP233" s="71"/>
      <c r="AQ233" s="92"/>
    </row>
    <row r="234" spans="1:43" ht="6" customHeight="1" x14ac:dyDescent="0.2">
      <c r="A234" s="1"/>
      <c r="B234" s="83"/>
      <c r="C234" s="84"/>
      <c r="D234" s="85"/>
      <c r="E234" s="1"/>
      <c r="F234" s="1"/>
      <c r="G234" s="1"/>
      <c r="H234" s="1"/>
      <c r="I234" s="1"/>
      <c r="J234" s="1"/>
      <c r="K234" s="1"/>
      <c r="L234" s="1"/>
      <c r="M234" s="1"/>
      <c r="N234" s="1"/>
      <c r="O234" s="1"/>
      <c r="P234" s="1"/>
      <c r="Q234" s="1"/>
      <c r="R234" s="1"/>
      <c r="S234" s="1"/>
      <c r="T234" s="1"/>
      <c r="U234" s="84"/>
      <c r="V234" s="85"/>
      <c r="W234" s="1"/>
      <c r="X234" s="1"/>
      <c r="Y234" s="1"/>
      <c r="Z234" s="1"/>
      <c r="AA234" s="1"/>
      <c r="AB234" s="1"/>
      <c r="AC234" s="1"/>
      <c r="AD234" s="1"/>
      <c r="AE234" s="1"/>
      <c r="AF234" s="1"/>
      <c r="AG234" s="1"/>
      <c r="AH234" s="1"/>
      <c r="AI234" s="1"/>
      <c r="AJ234" s="1"/>
      <c r="AK234" s="1"/>
      <c r="AL234" s="83"/>
      <c r="AM234" s="84"/>
      <c r="AN234" s="85"/>
      <c r="AO234" s="1"/>
      <c r="AP234" s="1"/>
      <c r="AQ234" s="1"/>
    </row>
    <row r="235" spans="1:43" ht="11.25" customHeight="1" x14ac:dyDescent="0.2">
      <c r="A235" s="217"/>
      <c r="B235" s="477">
        <v>932</v>
      </c>
      <c r="C235" s="476"/>
      <c r="D235" s="51"/>
      <c r="E235" s="722" t="str">
        <f ca="1">VLOOKUP(INDIRECT(ADDRESS(ROW(),COLUMN()-3)),Language_Translations,MATCH(Language_Selected,Language_Options,0),FALSE)</f>
        <v>Selon vous, est-il justifié qu'un mari frappe ou batte sa femme dans les situations suivantes :</v>
      </c>
      <c r="F235" s="722"/>
      <c r="G235" s="722"/>
      <c r="H235" s="722"/>
      <c r="I235" s="722"/>
      <c r="J235" s="722"/>
      <c r="K235" s="722"/>
      <c r="L235" s="722"/>
      <c r="M235" s="722"/>
      <c r="N235" s="722"/>
      <c r="O235" s="722"/>
      <c r="P235" s="722"/>
      <c r="Q235" s="722"/>
      <c r="R235" s="722"/>
      <c r="S235" s="722"/>
      <c r="T235" s="722"/>
      <c r="U235" s="476"/>
      <c r="V235" s="51"/>
      <c r="W235" s="217"/>
      <c r="X235" s="217"/>
      <c r="Y235" s="217"/>
      <c r="Z235" s="217"/>
      <c r="AA235" s="217"/>
      <c r="AB235" s="217"/>
      <c r="AC235" s="217"/>
      <c r="AD235" s="217"/>
      <c r="AE235" s="217"/>
      <c r="AF235" s="477"/>
      <c r="AG235" s="217"/>
      <c r="AH235" s="217"/>
      <c r="AI235" s="477"/>
      <c r="AJ235" s="217"/>
      <c r="AK235" s="217"/>
      <c r="AL235" s="477"/>
      <c r="AM235" s="476"/>
      <c r="AN235" s="51"/>
      <c r="AO235" s="217"/>
      <c r="AP235" s="217"/>
      <c r="AQ235" s="217"/>
    </row>
    <row r="236" spans="1:43" x14ac:dyDescent="0.2">
      <c r="A236" s="217"/>
      <c r="B236" s="477"/>
      <c r="C236" s="476"/>
      <c r="D236" s="51"/>
      <c r="E236" s="722"/>
      <c r="F236" s="722"/>
      <c r="G236" s="722"/>
      <c r="H236" s="722"/>
      <c r="I236" s="722"/>
      <c r="J236" s="722"/>
      <c r="K236" s="722"/>
      <c r="L236" s="722"/>
      <c r="M236" s="722"/>
      <c r="N236" s="722"/>
      <c r="O236" s="722"/>
      <c r="P236" s="722"/>
      <c r="Q236" s="722"/>
      <c r="R236" s="722"/>
      <c r="S236" s="722"/>
      <c r="T236" s="722"/>
      <c r="U236" s="476"/>
      <c r="V236" s="51"/>
      <c r="W236" s="217"/>
      <c r="X236" s="217"/>
      <c r="Y236" s="217"/>
      <c r="Z236" s="217"/>
      <c r="AA236" s="217"/>
      <c r="AB236" s="217"/>
      <c r="AC236" s="217"/>
      <c r="AD236" s="217"/>
      <c r="AE236" s="217"/>
      <c r="AF236" s="477" t="s">
        <v>117</v>
      </c>
      <c r="AG236" s="217"/>
      <c r="AH236" s="217"/>
      <c r="AI236" s="477" t="s">
        <v>118</v>
      </c>
      <c r="AJ236" s="217"/>
      <c r="AK236" s="217"/>
      <c r="AL236" s="477" t="s">
        <v>478</v>
      </c>
      <c r="AM236" s="476"/>
      <c r="AN236" s="51"/>
      <c r="AO236" s="217"/>
      <c r="AP236" s="217"/>
      <c r="AQ236" s="217"/>
    </row>
    <row r="237" spans="1:43" ht="6" customHeight="1" x14ac:dyDescent="0.2">
      <c r="A237" s="217"/>
      <c r="B237" s="477"/>
      <c r="C237" s="476"/>
      <c r="D237" s="51"/>
      <c r="E237" s="217"/>
      <c r="F237" s="217"/>
      <c r="G237" s="217"/>
      <c r="H237" s="217"/>
      <c r="I237" s="217"/>
      <c r="J237" s="217"/>
      <c r="K237" s="217"/>
      <c r="L237" s="217"/>
      <c r="M237" s="217"/>
      <c r="N237" s="217"/>
      <c r="O237" s="217"/>
      <c r="P237" s="217"/>
      <c r="Q237" s="217"/>
      <c r="R237" s="217"/>
      <c r="S237" s="217"/>
      <c r="T237" s="217"/>
      <c r="U237" s="476"/>
      <c r="V237" s="51"/>
      <c r="W237" s="217"/>
      <c r="X237" s="217"/>
      <c r="Y237" s="217"/>
      <c r="Z237" s="217"/>
      <c r="AA237" s="217"/>
      <c r="AB237" s="217"/>
      <c r="AC237" s="217"/>
      <c r="AD237" s="217"/>
      <c r="AE237" s="217"/>
      <c r="AF237" s="477"/>
      <c r="AG237" s="217"/>
      <c r="AH237" s="217"/>
      <c r="AI237" s="477"/>
      <c r="AJ237" s="217"/>
      <c r="AK237" s="217"/>
      <c r="AL237" s="477"/>
      <c r="AM237" s="476"/>
      <c r="AN237" s="51"/>
      <c r="AO237" s="217"/>
      <c r="AP237" s="217"/>
      <c r="AQ237" s="217"/>
    </row>
    <row r="238" spans="1:43" ht="11.25" customHeight="1" x14ac:dyDescent="0.2">
      <c r="A238" s="217"/>
      <c r="B238" s="477"/>
      <c r="C238" s="476"/>
      <c r="D238" s="51"/>
      <c r="E238" s="217" t="s">
        <v>155</v>
      </c>
      <c r="F238" s="722" t="str">
        <f ca="1">VLOOKUP(CONCATENATE($B$235&amp;INDIRECT(ADDRESS(ROW(),COLUMN()-1))),Language_Translations,MATCH(Language_Selected,Language_Options,0),FALSE)</f>
        <v>Si elle sort sans le lui dire ?</v>
      </c>
      <c r="G238" s="722"/>
      <c r="H238" s="722"/>
      <c r="I238" s="722"/>
      <c r="J238" s="722"/>
      <c r="K238" s="722"/>
      <c r="L238" s="722"/>
      <c r="M238" s="722"/>
      <c r="N238" s="722"/>
      <c r="O238" s="722"/>
      <c r="P238" s="722"/>
      <c r="Q238" s="722"/>
      <c r="R238" s="722"/>
      <c r="S238" s="722"/>
      <c r="T238" s="722"/>
      <c r="U238" s="476"/>
      <c r="V238" s="51"/>
      <c r="W238" s="217" t="s">
        <v>155</v>
      </c>
      <c r="X238" s="217" t="s">
        <v>1021</v>
      </c>
      <c r="Y238" s="217"/>
      <c r="Z238" s="217"/>
      <c r="AA238" s="217"/>
      <c r="AB238" s="47"/>
      <c r="AC238" s="47"/>
      <c r="AD238" s="47"/>
      <c r="AE238" s="47"/>
      <c r="AF238" s="81" t="s">
        <v>93</v>
      </c>
      <c r="AG238" s="217"/>
      <c r="AH238" s="217"/>
      <c r="AI238" s="81" t="s">
        <v>95</v>
      </c>
      <c r="AJ238" s="217"/>
      <c r="AK238" s="217"/>
      <c r="AL238" s="81" t="s">
        <v>212</v>
      </c>
      <c r="AM238" s="476"/>
      <c r="AN238" s="51"/>
      <c r="AO238" s="217"/>
      <c r="AP238" s="217"/>
      <c r="AQ238" s="217"/>
    </row>
    <row r="239" spans="1:43" ht="11.25" customHeight="1" x14ac:dyDescent="0.2">
      <c r="A239" s="217"/>
      <c r="B239" s="477"/>
      <c r="C239" s="476"/>
      <c r="D239" s="51"/>
      <c r="E239" s="217" t="s">
        <v>157</v>
      </c>
      <c r="F239" s="722" t="str">
        <f ca="1">VLOOKUP(CONCATENATE($B$235&amp;INDIRECT(ADDRESS(ROW(),COLUMN()-1))),Language_Translations,MATCH(Language_Selected,Language_Options,0),FALSE)</f>
        <v>Si elle néglige les enfants ?</v>
      </c>
      <c r="G239" s="722"/>
      <c r="H239" s="722"/>
      <c r="I239" s="722"/>
      <c r="J239" s="722"/>
      <c r="K239" s="722"/>
      <c r="L239" s="722"/>
      <c r="M239" s="722"/>
      <c r="N239" s="722"/>
      <c r="O239" s="722"/>
      <c r="P239" s="722"/>
      <c r="Q239" s="722"/>
      <c r="R239" s="722"/>
      <c r="S239" s="722"/>
      <c r="T239" s="722"/>
      <c r="U239" s="476"/>
      <c r="V239" s="51"/>
      <c r="W239" s="217" t="s">
        <v>157</v>
      </c>
      <c r="X239" s="217" t="s">
        <v>1022</v>
      </c>
      <c r="Y239" s="217"/>
      <c r="Z239" s="217"/>
      <c r="AA239" s="217"/>
      <c r="AB239" s="217"/>
      <c r="AC239" s="217"/>
      <c r="AE239" s="47"/>
      <c r="AF239" s="81" t="s">
        <v>93</v>
      </c>
      <c r="AG239" s="217"/>
      <c r="AH239" s="217"/>
      <c r="AI239" s="81" t="s">
        <v>95</v>
      </c>
      <c r="AJ239" s="217"/>
      <c r="AK239" s="217"/>
      <c r="AL239" s="81" t="s">
        <v>212</v>
      </c>
      <c r="AM239" s="476"/>
      <c r="AN239" s="51"/>
      <c r="AO239" s="217"/>
      <c r="AP239" s="217"/>
      <c r="AQ239" s="217"/>
    </row>
    <row r="240" spans="1:43" ht="11.25" customHeight="1" x14ac:dyDescent="0.2">
      <c r="A240" s="217"/>
      <c r="B240" s="477"/>
      <c r="C240" s="476"/>
      <c r="D240" s="51"/>
      <c r="E240" s="217" t="s">
        <v>368</v>
      </c>
      <c r="F240" s="722" t="str">
        <f ca="1">VLOOKUP(CONCATENATE($B$235&amp;INDIRECT(ADDRESS(ROW(),COLUMN()-1))),Language_Translations,MATCH(Language_Selected,Language_Options,0),FALSE)</f>
        <v>Si elle argumente avec lui ?</v>
      </c>
      <c r="G240" s="722"/>
      <c r="H240" s="722"/>
      <c r="I240" s="722"/>
      <c r="J240" s="722"/>
      <c r="K240" s="722"/>
      <c r="L240" s="722"/>
      <c r="M240" s="722"/>
      <c r="N240" s="722"/>
      <c r="O240" s="722"/>
      <c r="P240" s="722"/>
      <c r="Q240" s="722"/>
      <c r="R240" s="722"/>
      <c r="S240" s="722"/>
      <c r="T240" s="722"/>
      <c r="U240" s="476"/>
      <c r="V240" s="51"/>
      <c r="W240" s="217" t="s">
        <v>368</v>
      </c>
      <c r="X240" s="217" t="s">
        <v>1023</v>
      </c>
      <c r="Y240" s="217"/>
      <c r="Z240" s="217"/>
      <c r="AA240" s="47"/>
      <c r="AB240" s="47"/>
      <c r="AC240" s="47" t="s">
        <v>9</v>
      </c>
      <c r="AD240" s="47"/>
      <c r="AE240" s="47"/>
      <c r="AF240" s="81" t="s">
        <v>93</v>
      </c>
      <c r="AG240" s="217"/>
      <c r="AH240" s="217"/>
      <c r="AI240" s="81" t="s">
        <v>95</v>
      </c>
      <c r="AJ240" s="217"/>
      <c r="AK240" s="217"/>
      <c r="AL240" s="81" t="s">
        <v>212</v>
      </c>
      <c r="AM240" s="476"/>
      <c r="AN240" s="51"/>
      <c r="AO240" s="217"/>
      <c r="AP240" s="217"/>
      <c r="AQ240" s="217"/>
    </row>
    <row r="241" spans="1:43" ht="11.25" customHeight="1" x14ac:dyDescent="0.2">
      <c r="A241" s="217"/>
      <c r="B241" s="477"/>
      <c r="C241" s="476"/>
      <c r="D241" s="51"/>
      <c r="E241" s="217" t="s">
        <v>371</v>
      </c>
      <c r="F241" s="730" t="str">
        <f ca="1">VLOOKUP(CONCATENATE($B$235&amp;INDIRECT(ADDRESS(ROW(),COLUMN()-1))),Language_Translations,MATCH(Language_Selected,Language_Options,0),FALSE)</f>
        <v>Si elle refuse d'avoir des rapports sexuels avec lui ?</v>
      </c>
      <c r="G241" s="730"/>
      <c r="H241" s="730"/>
      <c r="I241" s="730"/>
      <c r="J241" s="730"/>
      <c r="K241" s="730"/>
      <c r="L241" s="730"/>
      <c r="M241" s="730"/>
      <c r="N241" s="730"/>
      <c r="O241" s="730"/>
      <c r="P241" s="730"/>
      <c r="Q241" s="730"/>
      <c r="R241" s="730"/>
      <c r="S241" s="730"/>
      <c r="T241" s="730"/>
      <c r="U241" s="476"/>
      <c r="V241" s="51"/>
      <c r="W241" s="217" t="s">
        <v>371</v>
      </c>
      <c r="X241" s="217" t="s">
        <v>1024</v>
      </c>
      <c r="Y241" s="217"/>
      <c r="Z241" s="217"/>
      <c r="AA241" s="217"/>
      <c r="AB241" s="217"/>
      <c r="AC241" s="47"/>
      <c r="AD241" s="97"/>
      <c r="AE241" s="47"/>
      <c r="AM241" s="476"/>
      <c r="AN241" s="51"/>
      <c r="AO241" s="217"/>
      <c r="AP241" s="217"/>
      <c r="AQ241" s="217"/>
    </row>
    <row r="242" spans="1:43" ht="11.25" customHeight="1" x14ac:dyDescent="0.2">
      <c r="A242" s="217"/>
      <c r="B242" s="477"/>
      <c r="C242" s="476"/>
      <c r="D242" s="51"/>
      <c r="E242" s="217"/>
      <c r="F242" s="730"/>
      <c r="G242" s="730"/>
      <c r="H242" s="730"/>
      <c r="I242" s="730"/>
      <c r="J242" s="730"/>
      <c r="K242" s="730"/>
      <c r="L242" s="730"/>
      <c r="M242" s="730"/>
      <c r="N242" s="730"/>
      <c r="O242" s="730"/>
      <c r="P242" s="730"/>
      <c r="Q242" s="730"/>
      <c r="R242" s="730"/>
      <c r="S242" s="730"/>
      <c r="T242" s="730"/>
      <c r="U242" s="476"/>
      <c r="V242" s="51"/>
      <c r="W242" s="217"/>
      <c r="X242" s="217"/>
      <c r="Y242" s="217" t="s">
        <v>1025</v>
      </c>
      <c r="Z242" s="217"/>
      <c r="AA242" s="217"/>
      <c r="AB242" s="217"/>
      <c r="AC242" s="47"/>
      <c r="AD242" s="97"/>
      <c r="AE242" s="47" t="s">
        <v>9</v>
      </c>
      <c r="AF242" s="81" t="s">
        <v>93</v>
      </c>
      <c r="AG242" s="217"/>
      <c r="AH242" s="217"/>
      <c r="AI242" s="81" t="s">
        <v>95</v>
      </c>
      <c r="AJ242" s="217"/>
      <c r="AK242" s="217"/>
      <c r="AL242" s="81" t="s">
        <v>212</v>
      </c>
      <c r="AM242" s="476"/>
      <c r="AN242" s="51"/>
      <c r="AO242" s="217"/>
      <c r="AP242" s="217"/>
      <c r="AQ242" s="217"/>
    </row>
    <row r="243" spans="1:43" ht="11.25" customHeight="1" x14ac:dyDescent="0.2">
      <c r="A243" s="217"/>
      <c r="B243" s="477"/>
      <c r="C243" s="476"/>
      <c r="D243" s="51"/>
      <c r="E243" s="217" t="s">
        <v>372</v>
      </c>
      <c r="F243" s="722" t="str">
        <f ca="1">VLOOKUP(CONCATENATE($B$235&amp;INDIRECT(ADDRESS(ROW(),COLUMN()-1))),Language_Translations,MATCH(Language_Selected,Language_Options,0),FALSE)</f>
        <v>Si elle brûle la nourriture ?</v>
      </c>
      <c r="G243" s="722"/>
      <c r="H243" s="722"/>
      <c r="I243" s="722"/>
      <c r="J243" s="722"/>
      <c r="K243" s="722"/>
      <c r="L243" s="722"/>
      <c r="M243" s="722"/>
      <c r="N243" s="722"/>
      <c r="O243" s="722"/>
      <c r="P243" s="722"/>
      <c r="Q243" s="722"/>
      <c r="R243" s="722"/>
      <c r="S243" s="722"/>
      <c r="T243" s="722"/>
      <c r="U243" s="476"/>
      <c r="V243" s="51"/>
      <c r="W243" s="217" t="s">
        <v>372</v>
      </c>
      <c r="X243" s="217" t="s">
        <v>1026</v>
      </c>
      <c r="Y243" s="217"/>
      <c r="Z243" s="217"/>
      <c r="AA243" s="217"/>
      <c r="AB243" s="217"/>
      <c r="AC243" s="47"/>
      <c r="AD243" s="47"/>
      <c r="AE243" s="47" t="s">
        <v>9</v>
      </c>
      <c r="AF243" s="81" t="s">
        <v>93</v>
      </c>
      <c r="AG243" s="217"/>
      <c r="AH243" s="217"/>
      <c r="AI243" s="81" t="s">
        <v>95</v>
      </c>
      <c r="AJ243" s="217"/>
      <c r="AK243" s="217"/>
      <c r="AL243" s="81" t="s">
        <v>212</v>
      </c>
      <c r="AM243" s="476"/>
      <c r="AN243" s="51"/>
      <c r="AO243" s="217"/>
      <c r="AP243" s="217"/>
      <c r="AQ243" s="217"/>
    </row>
    <row r="244" spans="1:43" ht="6" customHeight="1" x14ac:dyDescent="0.2">
      <c r="A244" s="77"/>
      <c r="B244" s="76"/>
      <c r="C244" s="48"/>
      <c r="D244" s="26"/>
      <c r="E244" s="77"/>
      <c r="F244" s="77"/>
      <c r="G244" s="77"/>
      <c r="H244" s="77"/>
      <c r="I244" s="77"/>
      <c r="J244" s="77"/>
      <c r="K244" s="77"/>
      <c r="L244" s="77"/>
      <c r="M244" s="77"/>
      <c r="N244" s="77"/>
      <c r="O244" s="77"/>
      <c r="P244" s="77"/>
      <c r="Q244" s="77"/>
      <c r="R244" s="77"/>
      <c r="S244" s="77"/>
      <c r="T244" s="77"/>
      <c r="U244" s="48"/>
      <c r="V244" s="26"/>
      <c r="W244" s="77"/>
      <c r="X244" s="77"/>
      <c r="Y244" s="77"/>
      <c r="Z244" s="77"/>
      <c r="AA244" s="77"/>
      <c r="AB244" s="77"/>
      <c r="AC244" s="77"/>
      <c r="AD244" s="77"/>
      <c r="AE244" s="77"/>
      <c r="AF244" s="77"/>
      <c r="AG244" s="77"/>
      <c r="AH244" s="77"/>
      <c r="AI244" s="77"/>
      <c r="AJ244" s="77"/>
      <c r="AK244" s="77"/>
      <c r="AL244" s="76"/>
      <c r="AM244" s="48"/>
      <c r="AN244" s="26"/>
      <c r="AO244" s="77"/>
      <c r="AP244" s="77"/>
      <c r="AQ244" s="77"/>
    </row>
    <row r="245" spans="1:43" ht="6" customHeight="1" x14ac:dyDescent="0.2">
      <c r="A245" s="16"/>
      <c r="B245" s="475"/>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24"/>
      <c r="AM245" s="16"/>
      <c r="AN245" s="16"/>
      <c r="AO245" s="16"/>
      <c r="AP245" s="16"/>
      <c r="AQ245" s="16"/>
    </row>
    <row r="246" spans="1:43" x14ac:dyDescent="0.2">
      <c r="A246" s="217"/>
      <c r="B246" s="723" t="s">
        <v>1027</v>
      </c>
      <c r="C246" s="723"/>
      <c r="D246" s="723"/>
      <c r="E246" s="723"/>
      <c r="F246" s="723"/>
      <c r="G246" s="723"/>
      <c r="H246" s="723"/>
      <c r="I246" s="723"/>
      <c r="J246" s="723"/>
      <c r="K246" s="723"/>
      <c r="L246" s="723"/>
      <c r="M246" s="723"/>
      <c r="N246" s="723"/>
      <c r="O246" s="723"/>
      <c r="P246" s="723"/>
      <c r="Q246" s="723"/>
      <c r="R246" s="723"/>
      <c r="S246" s="723"/>
      <c r="T246" s="723"/>
      <c r="U246" s="723"/>
      <c r="V246" s="723"/>
      <c r="W246" s="723"/>
      <c r="X246" s="723"/>
      <c r="Y246" s="723"/>
      <c r="Z246" s="723"/>
      <c r="AA246" s="723"/>
      <c r="AB246" s="723"/>
      <c r="AC246" s="723"/>
      <c r="AD246" s="723"/>
      <c r="AE246" s="723"/>
      <c r="AF246" s="723"/>
      <c r="AG246" s="723"/>
      <c r="AH246" s="723"/>
      <c r="AI246" s="723"/>
      <c r="AJ246" s="723"/>
      <c r="AK246" s="723"/>
      <c r="AL246" s="723"/>
      <c r="AM246" s="723"/>
      <c r="AN246" s="723"/>
      <c r="AO246" s="723"/>
      <c r="AP246" s="723"/>
      <c r="AQ246" s="217"/>
    </row>
    <row r="247" spans="1:43" ht="6" customHeight="1" x14ac:dyDescent="0.2"/>
    <row r="277" spans="23:23" x14ac:dyDescent="0.2">
      <c r="W277" t="s">
        <v>55</v>
      </c>
    </row>
  </sheetData>
  <sheetProtection formatCells="0" formatRows="0" insertRows="0" deleteRows="0"/>
  <mergeCells count="53">
    <mergeCell ref="E90:T92"/>
    <mergeCell ref="E85:T87"/>
    <mergeCell ref="E64:T69"/>
    <mergeCell ref="E27:T29"/>
    <mergeCell ref="E225:U229"/>
    <mergeCell ref="E95:T98"/>
    <mergeCell ref="E101:T101"/>
    <mergeCell ref="E108:T108"/>
    <mergeCell ref="E131:T139"/>
    <mergeCell ref="E114:T120"/>
    <mergeCell ref="E208:T210"/>
    <mergeCell ref="E213:T215"/>
    <mergeCell ref="E218:T222"/>
    <mergeCell ref="F241:T242"/>
    <mergeCell ref="AN3:AQ3"/>
    <mergeCell ref="E72:T73"/>
    <mergeCell ref="E42:T48"/>
    <mergeCell ref="E123:T128"/>
    <mergeCell ref="AP199:AP200"/>
    <mergeCell ref="E51:T52"/>
    <mergeCell ref="E55:T61"/>
    <mergeCell ref="AP38:AP39"/>
    <mergeCell ref="Z139:AK139"/>
    <mergeCell ref="Z120:AK120"/>
    <mergeCell ref="AP110:AP111"/>
    <mergeCell ref="E25:T26"/>
    <mergeCell ref="E177:T179"/>
    <mergeCell ref="E182:T184"/>
    <mergeCell ref="E198:T200"/>
    <mergeCell ref="A1:AQ1"/>
    <mergeCell ref="E5:T5"/>
    <mergeCell ref="E11:T12"/>
    <mergeCell ref="E15:T16"/>
    <mergeCell ref="E19:T22"/>
    <mergeCell ref="W3:AL3"/>
    <mergeCell ref="E3:T3"/>
    <mergeCell ref="AP7:AP8"/>
    <mergeCell ref="F238:T238"/>
    <mergeCell ref="E32:T34"/>
    <mergeCell ref="E37:T39"/>
    <mergeCell ref="B246:AP246"/>
    <mergeCell ref="E166:T174"/>
    <mergeCell ref="E158:T163"/>
    <mergeCell ref="E150:T155"/>
    <mergeCell ref="E142:T147"/>
    <mergeCell ref="E187:T195"/>
    <mergeCell ref="E235:T236"/>
    <mergeCell ref="F243:T243"/>
    <mergeCell ref="F240:T240"/>
    <mergeCell ref="F239:T239"/>
    <mergeCell ref="AP178:AP179"/>
    <mergeCell ref="E76:T82"/>
    <mergeCell ref="E203:T205"/>
  </mergeCells>
  <printOptions horizontalCentered="1"/>
  <pageMargins left="0.5" right="0.5" top="0.5" bottom="0.5" header="0.3" footer="0.3"/>
  <pageSetup paperSize="9" scale="95" orientation="portrait" r:id="rId1"/>
  <headerFooter>
    <oddFooter>&amp;CW-&amp;P</oddFooter>
  </headerFooter>
  <rowBreaks count="2" manualBreakCount="2">
    <brk id="88" max="42" man="1"/>
    <brk id="164" max="42"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A50021"/>
  </sheetPr>
  <dimension ref="A1:AQ440"/>
  <sheetViews>
    <sheetView view="pageBreakPreview" zoomScaleNormal="210" zoomScaleSheetLayoutView="100" workbookViewId="0">
      <selection activeCell="B5" sqref="B5"/>
    </sheetView>
  </sheetViews>
  <sheetFormatPr defaultColWidth="2.6640625" defaultRowHeight="10" x14ac:dyDescent="0.2"/>
  <cols>
    <col min="1" max="1" width="1.6640625" customWidth="1"/>
    <col min="2" max="2" width="5.33203125" style="112" customWidth="1"/>
    <col min="3" max="4" width="1.6640625" customWidth="1"/>
    <col min="21" max="22" width="1.6640625" customWidth="1"/>
    <col min="32" max="32" width="2.6640625" customWidth="1"/>
    <col min="34" max="35" width="2.6640625" customWidth="1"/>
    <col min="37" max="37" width="2.6640625" customWidth="1"/>
    <col min="38" max="38" width="2.6640625" style="25" customWidth="1"/>
    <col min="39" max="41" width="1.6640625" customWidth="1"/>
    <col min="42" max="42" width="5.109375" bestFit="1" customWidth="1"/>
    <col min="43" max="43" width="1.6640625" customWidth="1"/>
  </cols>
  <sheetData>
    <row r="1" spans="1:43" x14ac:dyDescent="0.2">
      <c r="A1" s="724" t="s">
        <v>1028</v>
      </c>
      <c r="B1" s="699"/>
      <c r="C1" s="699"/>
      <c r="D1" s="699"/>
      <c r="E1" s="699"/>
      <c r="F1" s="699"/>
      <c r="G1" s="699"/>
      <c r="H1" s="699"/>
      <c r="I1" s="699"/>
      <c r="J1" s="699"/>
      <c r="K1" s="699"/>
      <c r="L1" s="699"/>
      <c r="M1" s="699"/>
      <c r="N1" s="699"/>
      <c r="O1" s="699"/>
      <c r="P1" s="699"/>
      <c r="Q1" s="699"/>
      <c r="R1" s="699"/>
      <c r="S1" s="699"/>
      <c r="T1" s="699"/>
      <c r="U1" s="699"/>
      <c r="V1" s="699"/>
      <c r="W1" s="699"/>
      <c r="X1" s="699"/>
      <c r="Y1" s="699"/>
      <c r="Z1" s="699"/>
      <c r="AA1" s="699"/>
      <c r="AB1" s="699"/>
      <c r="AC1" s="699"/>
      <c r="AD1" s="699"/>
      <c r="AE1" s="699"/>
      <c r="AF1" s="699"/>
      <c r="AG1" s="699"/>
      <c r="AH1" s="699"/>
      <c r="AI1" s="699"/>
      <c r="AJ1" s="699"/>
      <c r="AK1" s="699"/>
      <c r="AL1" s="699"/>
      <c r="AM1" s="699"/>
      <c r="AN1" s="699"/>
      <c r="AO1" s="699"/>
      <c r="AP1" s="699"/>
      <c r="AQ1" s="699"/>
    </row>
    <row r="2" spans="1:43" ht="6" customHeight="1" x14ac:dyDescent="0.2">
      <c r="A2" s="217"/>
      <c r="B2" s="47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74"/>
      <c r="AM2" s="217"/>
      <c r="AN2" s="217"/>
      <c r="AO2" s="217"/>
      <c r="AP2" s="217"/>
      <c r="AQ2" s="217"/>
    </row>
    <row r="3" spans="1:43" ht="11.25" customHeight="1" thickBot="1" x14ac:dyDescent="0.25">
      <c r="A3" s="71"/>
      <c r="B3" s="319" t="s">
        <v>154</v>
      </c>
      <c r="C3" s="72"/>
      <c r="D3" s="73"/>
      <c r="E3" s="725" t="s">
        <v>65</v>
      </c>
      <c r="F3" s="725"/>
      <c r="G3" s="725"/>
      <c r="H3" s="725"/>
      <c r="I3" s="725"/>
      <c r="J3" s="725"/>
      <c r="K3" s="725"/>
      <c r="L3" s="725"/>
      <c r="M3" s="725"/>
      <c r="N3" s="725"/>
      <c r="O3" s="725"/>
      <c r="P3" s="725"/>
      <c r="Q3" s="725"/>
      <c r="R3" s="725"/>
      <c r="S3" s="725"/>
      <c r="T3" s="725"/>
      <c r="U3" s="72"/>
      <c r="V3" s="73"/>
      <c r="W3" s="725" t="s">
        <v>66</v>
      </c>
      <c r="X3" s="725"/>
      <c r="Y3" s="725"/>
      <c r="Z3" s="725"/>
      <c r="AA3" s="725"/>
      <c r="AB3" s="725"/>
      <c r="AC3" s="725"/>
      <c r="AD3" s="725"/>
      <c r="AE3" s="725"/>
      <c r="AF3" s="725"/>
      <c r="AG3" s="725"/>
      <c r="AH3" s="725"/>
      <c r="AI3" s="725"/>
      <c r="AJ3" s="725"/>
      <c r="AK3" s="725"/>
      <c r="AL3" s="725"/>
      <c r="AM3" s="72"/>
      <c r="AN3" s="727" t="s">
        <v>67</v>
      </c>
      <c r="AO3" s="725"/>
      <c r="AP3" s="725"/>
      <c r="AQ3" s="725"/>
    </row>
    <row r="4" spans="1:43" ht="6" customHeight="1" x14ac:dyDescent="0.2">
      <c r="A4" s="82"/>
      <c r="B4" s="83"/>
      <c r="C4" s="84"/>
      <c r="D4" s="85"/>
      <c r="E4" s="83"/>
      <c r="F4" s="83"/>
      <c r="G4" s="83"/>
      <c r="H4" s="83"/>
      <c r="I4" s="83"/>
      <c r="J4" s="83"/>
      <c r="K4" s="83"/>
      <c r="L4" s="83"/>
      <c r="M4" s="83"/>
      <c r="N4" s="83"/>
      <c r="O4" s="83"/>
      <c r="P4" s="83"/>
      <c r="Q4" s="83"/>
      <c r="R4" s="83"/>
      <c r="S4" s="83"/>
      <c r="T4" s="83"/>
      <c r="U4" s="1"/>
      <c r="V4" s="1"/>
      <c r="W4" s="83"/>
      <c r="X4" s="83"/>
      <c r="Y4" s="83"/>
      <c r="Z4" s="83"/>
      <c r="AA4" s="83"/>
      <c r="AB4" s="83"/>
      <c r="AC4" s="83"/>
      <c r="AD4" s="83"/>
      <c r="AE4" s="83"/>
      <c r="AF4" s="83"/>
      <c r="AG4" s="83"/>
      <c r="AH4" s="83"/>
      <c r="AI4" s="83"/>
      <c r="AJ4" s="83"/>
      <c r="AK4" s="83"/>
      <c r="AL4" s="83"/>
      <c r="AM4" s="84"/>
      <c r="AN4" s="85"/>
      <c r="AO4" s="83"/>
      <c r="AP4" s="1"/>
      <c r="AQ4" s="87"/>
    </row>
    <row r="5" spans="1:43" ht="11.25" customHeight="1" x14ac:dyDescent="0.2">
      <c r="A5" s="88"/>
      <c r="B5" s="133">
        <v>1000</v>
      </c>
      <c r="C5" s="476"/>
      <c r="D5" s="51"/>
      <c r="E5" s="743" t="str">
        <f ca="1">VLOOKUP(INDIRECT(ADDRESS(ROW(),COLUMN()-3)),Language_Translations,MATCH(Language_Selected,Language_Options,0),FALSE)</f>
        <v>Je voudrais maintenant parler avec vous du VIH et du sida.</v>
      </c>
      <c r="F5" s="743"/>
      <c r="G5" s="743"/>
      <c r="H5" s="743"/>
      <c r="I5" s="743"/>
      <c r="J5" s="743"/>
      <c r="K5" s="743"/>
      <c r="L5" s="743"/>
      <c r="M5" s="743"/>
      <c r="N5" s="743"/>
      <c r="O5" s="743"/>
      <c r="P5" s="743"/>
      <c r="Q5" s="743"/>
      <c r="R5" s="743"/>
      <c r="S5" s="743"/>
      <c r="T5" s="743"/>
      <c r="U5" s="743"/>
      <c r="V5" s="743"/>
      <c r="W5" s="743"/>
      <c r="X5" s="743"/>
      <c r="Y5" s="743"/>
      <c r="Z5" s="743"/>
      <c r="AA5" s="743"/>
      <c r="AB5" s="743"/>
      <c r="AC5" s="743"/>
      <c r="AD5" s="743"/>
      <c r="AE5" s="743"/>
      <c r="AF5" s="743"/>
      <c r="AG5" s="743"/>
      <c r="AH5" s="743"/>
      <c r="AI5" s="743"/>
      <c r="AJ5" s="743"/>
      <c r="AK5" s="743"/>
      <c r="AL5" s="743"/>
      <c r="AM5" s="476"/>
      <c r="AN5" s="51"/>
      <c r="AO5" s="477"/>
      <c r="AP5" s="217"/>
      <c r="AQ5" s="89"/>
    </row>
    <row r="6" spans="1:43" ht="6" customHeight="1" thickBot="1" x14ac:dyDescent="0.25">
      <c r="A6" s="90"/>
      <c r="B6" s="319"/>
      <c r="C6" s="72"/>
      <c r="D6" s="73"/>
      <c r="E6" s="319"/>
      <c r="F6" s="319"/>
      <c r="G6" s="319"/>
      <c r="H6" s="319"/>
      <c r="I6" s="319"/>
      <c r="J6" s="319"/>
      <c r="K6" s="319"/>
      <c r="L6" s="319"/>
      <c r="M6" s="319"/>
      <c r="N6" s="319"/>
      <c r="O6" s="319"/>
      <c r="P6" s="319"/>
      <c r="Q6" s="319"/>
      <c r="R6" s="319"/>
      <c r="S6" s="319"/>
      <c r="T6" s="319"/>
      <c r="U6" s="71"/>
      <c r="V6" s="71"/>
      <c r="W6" s="319"/>
      <c r="X6" s="319"/>
      <c r="Y6" s="319"/>
      <c r="Z6" s="319"/>
      <c r="AA6" s="319"/>
      <c r="AB6" s="319"/>
      <c r="AC6" s="319"/>
      <c r="AD6" s="319"/>
      <c r="AE6" s="319"/>
      <c r="AF6" s="319"/>
      <c r="AG6" s="319"/>
      <c r="AH6" s="319"/>
      <c r="AI6" s="319"/>
      <c r="AJ6" s="319"/>
      <c r="AK6" s="319"/>
      <c r="AL6" s="319"/>
      <c r="AM6" s="72"/>
      <c r="AN6" s="73"/>
      <c r="AO6" s="319"/>
      <c r="AP6" s="71"/>
      <c r="AQ6" s="92"/>
    </row>
    <row r="7" spans="1:43" ht="6" customHeight="1" x14ac:dyDescent="0.2">
      <c r="A7" s="248"/>
      <c r="B7" s="117"/>
      <c r="C7" s="118"/>
      <c r="D7" s="51"/>
      <c r="E7" s="217"/>
      <c r="F7" s="217"/>
      <c r="G7" s="217"/>
      <c r="H7" s="217"/>
      <c r="I7" s="217"/>
      <c r="J7" s="217"/>
      <c r="K7" s="217"/>
      <c r="L7" s="217"/>
      <c r="M7" s="217"/>
      <c r="N7" s="217"/>
      <c r="O7" s="217"/>
      <c r="P7" s="217"/>
      <c r="Q7" s="217"/>
      <c r="R7" s="217"/>
      <c r="S7" s="217"/>
      <c r="T7" s="217"/>
      <c r="U7" s="476"/>
      <c r="V7" s="51"/>
      <c r="W7" s="217"/>
      <c r="X7" s="217"/>
      <c r="Y7" s="217"/>
      <c r="Z7" s="217"/>
      <c r="AA7" s="217"/>
      <c r="AB7" s="217"/>
      <c r="AC7" s="217"/>
      <c r="AD7" s="217"/>
      <c r="AE7" s="217"/>
      <c r="AF7" s="217"/>
      <c r="AG7" s="217"/>
      <c r="AH7" s="217"/>
      <c r="AI7" s="217"/>
      <c r="AJ7" s="217"/>
      <c r="AK7" s="217"/>
      <c r="AL7" s="74"/>
      <c r="AM7" s="476"/>
      <c r="AN7" s="51"/>
      <c r="AO7" s="217"/>
      <c r="AP7" s="217"/>
      <c r="AQ7" s="217"/>
    </row>
    <row r="8" spans="1:43" ht="11.25" customHeight="1" x14ac:dyDescent="0.2">
      <c r="A8" s="248"/>
      <c r="B8" s="348">
        <v>1001</v>
      </c>
      <c r="C8" s="118"/>
      <c r="D8" s="51"/>
      <c r="E8" s="722" t="str">
        <f ca="1">VLOOKUP(INDIRECT(ADDRESS(ROW(),COLUMN()-3)),Language_Translations,MATCH(Language_Selected,Language_Options,0),FALSE)</f>
        <v>Avez-vous déjà entendu parler du VIH ou du sida ?</v>
      </c>
      <c r="F8" s="722"/>
      <c r="G8" s="722"/>
      <c r="H8" s="722"/>
      <c r="I8" s="722"/>
      <c r="J8" s="722"/>
      <c r="K8" s="722"/>
      <c r="L8" s="722"/>
      <c r="M8" s="722"/>
      <c r="N8" s="722"/>
      <c r="O8" s="722"/>
      <c r="P8" s="722"/>
      <c r="Q8" s="722"/>
      <c r="R8" s="722"/>
      <c r="S8" s="722"/>
      <c r="T8" s="722"/>
      <c r="U8" s="94"/>
      <c r="V8" s="51"/>
      <c r="W8" s="217" t="s">
        <v>117</v>
      </c>
      <c r="X8" s="217"/>
      <c r="Y8" s="47" t="s">
        <v>9</v>
      </c>
      <c r="Z8" s="47"/>
      <c r="AA8" s="47"/>
      <c r="AB8" s="47"/>
      <c r="AC8" s="47"/>
      <c r="AD8" s="47"/>
      <c r="AE8" s="47"/>
      <c r="AF8" s="47"/>
      <c r="AG8" s="47"/>
      <c r="AH8" s="47"/>
      <c r="AI8" s="47"/>
      <c r="AJ8" s="47"/>
      <c r="AK8" s="47"/>
      <c r="AL8" s="75" t="s">
        <v>93</v>
      </c>
      <c r="AM8" s="476"/>
      <c r="AN8" s="51"/>
      <c r="AO8" s="217"/>
      <c r="AP8" s="217"/>
      <c r="AQ8" s="217"/>
    </row>
    <row r="9" spans="1:43" x14ac:dyDescent="0.2">
      <c r="A9" s="248"/>
      <c r="B9" s="198" t="s">
        <v>57</v>
      </c>
      <c r="C9" s="118"/>
      <c r="D9" s="51"/>
      <c r="E9" s="722"/>
      <c r="F9" s="722"/>
      <c r="G9" s="722"/>
      <c r="H9" s="722"/>
      <c r="I9" s="722"/>
      <c r="J9" s="722"/>
      <c r="K9" s="722"/>
      <c r="L9" s="722"/>
      <c r="M9" s="722"/>
      <c r="N9" s="722"/>
      <c r="O9" s="722"/>
      <c r="P9" s="722"/>
      <c r="Q9" s="722"/>
      <c r="R9" s="722"/>
      <c r="S9" s="722"/>
      <c r="T9" s="722"/>
      <c r="U9" s="94"/>
      <c r="V9" s="51"/>
      <c r="W9" s="217" t="s">
        <v>118</v>
      </c>
      <c r="X9" s="217"/>
      <c r="Y9" s="47" t="s">
        <v>9</v>
      </c>
      <c r="Z9" s="47"/>
      <c r="AA9" s="47"/>
      <c r="AB9" s="47"/>
      <c r="AC9" s="47"/>
      <c r="AD9" s="47"/>
      <c r="AE9" s="47"/>
      <c r="AF9" s="47"/>
      <c r="AG9" s="47"/>
      <c r="AH9" s="47"/>
      <c r="AI9" s="47"/>
      <c r="AJ9" s="47"/>
      <c r="AK9" s="47"/>
      <c r="AL9" s="75" t="s">
        <v>95</v>
      </c>
      <c r="AM9" s="476"/>
      <c r="AN9" s="51"/>
      <c r="AO9" s="217"/>
      <c r="AP9" s="217">
        <v>1040</v>
      </c>
      <c r="AQ9" s="217"/>
    </row>
    <row r="10" spans="1:43" ht="6" customHeight="1" thickBot="1" x14ac:dyDescent="0.25">
      <c r="A10" s="119"/>
      <c r="B10" s="120"/>
      <c r="C10" s="121"/>
      <c r="D10" s="26"/>
      <c r="E10" s="77"/>
      <c r="F10" s="77"/>
      <c r="G10" s="77"/>
      <c r="H10" s="77"/>
      <c r="I10" s="77"/>
      <c r="J10" s="77"/>
      <c r="K10" s="77"/>
      <c r="L10" s="77"/>
      <c r="M10" s="77"/>
      <c r="N10" s="77"/>
      <c r="O10" s="77"/>
      <c r="P10" s="77"/>
      <c r="Q10" s="77"/>
      <c r="R10" s="77"/>
      <c r="S10" s="77"/>
      <c r="T10" s="77"/>
      <c r="U10" s="48"/>
      <c r="V10" s="26"/>
      <c r="W10" s="77"/>
      <c r="X10" s="77"/>
      <c r="Y10" s="77"/>
      <c r="Z10" s="77"/>
      <c r="AA10" s="77"/>
      <c r="AB10" s="77"/>
      <c r="AC10" s="77"/>
      <c r="AD10" s="77"/>
      <c r="AE10" s="77"/>
      <c r="AF10" s="77"/>
      <c r="AG10" s="77"/>
      <c r="AH10" s="77"/>
      <c r="AI10" s="77"/>
      <c r="AJ10" s="77"/>
      <c r="AK10" s="77"/>
      <c r="AL10" s="78"/>
      <c r="AM10" s="48"/>
      <c r="AN10" s="26"/>
      <c r="AO10" s="77"/>
      <c r="AP10" s="77"/>
      <c r="AQ10" s="77"/>
    </row>
    <row r="11" spans="1:43" ht="6" customHeight="1" x14ac:dyDescent="0.2">
      <c r="A11" s="82"/>
      <c r="B11" s="83"/>
      <c r="C11" s="84"/>
      <c r="D11" s="85"/>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86"/>
      <c r="AM11" s="84"/>
      <c r="AN11" s="85"/>
      <c r="AO11" s="1"/>
      <c r="AP11" s="1"/>
      <c r="AQ11" s="87"/>
    </row>
    <row r="12" spans="1:43" x14ac:dyDescent="0.2">
      <c r="A12" s="88"/>
      <c r="B12" s="133">
        <v>1002</v>
      </c>
      <c r="C12" s="476"/>
      <c r="D12" s="51"/>
      <c r="E12" s="705" t="s">
        <v>1029</v>
      </c>
      <c r="F12" s="705"/>
      <c r="G12" s="705"/>
      <c r="H12" s="705"/>
      <c r="I12" s="705"/>
      <c r="J12" s="705"/>
      <c r="K12" s="705"/>
      <c r="L12" s="705"/>
      <c r="M12" s="705"/>
      <c r="N12" s="705"/>
      <c r="O12" s="705"/>
      <c r="P12" s="705"/>
      <c r="Q12" s="705"/>
      <c r="R12" s="705"/>
      <c r="S12" s="705"/>
      <c r="T12" s="705"/>
      <c r="U12" s="217"/>
      <c r="V12" s="217"/>
      <c r="W12" s="217"/>
      <c r="X12" s="217"/>
      <c r="Y12" s="217"/>
      <c r="Z12" s="217"/>
      <c r="AA12" s="217"/>
      <c r="AB12" s="217"/>
      <c r="AC12" s="217"/>
      <c r="AD12" s="217"/>
      <c r="AE12" s="217"/>
      <c r="AF12" s="217"/>
      <c r="AG12" s="217"/>
      <c r="AH12" s="217"/>
      <c r="AI12" s="217"/>
      <c r="AJ12" s="217"/>
      <c r="AK12" s="217"/>
      <c r="AL12" s="74"/>
      <c r="AM12" s="476"/>
      <c r="AN12" s="51"/>
      <c r="AO12" s="217"/>
      <c r="AP12" s="217"/>
      <c r="AQ12" s="89"/>
    </row>
    <row r="13" spans="1:43" x14ac:dyDescent="0.2">
      <c r="A13" s="88"/>
      <c r="B13" s="81"/>
      <c r="C13" s="476"/>
      <c r="D13" s="51"/>
      <c r="E13" s="217"/>
      <c r="F13" s="217"/>
      <c r="G13" s="217"/>
      <c r="H13" s="217"/>
      <c r="I13" s="217"/>
      <c r="J13" s="217"/>
      <c r="K13" s="217"/>
      <c r="M13" s="217"/>
      <c r="N13" s="217"/>
      <c r="O13" s="217"/>
      <c r="P13" s="217"/>
      <c r="Q13" s="74" t="s">
        <v>1030</v>
      </c>
      <c r="R13" s="217"/>
      <c r="S13" s="217"/>
      <c r="T13" s="217"/>
      <c r="U13" s="217"/>
      <c r="V13" s="217"/>
      <c r="X13" s="217"/>
      <c r="Y13" s="217"/>
      <c r="Z13" s="217"/>
      <c r="AA13" s="74" t="s">
        <v>1031</v>
      </c>
      <c r="AB13" s="74"/>
      <c r="AC13" s="217"/>
      <c r="AD13" s="217"/>
      <c r="AE13" s="217"/>
      <c r="AF13" s="217"/>
      <c r="AG13" s="217"/>
      <c r="AH13" s="217"/>
      <c r="AI13" s="217"/>
      <c r="AJ13" s="217"/>
      <c r="AK13" s="217"/>
      <c r="AL13" s="74"/>
      <c r="AM13" s="476"/>
      <c r="AN13" s="51"/>
      <c r="AO13" s="217"/>
      <c r="AP13" s="217"/>
      <c r="AQ13" s="89"/>
    </row>
    <row r="14" spans="1:43" x14ac:dyDescent="0.2">
      <c r="A14" s="88"/>
      <c r="B14" s="477"/>
      <c r="C14" s="476"/>
      <c r="D14" s="51"/>
      <c r="E14" s="217"/>
      <c r="F14" s="217"/>
      <c r="G14" s="217"/>
      <c r="H14" s="217"/>
      <c r="I14" s="217"/>
      <c r="J14" s="217"/>
      <c r="K14" s="217"/>
      <c r="M14" s="217"/>
      <c r="O14" s="217"/>
      <c r="P14" s="217"/>
      <c r="R14" s="217"/>
      <c r="S14" s="217"/>
      <c r="T14" s="217"/>
      <c r="U14" s="217"/>
      <c r="V14" s="217"/>
      <c r="X14" s="217"/>
      <c r="Y14" s="217"/>
      <c r="Z14" s="217"/>
      <c r="AA14" s="74" t="s">
        <v>86</v>
      </c>
      <c r="AB14" s="74"/>
      <c r="AC14" s="217"/>
      <c r="AD14" s="217"/>
      <c r="AE14" s="217"/>
      <c r="AF14" s="217"/>
      <c r="AG14" s="217"/>
      <c r="AH14" s="217"/>
      <c r="AI14" s="217"/>
      <c r="AJ14" s="217"/>
      <c r="AK14" s="217"/>
      <c r="AL14" s="74"/>
      <c r="AM14" s="476"/>
      <c r="AN14" s="51"/>
      <c r="AO14" s="217"/>
      <c r="AP14" s="127">
        <v>1008</v>
      </c>
      <c r="AQ14" s="89"/>
    </row>
    <row r="15" spans="1:43" ht="6" customHeight="1" thickBot="1" x14ac:dyDescent="0.25">
      <c r="A15" s="90"/>
      <c r="B15" s="319"/>
      <c r="C15" s="72"/>
      <c r="D15" s="73"/>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91"/>
      <c r="AM15" s="72"/>
      <c r="AN15" s="73"/>
      <c r="AO15" s="71"/>
      <c r="AP15" s="71"/>
      <c r="AQ15" s="92"/>
    </row>
    <row r="16" spans="1:43" ht="6" customHeight="1" x14ac:dyDescent="0.2">
      <c r="A16" s="16"/>
      <c r="B16" s="475"/>
      <c r="C16" s="46"/>
      <c r="D16" s="27"/>
      <c r="E16" s="16"/>
      <c r="F16" s="16"/>
      <c r="G16" s="16"/>
      <c r="H16" s="16"/>
      <c r="I16" s="16"/>
      <c r="J16" s="16"/>
      <c r="K16" s="16"/>
      <c r="L16" s="16"/>
      <c r="M16" s="16"/>
      <c r="N16" s="16"/>
      <c r="O16" s="16"/>
      <c r="P16" s="16"/>
      <c r="Q16" s="16"/>
      <c r="R16" s="16"/>
      <c r="S16" s="16"/>
      <c r="T16" s="16"/>
      <c r="U16" s="46"/>
      <c r="V16" s="27"/>
      <c r="W16" s="16"/>
      <c r="X16" s="16"/>
      <c r="Y16" s="16"/>
      <c r="Z16" s="16"/>
      <c r="AA16" s="16"/>
      <c r="AB16" s="16"/>
      <c r="AC16" s="16"/>
      <c r="AD16" s="16"/>
      <c r="AE16" s="16"/>
      <c r="AF16" s="16"/>
      <c r="AG16" s="16"/>
      <c r="AH16" s="16"/>
      <c r="AI16" s="16"/>
      <c r="AJ16" s="16"/>
      <c r="AK16" s="16"/>
      <c r="AL16" s="24"/>
      <c r="AM16" s="46"/>
      <c r="AN16" s="27"/>
      <c r="AO16" s="16"/>
      <c r="AP16" s="16"/>
      <c r="AQ16" s="16"/>
    </row>
    <row r="17" spans="1:43" ht="11.25" customHeight="1" x14ac:dyDescent="0.2">
      <c r="A17" s="217"/>
      <c r="B17" s="133">
        <v>1003</v>
      </c>
      <c r="C17" s="476"/>
      <c r="D17" s="51"/>
      <c r="E17" s="722" t="str">
        <f ca="1">VLOOKUP(INDIRECT(ADDRESS(ROW(),COLUMN()-3)),Language_Translations,MATCH(Language_Selected,Language_Options,0),FALSE)</f>
        <v>Le VIH est le virus qui cause le sida. Est-ce qu'on peut réduire le risque de contracter le VIH en ayant juste un seul partenaire sexuel qui n'est pas infecté et qui n'a aucun autre partenaire sexuel ?</v>
      </c>
      <c r="F17" s="722"/>
      <c r="G17" s="722"/>
      <c r="H17" s="722"/>
      <c r="I17" s="722"/>
      <c r="J17" s="722"/>
      <c r="K17" s="722"/>
      <c r="L17" s="722"/>
      <c r="M17" s="722"/>
      <c r="N17" s="722"/>
      <c r="O17" s="722"/>
      <c r="P17" s="722"/>
      <c r="Q17" s="722"/>
      <c r="R17" s="722"/>
      <c r="S17" s="722"/>
      <c r="T17" s="722"/>
      <c r="U17" s="94"/>
      <c r="V17" s="51"/>
      <c r="W17" s="217" t="s">
        <v>117</v>
      </c>
      <c r="X17" s="217"/>
      <c r="Y17" s="47" t="s">
        <v>9</v>
      </c>
      <c r="Z17" s="47"/>
      <c r="AA17" s="47"/>
      <c r="AB17" s="47"/>
      <c r="AC17" s="47"/>
      <c r="AD17" s="47"/>
      <c r="AE17" s="47"/>
      <c r="AF17" s="47"/>
      <c r="AG17" s="47"/>
      <c r="AH17" s="47"/>
      <c r="AI17" s="47"/>
      <c r="AJ17" s="47"/>
      <c r="AK17" s="47"/>
      <c r="AL17" s="75" t="s">
        <v>93</v>
      </c>
      <c r="AM17" s="476"/>
      <c r="AN17" s="51"/>
      <c r="AO17" s="217"/>
      <c r="AP17" s="217"/>
      <c r="AQ17" s="217"/>
    </row>
    <row r="18" spans="1:43" x14ac:dyDescent="0.2">
      <c r="A18" s="217"/>
      <c r="B18" s="477"/>
      <c r="C18" s="476"/>
      <c r="D18" s="51"/>
      <c r="E18" s="722"/>
      <c r="F18" s="722"/>
      <c r="G18" s="722"/>
      <c r="H18" s="722"/>
      <c r="I18" s="722"/>
      <c r="J18" s="722"/>
      <c r="K18" s="722"/>
      <c r="L18" s="722"/>
      <c r="M18" s="722"/>
      <c r="N18" s="722"/>
      <c r="O18" s="722"/>
      <c r="P18" s="722"/>
      <c r="Q18" s="722"/>
      <c r="R18" s="722"/>
      <c r="S18" s="722"/>
      <c r="T18" s="722"/>
      <c r="U18" s="94"/>
      <c r="V18" s="51"/>
      <c r="W18" s="217" t="s">
        <v>118</v>
      </c>
      <c r="X18" s="217"/>
      <c r="Y18" s="47" t="s">
        <v>9</v>
      </c>
      <c r="Z18" s="47"/>
      <c r="AA18" s="47"/>
      <c r="AB18" s="47"/>
      <c r="AC18" s="47"/>
      <c r="AD18" s="47"/>
      <c r="AE18" s="47"/>
      <c r="AF18" s="47"/>
      <c r="AG18" s="47"/>
      <c r="AH18" s="47"/>
      <c r="AI18" s="47"/>
      <c r="AJ18" s="47"/>
      <c r="AK18" s="47"/>
      <c r="AL18" s="75" t="s">
        <v>95</v>
      </c>
      <c r="AM18" s="476"/>
      <c r="AN18" s="51"/>
      <c r="AO18" s="217"/>
      <c r="AP18" s="217"/>
      <c r="AQ18" s="217"/>
    </row>
    <row r="19" spans="1:43" x14ac:dyDescent="0.2">
      <c r="A19" s="217"/>
      <c r="B19" s="477"/>
      <c r="C19" s="476"/>
      <c r="D19" s="51"/>
      <c r="E19" s="722"/>
      <c r="F19" s="722"/>
      <c r="G19" s="722"/>
      <c r="H19" s="722"/>
      <c r="I19" s="722"/>
      <c r="J19" s="722"/>
      <c r="K19" s="722"/>
      <c r="L19" s="722"/>
      <c r="M19" s="722"/>
      <c r="N19" s="722"/>
      <c r="O19" s="722"/>
      <c r="P19" s="722"/>
      <c r="Q19" s="722"/>
      <c r="R19" s="722"/>
      <c r="S19" s="722"/>
      <c r="T19" s="722"/>
      <c r="U19" s="94"/>
      <c r="V19" s="51"/>
      <c r="W19" s="217" t="s">
        <v>259</v>
      </c>
      <c r="X19" s="217"/>
      <c r="Y19" s="217"/>
      <c r="Z19" s="217"/>
      <c r="AA19" s="217"/>
      <c r="AB19" s="47" t="s">
        <v>9</v>
      </c>
      <c r="AC19" s="97"/>
      <c r="AD19" s="47"/>
      <c r="AE19" s="47"/>
      <c r="AF19" s="47"/>
      <c r="AG19" s="47"/>
      <c r="AH19" s="47"/>
      <c r="AI19" s="47"/>
      <c r="AJ19" s="47"/>
      <c r="AK19" s="47"/>
      <c r="AL19" s="75" t="s">
        <v>212</v>
      </c>
      <c r="AM19" s="476"/>
      <c r="AN19" s="51"/>
      <c r="AO19" s="217"/>
      <c r="AP19" s="217"/>
      <c r="AQ19" s="217"/>
    </row>
    <row r="20" spans="1:43" x14ac:dyDescent="0.2">
      <c r="A20" s="217"/>
      <c r="B20" s="477"/>
      <c r="C20" s="476"/>
      <c r="D20" s="51"/>
      <c r="E20" s="722"/>
      <c r="F20" s="722"/>
      <c r="G20" s="722"/>
      <c r="H20" s="722"/>
      <c r="I20" s="722"/>
      <c r="J20" s="722"/>
      <c r="K20" s="722"/>
      <c r="L20" s="722"/>
      <c r="M20" s="722"/>
      <c r="N20" s="722"/>
      <c r="O20" s="722"/>
      <c r="P20" s="722"/>
      <c r="Q20" s="722"/>
      <c r="R20" s="722"/>
      <c r="S20" s="722"/>
      <c r="T20" s="722"/>
      <c r="U20" s="94"/>
      <c r="V20" s="51"/>
      <c r="AM20" s="476"/>
      <c r="AN20" s="51"/>
      <c r="AO20" s="217"/>
      <c r="AP20" s="217"/>
      <c r="AQ20" s="217"/>
    </row>
    <row r="21" spans="1:43" ht="6" customHeight="1" x14ac:dyDescent="0.2">
      <c r="A21" s="77"/>
      <c r="B21" s="76"/>
      <c r="C21" s="48"/>
      <c r="D21" s="26"/>
      <c r="E21" s="77"/>
      <c r="F21" s="77"/>
      <c r="G21" s="77"/>
      <c r="H21" s="77"/>
      <c r="I21" s="77"/>
      <c r="J21" s="77"/>
      <c r="K21" s="77"/>
      <c r="L21" s="77"/>
      <c r="M21" s="77"/>
      <c r="N21" s="77"/>
      <c r="O21" s="77"/>
      <c r="P21" s="77"/>
      <c r="Q21" s="77"/>
      <c r="R21" s="77"/>
      <c r="S21" s="77"/>
      <c r="T21" s="77"/>
      <c r="U21" s="48"/>
      <c r="V21" s="26"/>
      <c r="W21" s="77"/>
      <c r="X21" s="77"/>
      <c r="Y21" s="77"/>
      <c r="Z21" s="77"/>
      <c r="AA21" s="77"/>
      <c r="AB21" s="77"/>
      <c r="AC21" s="77"/>
      <c r="AD21" s="77"/>
      <c r="AE21" s="77"/>
      <c r="AF21" s="77"/>
      <c r="AG21" s="77"/>
      <c r="AH21" s="77"/>
      <c r="AI21" s="77"/>
      <c r="AJ21" s="77"/>
      <c r="AK21" s="77"/>
      <c r="AL21" s="78"/>
      <c r="AM21" s="48"/>
      <c r="AN21" s="26"/>
      <c r="AO21" s="77"/>
      <c r="AP21" s="77"/>
      <c r="AQ21" s="77"/>
    </row>
    <row r="22" spans="1:43" ht="6" customHeight="1" x14ac:dyDescent="0.2">
      <c r="A22" s="16"/>
      <c r="B22" s="475"/>
      <c r="C22" s="46"/>
      <c r="D22" s="27"/>
      <c r="E22" s="16"/>
      <c r="F22" s="16"/>
      <c r="G22" s="16"/>
      <c r="H22" s="16"/>
      <c r="I22" s="16"/>
      <c r="J22" s="16"/>
      <c r="K22" s="16"/>
      <c r="L22" s="16"/>
      <c r="M22" s="16"/>
      <c r="N22" s="16"/>
      <c r="O22" s="16"/>
      <c r="P22" s="16"/>
      <c r="Q22" s="16"/>
      <c r="R22" s="16"/>
      <c r="S22" s="16"/>
      <c r="T22" s="16"/>
      <c r="U22" s="46"/>
      <c r="V22" s="27"/>
      <c r="W22" s="16"/>
      <c r="X22" s="16"/>
      <c r="Y22" s="16"/>
      <c r="Z22" s="16"/>
      <c r="AA22" s="16"/>
      <c r="AB22" s="16"/>
      <c r="AC22" s="16"/>
      <c r="AD22" s="16"/>
      <c r="AE22" s="16"/>
      <c r="AF22" s="16"/>
      <c r="AG22" s="16"/>
      <c r="AH22" s="16"/>
      <c r="AI22" s="16"/>
      <c r="AJ22" s="16"/>
      <c r="AK22" s="16"/>
      <c r="AL22" s="24"/>
      <c r="AM22" s="46"/>
      <c r="AN22" s="27"/>
      <c r="AO22" s="16"/>
      <c r="AP22" s="16"/>
      <c r="AQ22" s="16"/>
    </row>
    <row r="23" spans="1:43" ht="11.25" customHeight="1" x14ac:dyDescent="0.2">
      <c r="A23" s="217"/>
      <c r="B23" s="133">
        <v>1004</v>
      </c>
      <c r="C23" s="476"/>
      <c r="D23" s="51"/>
      <c r="E23" s="722" t="str">
        <f ca="1">VLOOKUP(INDIRECT(ADDRESS(ROW(),COLUMN()-3)),Language_Translations,MATCH(Language_Selected,Language_Options,0),FALSE)</f>
        <v>Est-ce qu'on peut contracter le VIH par les piqûres de moustiques ?</v>
      </c>
      <c r="F23" s="722"/>
      <c r="G23" s="722"/>
      <c r="H23" s="722"/>
      <c r="I23" s="722"/>
      <c r="J23" s="722"/>
      <c r="K23" s="722"/>
      <c r="L23" s="722"/>
      <c r="M23" s="722"/>
      <c r="N23" s="722"/>
      <c r="O23" s="722"/>
      <c r="P23" s="722"/>
      <c r="Q23" s="722"/>
      <c r="R23" s="722"/>
      <c r="S23" s="722"/>
      <c r="T23" s="722"/>
      <c r="U23" s="94"/>
      <c r="V23" s="51"/>
      <c r="W23" s="217" t="s">
        <v>117</v>
      </c>
      <c r="X23" s="217"/>
      <c r="Y23" s="47" t="s">
        <v>9</v>
      </c>
      <c r="Z23" s="47"/>
      <c r="AA23" s="47"/>
      <c r="AB23" s="47"/>
      <c r="AC23" s="47"/>
      <c r="AD23" s="47"/>
      <c r="AE23" s="47"/>
      <c r="AF23" s="47"/>
      <c r="AG23" s="47"/>
      <c r="AH23" s="47"/>
      <c r="AI23" s="47"/>
      <c r="AJ23" s="47"/>
      <c r="AK23" s="47"/>
      <c r="AL23" s="75" t="s">
        <v>93</v>
      </c>
      <c r="AM23" s="476"/>
      <c r="AN23" s="51"/>
      <c r="AO23" s="217"/>
      <c r="AP23" s="217"/>
      <c r="AQ23" s="217"/>
    </row>
    <row r="24" spans="1:43" x14ac:dyDescent="0.2">
      <c r="A24" s="217"/>
      <c r="B24" s="81"/>
      <c r="C24" s="476"/>
      <c r="D24" s="51"/>
      <c r="E24" s="722"/>
      <c r="F24" s="722"/>
      <c r="G24" s="722"/>
      <c r="H24" s="722"/>
      <c r="I24" s="722"/>
      <c r="J24" s="722"/>
      <c r="K24" s="722"/>
      <c r="L24" s="722"/>
      <c r="M24" s="722"/>
      <c r="N24" s="722"/>
      <c r="O24" s="722"/>
      <c r="P24" s="722"/>
      <c r="Q24" s="722"/>
      <c r="R24" s="722"/>
      <c r="S24" s="722"/>
      <c r="T24" s="722"/>
      <c r="U24" s="94"/>
      <c r="V24" s="51"/>
      <c r="W24" s="217" t="s">
        <v>118</v>
      </c>
      <c r="X24" s="217"/>
      <c r="Y24" s="47" t="s">
        <v>9</v>
      </c>
      <c r="Z24" s="47"/>
      <c r="AA24" s="47"/>
      <c r="AB24" s="47"/>
      <c r="AC24" s="47"/>
      <c r="AD24" s="47"/>
      <c r="AE24" s="47"/>
      <c r="AF24" s="47"/>
      <c r="AG24" s="47"/>
      <c r="AH24" s="47"/>
      <c r="AI24" s="47"/>
      <c r="AJ24" s="47"/>
      <c r="AK24" s="47"/>
      <c r="AL24" s="75" t="s">
        <v>95</v>
      </c>
      <c r="AM24" s="476"/>
      <c r="AN24" s="51"/>
      <c r="AO24" s="217"/>
      <c r="AP24" s="217"/>
      <c r="AQ24" s="217"/>
    </row>
    <row r="25" spans="1:43" x14ac:dyDescent="0.2">
      <c r="A25" s="217"/>
      <c r="B25" s="477"/>
      <c r="C25" s="476"/>
      <c r="D25" s="51"/>
      <c r="E25" s="722"/>
      <c r="F25" s="722"/>
      <c r="G25" s="722"/>
      <c r="H25" s="722"/>
      <c r="I25" s="722"/>
      <c r="J25" s="722"/>
      <c r="K25" s="722"/>
      <c r="L25" s="722"/>
      <c r="M25" s="722"/>
      <c r="N25" s="722"/>
      <c r="O25" s="722"/>
      <c r="P25" s="722"/>
      <c r="Q25" s="722"/>
      <c r="R25" s="722"/>
      <c r="S25" s="722"/>
      <c r="T25" s="722"/>
      <c r="U25" s="94"/>
      <c r="V25" s="51"/>
      <c r="W25" s="217" t="s">
        <v>259</v>
      </c>
      <c r="X25" s="217"/>
      <c r="Y25" s="217"/>
      <c r="Z25" s="217"/>
      <c r="AA25" s="217"/>
      <c r="AB25" s="47" t="s">
        <v>9</v>
      </c>
      <c r="AC25" s="97"/>
      <c r="AD25" s="47"/>
      <c r="AE25" s="47"/>
      <c r="AF25" s="47"/>
      <c r="AG25" s="47"/>
      <c r="AH25" s="47"/>
      <c r="AI25" s="47"/>
      <c r="AJ25" s="47"/>
      <c r="AK25" s="47"/>
      <c r="AL25" s="75" t="s">
        <v>212</v>
      </c>
      <c r="AM25" s="476"/>
      <c r="AN25" s="51"/>
      <c r="AO25" s="217"/>
      <c r="AP25" s="217"/>
      <c r="AQ25" s="217"/>
    </row>
    <row r="26" spans="1:43" ht="6" customHeight="1" x14ac:dyDescent="0.2">
      <c r="A26" s="77"/>
      <c r="B26" s="76"/>
      <c r="C26" s="48"/>
      <c r="D26" s="26"/>
      <c r="E26" s="77"/>
      <c r="F26" s="77"/>
      <c r="G26" s="77"/>
      <c r="H26" s="77"/>
      <c r="I26" s="77"/>
      <c r="J26" s="77"/>
      <c r="K26" s="77"/>
      <c r="L26" s="77"/>
      <c r="M26" s="77"/>
      <c r="N26" s="77"/>
      <c r="O26" s="77"/>
      <c r="P26" s="77"/>
      <c r="Q26" s="77"/>
      <c r="R26" s="77"/>
      <c r="S26" s="77"/>
      <c r="T26" s="77"/>
      <c r="U26" s="48"/>
      <c r="V26" s="26"/>
      <c r="W26" s="77"/>
      <c r="X26" s="77"/>
      <c r="Y26" s="77"/>
      <c r="Z26" s="77"/>
      <c r="AA26" s="77"/>
      <c r="AB26" s="77"/>
      <c r="AC26" s="77"/>
      <c r="AD26" s="77"/>
      <c r="AE26" s="77"/>
      <c r="AF26" s="77"/>
      <c r="AG26" s="77"/>
      <c r="AH26" s="77"/>
      <c r="AI26" s="77"/>
      <c r="AJ26" s="77"/>
      <c r="AK26" s="77"/>
      <c r="AL26" s="78"/>
      <c r="AM26" s="48"/>
      <c r="AN26" s="26"/>
      <c r="AO26" s="77"/>
      <c r="AP26" s="77"/>
      <c r="AQ26" s="77"/>
    </row>
    <row r="27" spans="1:43" ht="6" customHeight="1" x14ac:dyDescent="0.2">
      <c r="A27" s="16"/>
      <c r="B27" s="475"/>
      <c r="C27" s="46"/>
      <c r="D27" s="27"/>
      <c r="E27" s="16"/>
      <c r="F27" s="16"/>
      <c r="G27" s="16"/>
      <c r="H27" s="16"/>
      <c r="I27" s="16"/>
      <c r="J27" s="16"/>
      <c r="K27" s="16"/>
      <c r="L27" s="16"/>
      <c r="M27" s="16"/>
      <c r="N27" s="16"/>
      <c r="O27" s="16"/>
      <c r="P27" s="16"/>
      <c r="Q27" s="16"/>
      <c r="R27" s="16"/>
      <c r="S27" s="16"/>
      <c r="T27" s="16"/>
      <c r="U27" s="46"/>
      <c r="V27" s="27"/>
      <c r="W27" s="16"/>
      <c r="X27" s="16"/>
      <c r="Y27" s="16"/>
      <c r="Z27" s="16"/>
      <c r="AA27" s="16"/>
      <c r="AB27" s="16"/>
      <c r="AC27" s="16"/>
      <c r="AD27" s="16"/>
      <c r="AE27" s="16"/>
      <c r="AF27" s="16"/>
      <c r="AG27" s="16"/>
      <c r="AH27" s="16"/>
      <c r="AI27" s="16"/>
      <c r="AJ27" s="16"/>
      <c r="AK27" s="16"/>
      <c r="AL27" s="24"/>
      <c r="AM27" s="46"/>
      <c r="AN27" s="27"/>
      <c r="AO27" s="16"/>
      <c r="AP27" s="16"/>
      <c r="AQ27" s="16"/>
    </row>
    <row r="28" spans="1:43" ht="11.25" customHeight="1" x14ac:dyDescent="0.2">
      <c r="A28" s="217"/>
      <c r="B28" s="133">
        <v>1005</v>
      </c>
      <c r="C28" s="476"/>
      <c r="D28" s="51"/>
      <c r="E28" s="722" t="str">
        <f ca="1">VLOOKUP(INDIRECT(ADDRESS(ROW(),COLUMN()-3)),Language_Translations,MATCH(Language_Selected,Language_Options,0),FALSE)</f>
        <v>Est-ce qu'on peut réduire le risque de contracter le VIH en utilisant des condoms au cours de chaque rapport sexuel ?</v>
      </c>
      <c r="F28" s="722"/>
      <c r="G28" s="722"/>
      <c r="H28" s="722"/>
      <c r="I28" s="722"/>
      <c r="J28" s="722"/>
      <c r="K28" s="722"/>
      <c r="L28" s="722"/>
      <c r="M28" s="722"/>
      <c r="N28" s="722"/>
      <c r="O28" s="722"/>
      <c r="P28" s="722"/>
      <c r="Q28" s="722"/>
      <c r="R28" s="722"/>
      <c r="S28" s="722"/>
      <c r="T28" s="722"/>
      <c r="U28" s="94"/>
      <c r="V28" s="51"/>
      <c r="W28" s="217" t="s">
        <v>117</v>
      </c>
      <c r="X28" s="217"/>
      <c r="Y28" s="47" t="s">
        <v>9</v>
      </c>
      <c r="Z28" s="47"/>
      <c r="AA28" s="47"/>
      <c r="AB28" s="47"/>
      <c r="AC28" s="47"/>
      <c r="AD28" s="47"/>
      <c r="AE28" s="47"/>
      <c r="AF28" s="47"/>
      <c r="AG28" s="47"/>
      <c r="AH28" s="47"/>
      <c r="AI28" s="47"/>
      <c r="AJ28" s="47"/>
      <c r="AK28" s="47"/>
      <c r="AL28" s="75" t="s">
        <v>93</v>
      </c>
      <c r="AM28" s="476"/>
      <c r="AN28" s="51"/>
      <c r="AO28" s="217"/>
      <c r="AP28" s="217"/>
      <c r="AQ28" s="217"/>
    </row>
    <row r="29" spans="1:43" x14ac:dyDescent="0.2">
      <c r="A29" s="217"/>
      <c r="B29" s="477"/>
      <c r="C29" s="476"/>
      <c r="D29" s="51"/>
      <c r="E29" s="722"/>
      <c r="F29" s="722"/>
      <c r="G29" s="722"/>
      <c r="H29" s="722"/>
      <c r="I29" s="722"/>
      <c r="J29" s="722"/>
      <c r="K29" s="722"/>
      <c r="L29" s="722"/>
      <c r="M29" s="722"/>
      <c r="N29" s="722"/>
      <c r="O29" s="722"/>
      <c r="P29" s="722"/>
      <c r="Q29" s="722"/>
      <c r="R29" s="722"/>
      <c r="S29" s="722"/>
      <c r="T29" s="722"/>
      <c r="U29" s="94"/>
      <c r="V29" s="51"/>
      <c r="W29" s="217" t="s">
        <v>118</v>
      </c>
      <c r="X29" s="217"/>
      <c r="Y29" s="47" t="s">
        <v>9</v>
      </c>
      <c r="Z29" s="47"/>
      <c r="AA29" s="47"/>
      <c r="AB29" s="47"/>
      <c r="AC29" s="47"/>
      <c r="AD29" s="47"/>
      <c r="AE29" s="47"/>
      <c r="AF29" s="47"/>
      <c r="AG29" s="47"/>
      <c r="AH29" s="47"/>
      <c r="AI29" s="47"/>
      <c r="AJ29" s="47"/>
      <c r="AK29" s="47"/>
      <c r="AL29" s="75" t="s">
        <v>95</v>
      </c>
      <c r="AM29" s="476"/>
      <c r="AN29" s="51"/>
      <c r="AO29" s="217"/>
      <c r="AP29" s="217"/>
      <c r="AQ29" s="217"/>
    </row>
    <row r="30" spans="1:43" x14ac:dyDescent="0.2">
      <c r="A30" s="217"/>
      <c r="B30" s="477"/>
      <c r="C30" s="476"/>
      <c r="D30" s="51"/>
      <c r="E30" s="722"/>
      <c r="F30" s="722"/>
      <c r="G30" s="722"/>
      <c r="H30" s="722"/>
      <c r="I30" s="722"/>
      <c r="J30" s="722"/>
      <c r="K30" s="722"/>
      <c r="L30" s="722"/>
      <c r="M30" s="722"/>
      <c r="N30" s="722"/>
      <c r="O30" s="722"/>
      <c r="P30" s="722"/>
      <c r="Q30" s="722"/>
      <c r="R30" s="722"/>
      <c r="S30" s="722"/>
      <c r="T30" s="722"/>
      <c r="U30" s="94"/>
      <c r="V30" s="51"/>
      <c r="W30" s="217" t="s">
        <v>259</v>
      </c>
      <c r="X30" s="217"/>
      <c r="Y30" s="217"/>
      <c r="Z30" s="217"/>
      <c r="AA30" s="217"/>
      <c r="AB30" s="47" t="s">
        <v>9</v>
      </c>
      <c r="AC30" s="97"/>
      <c r="AD30" s="47"/>
      <c r="AE30" s="47"/>
      <c r="AF30" s="47"/>
      <c r="AG30" s="47"/>
      <c r="AH30" s="47"/>
      <c r="AI30" s="47"/>
      <c r="AJ30" s="47"/>
      <c r="AK30" s="47"/>
      <c r="AL30" s="75" t="s">
        <v>212</v>
      </c>
      <c r="AM30" s="476"/>
      <c r="AN30" s="51"/>
      <c r="AO30" s="217"/>
      <c r="AP30" s="217"/>
      <c r="AQ30" s="217"/>
    </row>
    <row r="31" spans="1:43" ht="6" customHeight="1" x14ac:dyDescent="0.2">
      <c r="A31" s="77"/>
      <c r="B31" s="76"/>
      <c r="C31" s="48"/>
      <c r="D31" s="26"/>
      <c r="E31" s="77"/>
      <c r="F31" s="77"/>
      <c r="G31" s="77"/>
      <c r="H31" s="77"/>
      <c r="I31" s="77"/>
      <c r="J31" s="77"/>
      <c r="K31" s="77"/>
      <c r="L31" s="77"/>
      <c r="M31" s="77"/>
      <c r="N31" s="77"/>
      <c r="O31" s="77"/>
      <c r="P31" s="77"/>
      <c r="Q31" s="77"/>
      <c r="R31" s="77"/>
      <c r="S31" s="77"/>
      <c r="T31" s="77"/>
      <c r="U31" s="48"/>
      <c r="V31" s="26"/>
      <c r="W31" s="77"/>
      <c r="X31" s="77"/>
      <c r="Y31" s="77"/>
      <c r="Z31" s="77"/>
      <c r="AA31" s="77"/>
      <c r="AB31" s="77"/>
      <c r="AC31" s="77"/>
      <c r="AD31" s="77"/>
      <c r="AE31" s="77"/>
      <c r="AF31" s="77"/>
      <c r="AG31" s="77"/>
      <c r="AH31" s="77"/>
      <c r="AI31" s="77"/>
      <c r="AJ31" s="77"/>
      <c r="AK31" s="77"/>
      <c r="AL31" s="78"/>
      <c r="AM31" s="48"/>
      <c r="AN31" s="26"/>
      <c r="AO31" s="77"/>
      <c r="AP31" s="77"/>
      <c r="AQ31" s="77"/>
    </row>
    <row r="32" spans="1:43" ht="6" customHeight="1" x14ac:dyDescent="0.2">
      <c r="A32" s="16"/>
      <c r="B32" s="475"/>
      <c r="C32" s="46"/>
      <c r="D32" s="27"/>
      <c r="E32" s="16"/>
      <c r="F32" s="16"/>
      <c r="G32" s="16"/>
      <c r="H32" s="16"/>
      <c r="I32" s="16"/>
      <c r="J32" s="16"/>
      <c r="K32" s="16"/>
      <c r="L32" s="16"/>
      <c r="M32" s="16"/>
      <c r="N32" s="16"/>
      <c r="O32" s="16"/>
      <c r="P32" s="16"/>
      <c r="Q32" s="16"/>
      <c r="R32" s="16"/>
      <c r="S32" s="16"/>
      <c r="T32" s="16"/>
      <c r="U32" s="46"/>
      <c r="V32" s="27"/>
      <c r="W32" s="16"/>
      <c r="X32" s="16"/>
      <c r="Y32" s="16"/>
      <c r="Z32" s="16"/>
      <c r="AA32" s="16"/>
      <c r="AB32" s="16"/>
      <c r="AC32" s="16"/>
      <c r="AD32" s="16"/>
      <c r="AE32" s="16"/>
      <c r="AF32" s="16"/>
      <c r="AG32" s="16"/>
      <c r="AH32" s="16"/>
      <c r="AI32" s="16"/>
      <c r="AJ32" s="16"/>
      <c r="AK32" s="16"/>
      <c r="AL32" s="24"/>
      <c r="AM32" s="46"/>
      <c r="AN32" s="27"/>
      <c r="AO32" s="16"/>
      <c r="AP32" s="16"/>
      <c r="AQ32" s="16"/>
    </row>
    <row r="33" spans="1:43" ht="11.25" customHeight="1" x14ac:dyDescent="0.2">
      <c r="A33" s="217"/>
      <c r="B33" s="133">
        <v>1006</v>
      </c>
      <c r="C33" s="476"/>
      <c r="D33" s="51"/>
      <c r="E33" s="722" t="str">
        <f ca="1">VLOOKUP(INDIRECT(ADDRESS(ROW(),COLUMN()-3)),Language_Translations,MATCH(Language_Selected,Language_Options,0),FALSE)</f>
        <v>Est-ce qu'on peut contracter le VIH en partageant la nourriture avec une personne qui a le VIH ?</v>
      </c>
      <c r="F33" s="722"/>
      <c r="G33" s="722"/>
      <c r="H33" s="722"/>
      <c r="I33" s="722"/>
      <c r="J33" s="722"/>
      <c r="K33" s="722"/>
      <c r="L33" s="722"/>
      <c r="M33" s="722"/>
      <c r="N33" s="722"/>
      <c r="O33" s="722"/>
      <c r="P33" s="722"/>
      <c r="Q33" s="722"/>
      <c r="R33" s="722"/>
      <c r="S33" s="722"/>
      <c r="T33" s="722"/>
      <c r="U33" s="94"/>
      <c r="V33" s="51"/>
      <c r="W33" s="217" t="s">
        <v>117</v>
      </c>
      <c r="X33" s="217"/>
      <c r="Y33" s="47" t="s">
        <v>9</v>
      </c>
      <c r="Z33" s="47"/>
      <c r="AA33" s="47"/>
      <c r="AB33" s="47"/>
      <c r="AC33" s="47"/>
      <c r="AD33" s="47"/>
      <c r="AE33" s="47"/>
      <c r="AF33" s="47"/>
      <c r="AG33" s="47"/>
      <c r="AH33" s="47"/>
      <c r="AI33" s="47"/>
      <c r="AJ33" s="47"/>
      <c r="AK33" s="47"/>
      <c r="AL33" s="75" t="s">
        <v>93</v>
      </c>
      <c r="AM33" s="476"/>
      <c r="AN33" s="51"/>
      <c r="AO33" s="217"/>
      <c r="AP33" s="217"/>
      <c r="AQ33" s="217"/>
    </row>
    <row r="34" spans="1:43" x14ac:dyDescent="0.2">
      <c r="A34" s="217"/>
      <c r="B34" s="81"/>
      <c r="C34" s="476"/>
      <c r="D34" s="51"/>
      <c r="E34" s="722"/>
      <c r="F34" s="722"/>
      <c r="G34" s="722"/>
      <c r="H34" s="722"/>
      <c r="I34" s="722"/>
      <c r="J34" s="722"/>
      <c r="K34" s="722"/>
      <c r="L34" s="722"/>
      <c r="M34" s="722"/>
      <c r="N34" s="722"/>
      <c r="O34" s="722"/>
      <c r="P34" s="722"/>
      <c r="Q34" s="722"/>
      <c r="R34" s="722"/>
      <c r="S34" s="722"/>
      <c r="T34" s="722"/>
      <c r="U34" s="94"/>
      <c r="V34" s="51"/>
      <c r="W34" s="217" t="s">
        <v>118</v>
      </c>
      <c r="X34" s="217"/>
      <c r="Y34" s="47" t="s">
        <v>9</v>
      </c>
      <c r="Z34" s="47"/>
      <c r="AA34" s="47"/>
      <c r="AB34" s="47"/>
      <c r="AC34" s="47"/>
      <c r="AD34" s="47"/>
      <c r="AE34" s="47"/>
      <c r="AF34" s="47"/>
      <c r="AG34" s="47"/>
      <c r="AH34" s="47"/>
      <c r="AI34" s="47"/>
      <c r="AJ34" s="47"/>
      <c r="AK34" s="47"/>
      <c r="AL34" s="75" t="s">
        <v>95</v>
      </c>
      <c r="AM34" s="476"/>
      <c r="AN34" s="51"/>
      <c r="AO34" s="217"/>
      <c r="AP34" s="217"/>
      <c r="AQ34" s="217"/>
    </row>
    <row r="35" spans="1:43" x14ac:dyDescent="0.2">
      <c r="A35" s="217"/>
      <c r="B35" s="477"/>
      <c r="C35" s="476"/>
      <c r="D35" s="51"/>
      <c r="E35" s="722"/>
      <c r="F35" s="722"/>
      <c r="G35" s="722"/>
      <c r="H35" s="722"/>
      <c r="I35" s="722"/>
      <c r="J35" s="722"/>
      <c r="K35" s="722"/>
      <c r="L35" s="722"/>
      <c r="M35" s="722"/>
      <c r="N35" s="722"/>
      <c r="O35" s="722"/>
      <c r="P35" s="722"/>
      <c r="Q35" s="722"/>
      <c r="R35" s="722"/>
      <c r="S35" s="722"/>
      <c r="T35" s="722"/>
      <c r="U35" s="94"/>
      <c r="V35" s="51"/>
      <c r="W35" s="217" t="s">
        <v>259</v>
      </c>
      <c r="X35" s="217"/>
      <c r="Y35" s="217"/>
      <c r="Z35" s="217"/>
      <c r="AA35" s="217"/>
      <c r="AB35" s="47" t="s">
        <v>9</v>
      </c>
      <c r="AC35" s="97"/>
      <c r="AD35" s="47"/>
      <c r="AE35" s="47"/>
      <c r="AF35" s="47"/>
      <c r="AG35" s="47"/>
      <c r="AH35" s="47"/>
      <c r="AI35" s="47"/>
      <c r="AJ35" s="47"/>
      <c r="AK35" s="47"/>
      <c r="AL35" s="75" t="s">
        <v>212</v>
      </c>
      <c r="AM35" s="476"/>
      <c r="AN35" s="51"/>
      <c r="AO35" s="217"/>
      <c r="AP35" s="217"/>
      <c r="AQ35" s="217"/>
    </row>
    <row r="36" spans="1:43" ht="6" customHeight="1" x14ac:dyDescent="0.2">
      <c r="A36" s="77"/>
      <c r="B36" s="76"/>
      <c r="C36" s="48"/>
      <c r="D36" s="26"/>
      <c r="E36" s="77"/>
      <c r="F36" s="77"/>
      <c r="G36" s="77"/>
      <c r="H36" s="77"/>
      <c r="I36" s="77"/>
      <c r="J36" s="77"/>
      <c r="K36" s="77"/>
      <c r="L36" s="77"/>
      <c r="M36" s="77"/>
      <c r="N36" s="77"/>
      <c r="O36" s="77"/>
      <c r="P36" s="77"/>
      <c r="Q36" s="77"/>
      <c r="R36" s="77"/>
      <c r="S36" s="77"/>
      <c r="T36" s="77"/>
      <c r="U36" s="48"/>
      <c r="V36" s="26"/>
      <c r="W36" s="77"/>
      <c r="X36" s="77"/>
      <c r="Y36" s="77"/>
      <c r="Z36" s="77"/>
      <c r="AA36" s="77"/>
      <c r="AB36" s="77"/>
      <c r="AC36" s="77"/>
      <c r="AD36" s="77"/>
      <c r="AE36" s="77"/>
      <c r="AF36" s="77"/>
      <c r="AG36" s="77"/>
      <c r="AH36" s="77"/>
      <c r="AI36" s="77"/>
      <c r="AJ36" s="77"/>
      <c r="AK36" s="77"/>
      <c r="AL36" s="78"/>
      <c r="AM36" s="48"/>
      <c r="AN36" s="26"/>
      <c r="AO36" s="77"/>
      <c r="AP36" s="77"/>
      <c r="AQ36" s="77"/>
    </row>
    <row r="37" spans="1:43" ht="6" customHeight="1" x14ac:dyDescent="0.2">
      <c r="A37" s="16"/>
      <c r="B37" s="475"/>
      <c r="C37" s="46"/>
      <c r="D37" s="27"/>
      <c r="E37" s="16"/>
      <c r="F37" s="16"/>
      <c r="G37" s="16"/>
      <c r="H37" s="16"/>
      <c r="I37" s="16"/>
      <c r="J37" s="16"/>
      <c r="K37" s="16"/>
      <c r="L37" s="16"/>
      <c r="M37" s="16"/>
      <c r="N37" s="16"/>
      <c r="O37" s="16"/>
      <c r="P37" s="16"/>
      <c r="Q37" s="16"/>
      <c r="R37" s="16"/>
      <c r="S37" s="16"/>
      <c r="T37" s="16"/>
      <c r="U37" s="46"/>
      <c r="V37" s="27"/>
      <c r="W37" s="16"/>
      <c r="X37" s="16"/>
      <c r="Y37" s="16"/>
      <c r="Z37" s="16"/>
      <c r="AA37" s="16"/>
      <c r="AB37" s="16"/>
      <c r="AC37" s="16"/>
      <c r="AD37" s="16"/>
      <c r="AE37" s="16"/>
      <c r="AF37" s="16"/>
      <c r="AG37" s="16"/>
      <c r="AH37" s="16"/>
      <c r="AI37" s="16"/>
      <c r="AJ37" s="16"/>
      <c r="AK37" s="16"/>
      <c r="AL37" s="24"/>
      <c r="AM37" s="46"/>
      <c r="AN37" s="27"/>
      <c r="AO37" s="16"/>
      <c r="AP37" s="16"/>
      <c r="AQ37" s="16"/>
    </row>
    <row r="38" spans="1:43" ht="11.25" customHeight="1" x14ac:dyDescent="0.2">
      <c r="A38" s="217"/>
      <c r="B38" s="133">
        <v>1007</v>
      </c>
      <c r="C38" s="476"/>
      <c r="D38" s="51"/>
      <c r="E38" s="722" t="str">
        <f ca="1">VLOOKUP(INDIRECT(ADDRESS(ROW(),COLUMN()-3)),Language_Translations,MATCH(Language_Selected,Language_Options,0),FALSE)</f>
        <v>Est-il possible qu'une personne paraissant en bonne santé ait, en fait, le VIH ?</v>
      </c>
      <c r="F38" s="722"/>
      <c r="G38" s="722"/>
      <c r="H38" s="722"/>
      <c r="I38" s="722"/>
      <c r="J38" s="722"/>
      <c r="K38" s="722"/>
      <c r="L38" s="722"/>
      <c r="M38" s="722"/>
      <c r="N38" s="722"/>
      <c r="O38" s="722"/>
      <c r="P38" s="722"/>
      <c r="Q38" s="722"/>
      <c r="R38" s="722"/>
      <c r="S38" s="722"/>
      <c r="T38" s="722"/>
      <c r="U38" s="94"/>
      <c r="V38" s="51"/>
      <c r="W38" s="217" t="s">
        <v>117</v>
      </c>
      <c r="X38" s="217"/>
      <c r="Y38" s="47" t="s">
        <v>9</v>
      </c>
      <c r="Z38" s="47"/>
      <c r="AA38" s="47"/>
      <c r="AB38" s="47"/>
      <c r="AC38" s="47"/>
      <c r="AD38" s="47"/>
      <c r="AE38" s="47"/>
      <c r="AF38" s="47"/>
      <c r="AG38" s="47"/>
      <c r="AH38" s="47"/>
      <c r="AI38" s="47"/>
      <c r="AJ38" s="47"/>
      <c r="AK38" s="47"/>
      <c r="AL38" s="75" t="s">
        <v>93</v>
      </c>
      <c r="AM38" s="476"/>
      <c r="AN38" s="51"/>
      <c r="AO38" s="217"/>
      <c r="AP38" s="217"/>
      <c r="AQ38" s="217"/>
    </row>
    <row r="39" spans="1:43" x14ac:dyDescent="0.2">
      <c r="A39" s="217"/>
      <c r="B39" s="477"/>
      <c r="C39" s="476"/>
      <c r="D39" s="51"/>
      <c r="E39" s="722"/>
      <c r="F39" s="722"/>
      <c r="G39" s="722"/>
      <c r="H39" s="722"/>
      <c r="I39" s="722"/>
      <c r="J39" s="722"/>
      <c r="K39" s="722"/>
      <c r="L39" s="722"/>
      <c r="M39" s="722"/>
      <c r="N39" s="722"/>
      <c r="O39" s="722"/>
      <c r="P39" s="722"/>
      <c r="Q39" s="722"/>
      <c r="R39" s="722"/>
      <c r="S39" s="722"/>
      <c r="T39" s="722"/>
      <c r="U39" s="94"/>
      <c r="V39" s="51"/>
      <c r="W39" s="217" t="s">
        <v>118</v>
      </c>
      <c r="X39" s="217"/>
      <c r="Y39" s="47" t="s">
        <v>9</v>
      </c>
      <c r="Z39" s="47"/>
      <c r="AA39" s="47"/>
      <c r="AB39" s="47"/>
      <c r="AC39" s="47"/>
      <c r="AD39" s="47"/>
      <c r="AE39" s="47"/>
      <c r="AF39" s="47"/>
      <c r="AG39" s="47"/>
      <c r="AH39" s="47"/>
      <c r="AI39" s="47"/>
      <c r="AJ39" s="47"/>
      <c r="AK39" s="47"/>
      <c r="AL39" s="75" t="s">
        <v>95</v>
      </c>
      <c r="AM39" s="476"/>
      <c r="AN39" s="51"/>
      <c r="AO39" s="217"/>
      <c r="AP39" s="217"/>
      <c r="AQ39" s="217"/>
    </row>
    <row r="40" spans="1:43" x14ac:dyDescent="0.2">
      <c r="A40" s="217"/>
      <c r="B40" s="477"/>
      <c r="C40" s="476"/>
      <c r="D40" s="51"/>
      <c r="E40" s="722"/>
      <c r="F40" s="722"/>
      <c r="G40" s="722"/>
      <c r="H40" s="722"/>
      <c r="I40" s="722"/>
      <c r="J40" s="722"/>
      <c r="K40" s="722"/>
      <c r="L40" s="722"/>
      <c r="M40" s="722"/>
      <c r="N40" s="722"/>
      <c r="O40" s="722"/>
      <c r="P40" s="722"/>
      <c r="Q40" s="722"/>
      <c r="R40" s="722"/>
      <c r="S40" s="722"/>
      <c r="T40" s="722"/>
      <c r="U40" s="94"/>
      <c r="V40" s="51"/>
      <c r="W40" s="217" t="s">
        <v>259</v>
      </c>
      <c r="X40" s="217"/>
      <c r="Y40" s="217"/>
      <c r="Z40" s="217"/>
      <c r="AA40" s="217"/>
      <c r="AB40" s="47" t="s">
        <v>9</v>
      </c>
      <c r="AC40" s="97"/>
      <c r="AD40" s="47"/>
      <c r="AE40" s="47"/>
      <c r="AF40" s="47"/>
      <c r="AG40" s="47"/>
      <c r="AH40" s="47"/>
      <c r="AI40" s="47"/>
      <c r="AJ40" s="47"/>
      <c r="AK40" s="47"/>
      <c r="AL40" s="75" t="s">
        <v>212</v>
      </c>
      <c r="AM40" s="476"/>
      <c r="AN40" s="51"/>
      <c r="AO40" s="217"/>
      <c r="AP40" s="217"/>
      <c r="AQ40" s="217"/>
    </row>
    <row r="41" spans="1:43" ht="6" customHeight="1" x14ac:dyDescent="0.2">
      <c r="A41" s="77"/>
      <c r="B41" s="76"/>
      <c r="C41" s="48"/>
      <c r="D41" s="26"/>
      <c r="E41" s="77"/>
      <c r="F41" s="77"/>
      <c r="G41" s="77"/>
      <c r="H41" s="77"/>
      <c r="I41" s="77"/>
      <c r="J41" s="77"/>
      <c r="K41" s="77"/>
      <c r="L41" s="77"/>
      <c r="M41" s="77"/>
      <c r="N41" s="77"/>
      <c r="O41" s="77"/>
      <c r="P41" s="77"/>
      <c r="Q41" s="77"/>
      <c r="R41" s="77"/>
      <c r="S41" s="77"/>
      <c r="T41" s="77"/>
      <c r="U41" s="48"/>
      <c r="V41" s="26"/>
      <c r="W41" s="77"/>
      <c r="X41" s="77"/>
      <c r="Y41" s="77"/>
      <c r="Z41" s="77"/>
      <c r="AA41" s="77"/>
      <c r="AB41" s="77"/>
      <c r="AC41" s="77"/>
      <c r="AD41" s="77"/>
      <c r="AE41" s="77"/>
      <c r="AF41" s="77"/>
      <c r="AG41" s="77"/>
      <c r="AH41" s="77"/>
      <c r="AI41" s="77"/>
      <c r="AJ41" s="77"/>
      <c r="AK41" s="77"/>
      <c r="AL41" s="78"/>
      <c r="AM41" s="48"/>
      <c r="AN41" s="26"/>
      <c r="AO41" s="77"/>
      <c r="AP41" s="77"/>
      <c r="AQ41" s="77"/>
    </row>
    <row r="42" spans="1:43" ht="6" customHeight="1" x14ac:dyDescent="0.2">
      <c r="A42" s="16"/>
      <c r="B42" s="475"/>
      <c r="C42" s="46"/>
      <c r="D42" s="27"/>
      <c r="E42" s="16"/>
      <c r="F42" s="16"/>
      <c r="G42" s="16"/>
      <c r="H42" s="16"/>
      <c r="I42" s="16"/>
      <c r="J42" s="16"/>
      <c r="K42" s="16"/>
      <c r="L42" s="16"/>
      <c r="M42" s="16"/>
      <c r="N42" s="16"/>
      <c r="O42" s="16"/>
      <c r="P42" s="16"/>
      <c r="Q42" s="16"/>
      <c r="R42" s="16"/>
      <c r="S42" s="16"/>
      <c r="T42" s="16"/>
      <c r="U42" s="46"/>
      <c r="V42" s="27"/>
      <c r="W42" s="16"/>
      <c r="X42" s="16"/>
      <c r="Y42" s="16"/>
      <c r="Z42" s="16"/>
      <c r="AA42" s="16"/>
      <c r="AB42" s="16"/>
      <c r="AC42" s="16"/>
      <c r="AD42" s="16"/>
      <c r="AE42" s="16"/>
      <c r="AF42" s="16"/>
      <c r="AG42" s="16"/>
      <c r="AH42" s="16"/>
      <c r="AI42" s="16"/>
      <c r="AJ42" s="16"/>
      <c r="AK42" s="16"/>
      <c r="AL42" s="24"/>
      <c r="AM42" s="46"/>
      <c r="AN42" s="27"/>
      <c r="AO42" s="16"/>
      <c r="AP42" s="16"/>
      <c r="AQ42" s="16"/>
    </row>
    <row r="43" spans="1:43" ht="11.25" customHeight="1" x14ac:dyDescent="0.2">
      <c r="A43" s="217"/>
      <c r="B43" s="133">
        <v>1008</v>
      </c>
      <c r="C43" s="476"/>
      <c r="D43" s="51"/>
      <c r="E43" s="722" t="str">
        <f ca="1">VLOOKUP(INDIRECT(ADDRESS(ROW(),COLUMN()-3)),Language_Translations,MATCH(Language_Selected,Language_Options,0),FALSE)</f>
        <v>Avez-vous entendu parler des TAR, c' est-à-dire des médicaments antirétroviraux qui traitent le VIH ?</v>
      </c>
      <c r="F43" s="722"/>
      <c r="G43" s="722"/>
      <c r="H43" s="722"/>
      <c r="I43" s="722"/>
      <c r="J43" s="722"/>
      <c r="K43" s="722"/>
      <c r="L43" s="722"/>
      <c r="M43" s="722"/>
      <c r="N43" s="722"/>
      <c r="O43" s="722"/>
      <c r="P43" s="722"/>
      <c r="Q43" s="722"/>
      <c r="R43" s="722"/>
      <c r="S43" s="722"/>
      <c r="T43" s="722"/>
      <c r="U43" s="94"/>
      <c r="V43" s="51"/>
      <c r="W43" s="217" t="s">
        <v>117</v>
      </c>
      <c r="X43" s="217"/>
      <c r="Y43" s="47" t="s">
        <v>9</v>
      </c>
      <c r="Z43" s="47"/>
      <c r="AA43" s="47"/>
      <c r="AB43" s="47"/>
      <c r="AC43" s="47"/>
      <c r="AD43" s="47"/>
      <c r="AE43" s="47"/>
      <c r="AF43" s="47"/>
      <c r="AG43" s="47"/>
      <c r="AH43" s="47"/>
      <c r="AI43" s="47"/>
      <c r="AJ43" s="47"/>
      <c r="AK43" s="47"/>
      <c r="AL43" s="75" t="s">
        <v>93</v>
      </c>
      <c r="AM43" s="476"/>
      <c r="AN43" s="51"/>
      <c r="AO43" s="217"/>
      <c r="AP43" s="217"/>
      <c r="AQ43" s="217"/>
    </row>
    <row r="44" spans="1:43" x14ac:dyDescent="0.2">
      <c r="A44" s="217"/>
      <c r="B44" s="477"/>
      <c r="C44" s="476"/>
      <c r="D44" s="51"/>
      <c r="E44" s="722"/>
      <c r="F44" s="722"/>
      <c r="G44" s="722"/>
      <c r="H44" s="722"/>
      <c r="I44" s="722"/>
      <c r="J44" s="722"/>
      <c r="K44" s="722"/>
      <c r="L44" s="722"/>
      <c r="M44" s="722"/>
      <c r="N44" s="722"/>
      <c r="O44" s="722"/>
      <c r="P44" s="722"/>
      <c r="Q44" s="722"/>
      <c r="R44" s="722"/>
      <c r="S44" s="722"/>
      <c r="T44" s="722"/>
      <c r="U44" s="94"/>
      <c r="V44" s="51"/>
      <c r="W44" s="217" t="s">
        <v>118</v>
      </c>
      <c r="X44" s="217"/>
      <c r="Y44" s="47" t="s">
        <v>9</v>
      </c>
      <c r="Z44" s="47"/>
      <c r="AA44" s="47"/>
      <c r="AB44" s="47"/>
      <c r="AC44" s="47"/>
      <c r="AD44" s="47"/>
      <c r="AE44" s="47"/>
      <c r="AF44" s="47"/>
      <c r="AG44" s="47"/>
      <c r="AH44" s="47"/>
      <c r="AI44" s="47"/>
      <c r="AJ44" s="47"/>
      <c r="AK44" s="47"/>
      <c r="AL44" s="75" t="s">
        <v>95</v>
      </c>
      <c r="AM44" s="476"/>
      <c r="AN44" s="51"/>
      <c r="AO44" s="217"/>
      <c r="AP44" s="217"/>
      <c r="AQ44" s="217"/>
    </row>
    <row r="45" spans="1:43" ht="6" customHeight="1" x14ac:dyDescent="0.2">
      <c r="A45" s="77"/>
      <c r="B45" s="76"/>
      <c r="C45" s="48"/>
      <c r="D45" s="26"/>
      <c r="E45" s="77"/>
      <c r="F45" s="77"/>
      <c r="G45" s="77"/>
      <c r="H45" s="77"/>
      <c r="I45" s="77"/>
      <c r="J45" s="77"/>
      <c r="K45" s="77"/>
      <c r="L45" s="77"/>
      <c r="M45" s="77"/>
      <c r="N45" s="77"/>
      <c r="O45" s="77"/>
      <c r="P45" s="77"/>
      <c r="Q45" s="77"/>
      <c r="R45" s="77"/>
      <c r="S45" s="77"/>
      <c r="T45" s="77"/>
      <c r="U45" s="48"/>
      <c r="V45" s="26"/>
      <c r="W45" s="77"/>
      <c r="X45" s="77"/>
      <c r="Y45" s="77"/>
      <c r="Z45" s="77"/>
      <c r="AA45" s="77"/>
      <c r="AB45" s="77"/>
      <c r="AC45" s="77"/>
      <c r="AD45" s="77"/>
      <c r="AE45" s="77"/>
      <c r="AF45" s="77"/>
      <c r="AG45" s="77"/>
      <c r="AH45" s="77"/>
      <c r="AI45" s="77"/>
      <c r="AJ45" s="77"/>
      <c r="AK45" s="77"/>
      <c r="AL45" s="78"/>
      <c r="AM45" s="48"/>
      <c r="AN45" s="26"/>
      <c r="AO45" s="77"/>
      <c r="AP45" s="77"/>
      <c r="AQ45" s="77"/>
    </row>
    <row r="46" spans="1:43" ht="6" customHeight="1" x14ac:dyDescent="0.2">
      <c r="A46" s="217"/>
      <c r="B46" s="477"/>
      <c r="C46" s="476"/>
      <c r="D46" s="51"/>
      <c r="E46" s="217"/>
      <c r="F46" s="217"/>
      <c r="G46" s="217"/>
      <c r="H46" s="217"/>
      <c r="I46" s="217"/>
      <c r="J46" s="217"/>
      <c r="K46" s="217"/>
      <c r="L46" s="217"/>
      <c r="M46" s="217"/>
      <c r="N46" s="217"/>
      <c r="O46" s="217"/>
      <c r="P46" s="217"/>
      <c r="Q46" s="217"/>
      <c r="R46" s="217"/>
      <c r="S46" s="217"/>
      <c r="T46" s="217"/>
      <c r="U46" s="476"/>
      <c r="V46" s="51"/>
      <c r="W46" s="217"/>
      <c r="X46" s="217"/>
      <c r="Y46" s="217"/>
      <c r="Z46" s="217"/>
      <c r="AA46" s="217"/>
      <c r="AB46" s="217"/>
      <c r="AC46" s="217"/>
      <c r="AD46" s="217"/>
      <c r="AE46" s="217"/>
      <c r="AF46" s="217"/>
      <c r="AG46" s="217"/>
      <c r="AH46" s="217"/>
      <c r="AI46" s="217"/>
      <c r="AJ46" s="217"/>
      <c r="AK46" s="217"/>
      <c r="AL46" s="74"/>
      <c r="AM46" s="476"/>
      <c r="AN46" s="51"/>
      <c r="AO46" s="217"/>
      <c r="AP46" s="217"/>
      <c r="AQ46" s="217"/>
    </row>
    <row r="47" spans="1:43" ht="11.25" customHeight="1" x14ac:dyDescent="0.2">
      <c r="A47" s="217"/>
      <c r="B47" s="133">
        <v>1009</v>
      </c>
      <c r="C47" s="476"/>
      <c r="D47" s="51"/>
      <c r="E47" s="722" t="str">
        <f ca="1">VLOOKUP(INDIRECT(ADDRESS(ROW(),COLUMN()-3)),Language_Translations,MATCH(Language_Selected,Language_Options,0),FALSE)</f>
        <v>Est-ce qu'il y a des médicaments spéciaux qu'un médecin ou une infirmière peut donner à une femme ayant contracté le VIH pour réduire le risque de transmission au bébé ?</v>
      </c>
      <c r="F47" s="722"/>
      <c r="G47" s="722"/>
      <c r="H47" s="722"/>
      <c r="I47" s="722"/>
      <c r="J47" s="722"/>
      <c r="K47" s="722"/>
      <c r="L47" s="722"/>
      <c r="M47" s="722"/>
      <c r="N47" s="722"/>
      <c r="O47" s="722"/>
      <c r="P47" s="722"/>
      <c r="Q47" s="722"/>
      <c r="R47" s="722"/>
      <c r="S47" s="722"/>
      <c r="T47" s="722"/>
      <c r="U47" s="94"/>
      <c r="V47" s="51"/>
      <c r="W47" s="217" t="s">
        <v>117</v>
      </c>
      <c r="X47" s="217"/>
      <c r="Y47" s="47" t="s">
        <v>9</v>
      </c>
      <c r="Z47" s="47"/>
      <c r="AA47" s="47"/>
      <c r="AB47" s="47"/>
      <c r="AC47" s="47"/>
      <c r="AD47" s="47"/>
      <c r="AE47" s="47"/>
      <c r="AF47" s="47"/>
      <c r="AG47" s="47"/>
      <c r="AH47" s="47"/>
      <c r="AI47" s="47"/>
      <c r="AJ47" s="47"/>
      <c r="AK47" s="47"/>
      <c r="AL47" s="75" t="s">
        <v>93</v>
      </c>
      <c r="AM47" s="476"/>
      <c r="AN47" s="217"/>
      <c r="AP47" s="217"/>
      <c r="AQ47" s="217"/>
    </row>
    <row r="48" spans="1:43" x14ac:dyDescent="0.2">
      <c r="A48" s="217"/>
      <c r="B48" s="81"/>
      <c r="C48" s="476"/>
      <c r="D48" s="51"/>
      <c r="E48" s="722"/>
      <c r="F48" s="722"/>
      <c r="G48" s="722"/>
      <c r="H48" s="722"/>
      <c r="I48" s="722"/>
      <c r="J48" s="722"/>
      <c r="K48" s="722"/>
      <c r="L48" s="722"/>
      <c r="M48" s="722"/>
      <c r="N48" s="722"/>
      <c r="O48" s="722"/>
      <c r="P48" s="722"/>
      <c r="Q48" s="722"/>
      <c r="R48" s="722"/>
      <c r="S48" s="722"/>
      <c r="T48" s="722"/>
      <c r="U48" s="94"/>
      <c r="V48" s="51"/>
      <c r="W48" s="217" t="s">
        <v>118</v>
      </c>
      <c r="X48" s="217"/>
      <c r="Y48" s="47" t="s">
        <v>9</v>
      </c>
      <c r="Z48" s="47"/>
      <c r="AA48" s="47"/>
      <c r="AB48" s="47"/>
      <c r="AC48" s="47"/>
      <c r="AD48" s="47"/>
      <c r="AE48" s="47"/>
      <c r="AF48" s="47"/>
      <c r="AG48" s="47"/>
      <c r="AH48" s="47"/>
      <c r="AI48" s="47"/>
      <c r="AJ48" s="47"/>
      <c r="AK48" s="47"/>
      <c r="AL48" s="75" t="s">
        <v>95</v>
      </c>
      <c r="AM48" s="476"/>
      <c r="AN48" s="217"/>
      <c r="AP48" s="217"/>
      <c r="AQ48" s="217"/>
    </row>
    <row r="49" spans="1:43" x14ac:dyDescent="0.2">
      <c r="A49" s="217"/>
      <c r="B49" s="477"/>
      <c r="C49" s="476"/>
      <c r="D49" s="51"/>
      <c r="E49" s="722"/>
      <c r="F49" s="722"/>
      <c r="G49" s="722"/>
      <c r="H49" s="722"/>
      <c r="I49" s="722"/>
      <c r="J49" s="722"/>
      <c r="K49" s="722"/>
      <c r="L49" s="722"/>
      <c r="M49" s="722"/>
      <c r="N49" s="722"/>
      <c r="O49" s="722"/>
      <c r="P49" s="722"/>
      <c r="Q49" s="722"/>
      <c r="R49" s="722"/>
      <c r="S49" s="722"/>
      <c r="T49" s="722"/>
      <c r="U49" s="94"/>
      <c r="V49" s="51"/>
      <c r="W49" s="217" t="s">
        <v>259</v>
      </c>
      <c r="X49" s="217"/>
      <c r="Y49" s="217"/>
      <c r="Z49" s="217"/>
      <c r="AA49" s="217"/>
      <c r="AB49" s="47" t="s">
        <v>9</v>
      </c>
      <c r="AC49" s="97"/>
      <c r="AD49" s="47"/>
      <c r="AE49" s="47"/>
      <c r="AF49" s="47"/>
      <c r="AG49" s="47"/>
      <c r="AH49" s="47"/>
      <c r="AI49" s="47"/>
      <c r="AJ49" s="47"/>
      <c r="AK49" s="47"/>
      <c r="AL49" s="75" t="s">
        <v>212</v>
      </c>
      <c r="AM49" s="476"/>
      <c r="AN49" s="51"/>
      <c r="AO49" s="217"/>
      <c r="AP49" s="217"/>
      <c r="AQ49" s="217"/>
    </row>
    <row r="50" spans="1:43" x14ac:dyDescent="0.2">
      <c r="A50" s="217"/>
      <c r="B50" s="477"/>
      <c r="C50" s="476"/>
      <c r="D50" s="51"/>
      <c r="E50" s="722"/>
      <c r="F50" s="722"/>
      <c r="G50" s="722"/>
      <c r="H50" s="722"/>
      <c r="I50" s="722"/>
      <c r="J50" s="722"/>
      <c r="K50" s="722"/>
      <c r="L50" s="722"/>
      <c r="M50" s="722"/>
      <c r="N50" s="722"/>
      <c r="O50" s="722"/>
      <c r="P50" s="722"/>
      <c r="Q50" s="722"/>
      <c r="R50" s="722"/>
      <c r="S50" s="722"/>
      <c r="T50" s="722"/>
      <c r="U50" s="94"/>
      <c r="V50" s="51"/>
      <c r="W50" s="217"/>
      <c r="X50" s="217"/>
      <c r="Y50" s="217"/>
      <c r="Z50" s="217"/>
      <c r="AA50" s="217"/>
      <c r="AB50" s="47"/>
      <c r="AC50" s="97"/>
      <c r="AD50" s="47"/>
      <c r="AE50" s="47"/>
      <c r="AF50" s="47"/>
      <c r="AG50" s="47"/>
      <c r="AH50" s="47"/>
      <c r="AI50" s="47"/>
      <c r="AJ50" s="47"/>
      <c r="AK50" s="47"/>
      <c r="AL50" s="75"/>
      <c r="AM50" s="476"/>
      <c r="AN50" s="51"/>
      <c r="AO50" s="217"/>
      <c r="AP50" s="217"/>
      <c r="AQ50" s="217"/>
    </row>
    <row r="51" spans="1:43" ht="6" customHeight="1" x14ac:dyDescent="0.2">
      <c r="A51" s="77"/>
      <c r="B51" s="76"/>
      <c r="C51" s="48"/>
      <c r="D51" s="26"/>
      <c r="E51" s="77"/>
      <c r="F51" s="77"/>
      <c r="G51" s="77"/>
      <c r="H51" s="77"/>
      <c r="I51" s="77"/>
      <c r="J51" s="77"/>
      <c r="K51" s="77"/>
      <c r="L51" s="77"/>
      <c r="M51" s="77"/>
      <c r="N51" s="77"/>
      <c r="O51" s="77"/>
      <c r="P51" s="77"/>
      <c r="Q51" s="77"/>
      <c r="R51" s="77"/>
      <c r="S51" s="77"/>
      <c r="T51" s="77"/>
      <c r="U51" s="48"/>
      <c r="V51" s="26"/>
      <c r="W51" s="77"/>
      <c r="X51" s="77"/>
      <c r="Y51" s="77"/>
      <c r="Z51" s="77"/>
      <c r="AA51" s="77"/>
      <c r="AB51" s="77"/>
      <c r="AC51" s="77"/>
      <c r="AD51" s="77"/>
      <c r="AE51" s="77"/>
      <c r="AF51" s="77"/>
      <c r="AG51" s="77"/>
      <c r="AH51" s="77"/>
      <c r="AI51" s="77"/>
      <c r="AJ51" s="77"/>
      <c r="AK51" s="77"/>
      <c r="AL51" s="78"/>
      <c r="AM51" s="48"/>
      <c r="AN51" s="26"/>
      <c r="AO51" s="77"/>
      <c r="AP51" s="77"/>
      <c r="AQ51" s="77"/>
    </row>
    <row r="52" spans="1:43" ht="6" customHeight="1" x14ac:dyDescent="0.2">
      <c r="A52" s="248"/>
      <c r="B52" s="117"/>
      <c r="C52" s="118"/>
      <c r="D52" s="51"/>
      <c r="E52" s="217"/>
      <c r="F52" s="217"/>
      <c r="G52" s="217"/>
      <c r="H52" s="217"/>
      <c r="I52" s="217"/>
      <c r="J52" s="217"/>
      <c r="K52" s="217"/>
      <c r="L52" s="217"/>
      <c r="M52" s="217"/>
      <c r="N52" s="217"/>
      <c r="O52" s="217"/>
      <c r="P52" s="217"/>
      <c r="Q52" s="217"/>
      <c r="R52" s="217"/>
      <c r="S52" s="217"/>
      <c r="T52" s="217"/>
      <c r="U52" s="476"/>
      <c r="V52" s="51"/>
      <c r="W52" s="217"/>
      <c r="X52" s="217"/>
      <c r="Y52" s="217"/>
      <c r="Z52" s="217"/>
      <c r="AA52" s="217"/>
      <c r="AB52" s="217"/>
      <c r="AC52" s="217"/>
      <c r="AD52" s="217"/>
      <c r="AE52" s="217"/>
      <c r="AF52" s="217"/>
      <c r="AG52" s="217"/>
      <c r="AH52" s="217"/>
      <c r="AI52" s="217"/>
      <c r="AJ52" s="217"/>
      <c r="AK52" s="217"/>
      <c r="AL52" s="74"/>
      <c r="AM52" s="476"/>
      <c r="AN52" s="51"/>
      <c r="AO52" s="217"/>
      <c r="AP52" s="217"/>
      <c r="AQ52" s="217"/>
    </row>
    <row r="53" spans="1:43" ht="11.25" customHeight="1" x14ac:dyDescent="0.2">
      <c r="A53" s="248"/>
      <c r="B53" s="348">
        <v>1010</v>
      </c>
      <c r="C53" s="118"/>
      <c r="D53" s="51"/>
      <c r="E53" s="722" t="str">
        <f ca="1">VLOOKUP(INDIRECT(ADDRESS(ROW(),COLUMN()-3)),Language_Translations,MATCH(Language_Selected,Language_Options,0),FALSE)</f>
        <v>Avez-vous entendu parler de la PrEP, c'est-à-dire un médicament que l'on prend tous les jours pour éviter qu'une personne ne contracte le VIH ?</v>
      </c>
      <c r="F53" s="722"/>
      <c r="G53" s="722"/>
      <c r="H53" s="722"/>
      <c r="I53" s="722"/>
      <c r="J53" s="722"/>
      <c r="K53" s="722"/>
      <c r="L53" s="722"/>
      <c r="M53" s="722"/>
      <c r="N53" s="722"/>
      <c r="O53" s="722"/>
      <c r="P53" s="722"/>
      <c r="Q53" s="722"/>
      <c r="R53" s="722"/>
      <c r="S53" s="722"/>
      <c r="T53" s="722"/>
      <c r="U53" s="94"/>
      <c r="V53" s="51"/>
      <c r="W53" s="217" t="s">
        <v>117</v>
      </c>
      <c r="X53" s="217"/>
      <c r="Y53" s="47" t="s">
        <v>9</v>
      </c>
      <c r="Z53" s="47"/>
      <c r="AA53" s="47"/>
      <c r="AB53" s="47"/>
      <c r="AC53" s="47"/>
      <c r="AD53" s="47"/>
      <c r="AE53" s="47"/>
      <c r="AF53" s="47"/>
      <c r="AG53" s="47"/>
      <c r="AH53" s="47"/>
      <c r="AI53" s="47"/>
      <c r="AJ53" s="47"/>
      <c r="AK53" s="47"/>
      <c r="AL53" s="75" t="s">
        <v>93</v>
      </c>
      <c r="AM53" s="476"/>
      <c r="AN53" s="51"/>
      <c r="AO53" s="217"/>
      <c r="AP53" s="217"/>
      <c r="AQ53" s="217"/>
    </row>
    <row r="54" spans="1:43" x14ac:dyDescent="0.2">
      <c r="A54" s="248"/>
      <c r="B54" s="198" t="s">
        <v>1032</v>
      </c>
      <c r="C54" s="118"/>
      <c r="D54" s="51"/>
      <c r="E54" s="722"/>
      <c r="F54" s="722"/>
      <c r="G54" s="722"/>
      <c r="H54" s="722"/>
      <c r="I54" s="722"/>
      <c r="J54" s="722"/>
      <c r="K54" s="722"/>
      <c r="L54" s="722"/>
      <c r="M54" s="722"/>
      <c r="N54" s="722"/>
      <c r="O54" s="722"/>
      <c r="P54" s="722"/>
      <c r="Q54" s="722"/>
      <c r="R54" s="722"/>
      <c r="S54" s="722"/>
      <c r="T54" s="722"/>
      <c r="U54" s="94"/>
      <c r="V54" s="51"/>
      <c r="W54" s="217" t="s">
        <v>118</v>
      </c>
      <c r="X54" s="217"/>
      <c r="Y54" s="47" t="s">
        <v>9</v>
      </c>
      <c r="Z54" s="47"/>
      <c r="AA54" s="47"/>
      <c r="AB54" s="47"/>
      <c r="AC54" s="47"/>
      <c r="AD54" s="47"/>
      <c r="AE54" s="47"/>
      <c r="AF54" s="47"/>
      <c r="AG54" s="47"/>
      <c r="AH54" s="47"/>
      <c r="AI54" s="47"/>
      <c r="AJ54" s="47"/>
      <c r="AK54" s="47"/>
      <c r="AL54" s="75" t="s">
        <v>95</v>
      </c>
      <c r="AM54" s="476"/>
      <c r="AN54" s="51"/>
      <c r="AO54" s="217"/>
      <c r="AP54" s="127">
        <v>1012</v>
      </c>
      <c r="AQ54" s="217"/>
    </row>
    <row r="55" spans="1:43" x14ac:dyDescent="0.2">
      <c r="A55" s="248"/>
      <c r="B55" s="198"/>
      <c r="C55" s="118"/>
      <c r="D55" s="51"/>
      <c r="E55" s="722"/>
      <c r="F55" s="722"/>
      <c r="G55" s="722"/>
      <c r="H55" s="722"/>
      <c r="I55" s="722"/>
      <c r="J55" s="722"/>
      <c r="K55" s="722"/>
      <c r="L55" s="722"/>
      <c r="M55" s="722"/>
      <c r="N55" s="722"/>
      <c r="O55" s="722"/>
      <c r="P55" s="722"/>
      <c r="Q55" s="722"/>
      <c r="R55" s="722"/>
      <c r="S55" s="722"/>
      <c r="T55" s="722"/>
      <c r="U55" s="94"/>
      <c r="V55" s="51"/>
      <c r="W55" s="217"/>
      <c r="X55" s="217"/>
      <c r="Y55" s="47"/>
      <c r="Z55" s="47"/>
      <c r="AA55" s="47"/>
      <c r="AB55" s="47"/>
      <c r="AC55" s="47"/>
      <c r="AD55" s="47"/>
      <c r="AE55" s="47"/>
      <c r="AF55" s="47"/>
      <c r="AG55" s="47"/>
      <c r="AH55" s="47"/>
      <c r="AI55" s="47"/>
      <c r="AJ55" s="47"/>
      <c r="AK55" s="47"/>
      <c r="AL55" s="75"/>
      <c r="AM55" s="476"/>
      <c r="AN55" s="51"/>
      <c r="AO55" s="217"/>
      <c r="AP55" s="127"/>
      <c r="AQ55" s="217"/>
    </row>
    <row r="56" spans="1:43" ht="6" customHeight="1" x14ac:dyDescent="0.2">
      <c r="A56" s="119"/>
      <c r="B56" s="120"/>
      <c r="C56" s="121"/>
      <c r="D56" s="26"/>
      <c r="E56" s="77"/>
      <c r="F56" s="77"/>
      <c r="G56" s="77"/>
      <c r="H56" s="77"/>
      <c r="I56" s="77"/>
      <c r="J56" s="77"/>
      <c r="K56" s="77"/>
      <c r="L56" s="77"/>
      <c r="M56" s="77"/>
      <c r="N56" s="77"/>
      <c r="O56" s="77"/>
      <c r="P56" s="77"/>
      <c r="Q56" s="77"/>
      <c r="R56" s="77"/>
      <c r="S56" s="77"/>
      <c r="T56" s="77"/>
      <c r="U56" s="48"/>
      <c r="V56" s="26"/>
      <c r="W56" s="77"/>
      <c r="X56" s="77"/>
      <c r="Y56" s="77"/>
      <c r="Z56" s="77"/>
      <c r="AA56" s="77"/>
      <c r="AB56" s="77"/>
      <c r="AC56" s="77"/>
      <c r="AD56" s="77"/>
      <c r="AE56" s="77"/>
      <c r="AF56" s="77"/>
      <c r="AG56" s="77"/>
      <c r="AH56" s="77"/>
      <c r="AI56" s="77"/>
      <c r="AJ56" s="77"/>
      <c r="AK56" s="77"/>
      <c r="AL56" s="78"/>
      <c r="AM56" s="48"/>
      <c r="AN56" s="26"/>
      <c r="AO56" s="77"/>
      <c r="AP56" s="77"/>
      <c r="AQ56" s="77"/>
    </row>
    <row r="57" spans="1:43" ht="6" customHeight="1" x14ac:dyDescent="0.2">
      <c r="A57" s="248"/>
      <c r="B57" s="117"/>
      <c r="C57" s="118"/>
      <c r="D57" s="51"/>
      <c r="E57" s="217"/>
      <c r="F57" s="217"/>
      <c r="G57" s="217"/>
      <c r="H57" s="217"/>
      <c r="I57" s="217"/>
      <c r="J57" s="217"/>
      <c r="K57" s="217"/>
      <c r="L57" s="217"/>
      <c r="M57" s="217"/>
      <c r="N57" s="217"/>
      <c r="O57" s="217"/>
      <c r="P57" s="217"/>
      <c r="Q57" s="217"/>
      <c r="R57" s="217"/>
      <c r="S57" s="217"/>
      <c r="T57" s="217"/>
      <c r="U57" s="476"/>
      <c r="V57" s="51"/>
      <c r="W57" s="217"/>
      <c r="X57" s="217"/>
      <c r="Y57" s="217"/>
      <c r="Z57" s="217"/>
      <c r="AA57" s="217"/>
      <c r="AB57" s="217"/>
      <c r="AC57" s="217"/>
      <c r="AD57" s="217"/>
      <c r="AE57" s="217"/>
      <c r="AF57" s="217"/>
      <c r="AG57" s="217"/>
      <c r="AH57" s="217"/>
      <c r="AI57" s="217"/>
      <c r="AJ57" s="217"/>
      <c r="AK57" s="217"/>
      <c r="AL57" s="74"/>
      <c r="AM57" s="476"/>
      <c r="AN57" s="51"/>
      <c r="AO57" s="217"/>
      <c r="AP57" s="217"/>
      <c r="AQ57" s="217"/>
    </row>
    <row r="58" spans="1:43" ht="11.25" customHeight="1" x14ac:dyDescent="0.2">
      <c r="A58" s="248"/>
      <c r="B58" s="348">
        <v>1011</v>
      </c>
      <c r="C58" s="118"/>
      <c r="D58" s="51"/>
      <c r="E58" s="722" t="str">
        <f ca="1">VLOOKUP(INDIRECT(ADDRESS(ROW(),COLUMN()-3)),Language_Translations,MATCH(Language_Selected,Language_Options,0),FALSE)</f>
        <v xml:space="preserve">Est-ce que vous approuvez les gens qui prennent un comprimé tous les jours pour éviter de contracter le VIH ? </v>
      </c>
      <c r="F58" s="722"/>
      <c r="G58" s="722"/>
      <c r="H58" s="722"/>
      <c r="I58" s="722"/>
      <c r="J58" s="722"/>
      <c r="K58" s="722"/>
      <c r="L58" s="722"/>
      <c r="M58" s="722"/>
      <c r="N58" s="722"/>
      <c r="O58" s="722"/>
      <c r="P58" s="722"/>
      <c r="Q58" s="722"/>
      <c r="R58" s="722"/>
      <c r="S58" s="722"/>
      <c r="T58" s="722"/>
      <c r="U58" s="94"/>
      <c r="V58" s="51"/>
      <c r="W58" s="217" t="s">
        <v>117</v>
      </c>
      <c r="X58" s="217"/>
      <c r="Y58" s="47" t="s">
        <v>9</v>
      </c>
      <c r="Z58" s="47"/>
      <c r="AA58" s="47"/>
      <c r="AB58" s="47"/>
      <c r="AC58" s="47"/>
      <c r="AD58" s="47"/>
      <c r="AE58" s="47"/>
      <c r="AF58" s="47"/>
      <c r="AG58" s="47"/>
      <c r="AH58" s="47"/>
      <c r="AI58" s="47"/>
      <c r="AJ58" s="47"/>
      <c r="AK58" s="47"/>
      <c r="AL58" s="75" t="s">
        <v>93</v>
      </c>
      <c r="AM58" s="476"/>
      <c r="AN58" s="51"/>
      <c r="AO58" s="217"/>
      <c r="AP58" s="217"/>
      <c r="AQ58" s="217"/>
    </row>
    <row r="59" spans="1:43" ht="11.25" customHeight="1" x14ac:dyDescent="0.2">
      <c r="A59" s="248"/>
      <c r="B59" s="198" t="s">
        <v>120</v>
      </c>
      <c r="C59" s="118"/>
      <c r="D59" s="51"/>
      <c r="E59" s="722"/>
      <c r="F59" s="722"/>
      <c r="G59" s="722"/>
      <c r="H59" s="722"/>
      <c r="I59" s="722"/>
      <c r="J59" s="722"/>
      <c r="K59" s="722"/>
      <c r="L59" s="722"/>
      <c r="M59" s="722"/>
      <c r="N59" s="722"/>
      <c r="O59" s="722"/>
      <c r="P59" s="722"/>
      <c r="Q59" s="722"/>
      <c r="R59" s="722"/>
      <c r="S59" s="722"/>
      <c r="T59" s="722"/>
      <c r="U59" s="94"/>
      <c r="V59" s="51"/>
      <c r="W59" s="217" t="s">
        <v>118</v>
      </c>
      <c r="X59" s="217"/>
      <c r="Y59" s="47" t="s">
        <v>9</v>
      </c>
      <c r="Z59" s="47"/>
      <c r="AA59" s="47"/>
      <c r="AB59" s="47"/>
      <c r="AC59" s="47"/>
      <c r="AD59" s="47"/>
      <c r="AE59" s="47"/>
      <c r="AF59" s="47"/>
      <c r="AG59" s="47"/>
      <c r="AH59" s="47"/>
      <c r="AI59" s="47"/>
      <c r="AJ59" s="47"/>
      <c r="AK59" s="47"/>
      <c r="AL59" s="75" t="s">
        <v>95</v>
      </c>
      <c r="AM59" s="476"/>
      <c r="AN59" s="51"/>
      <c r="AO59" s="217"/>
      <c r="AP59" s="217"/>
      <c r="AQ59" s="217"/>
    </row>
    <row r="60" spans="1:43" x14ac:dyDescent="0.2">
      <c r="A60" s="248"/>
      <c r="B60" s="198"/>
      <c r="C60" s="118"/>
      <c r="D60" s="51"/>
      <c r="E60" s="722"/>
      <c r="F60" s="722"/>
      <c r="G60" s="722"/>
      <c r="H60" s="722"/>
      <c r="I60" s="722"/>
      <c r="J60" s="722"/>
      <c r="K60" s="722"/>
      <c r="L60" s="722"/>
      <c r="M60" s="722"/>
      <c r="N60" s="722"/>
      <c r="O60" s="722"/>
      <c r="P60" s="722"/>
      <c r="Q60" s="722"/>
      <c r="R60" s="722"/>
      <c r="S60" s="722"/>
      <c r="T60" s="722"/>
      <c r="U60" s="94"/>
      <c r="V60" s="51"/>
      <c r="W60" s="217" t="s">
        <v>1033</v>
      </c>
      <c r="X60" s="217"/>
      <c r="Y60" s="217"/>
      <c r="Z60" s="217"/>
      <c r="AA60" s="217"/>
      <c r="AB60" s="217"/>
      <c r="AC60" s="217"/>
      <c r="AD60" s="217"/>
      <c r="AF60" s="47"/>
      <c r="AG60" s="97"/>
      <c r="AI60" s="47"/>
      <c r="AJ60" s="47" t="s">
        <v>9</v>
      </c>
      <c r="AK60" s="47"/>
      <c r="AL60" s="75" t="s">
        <v>212</v>
      </c>
      <c r="AM60" s="476"/>
      <c r="AN60" s="51"/>
      <c r="AO60" s="217"/>
      <c r="AP60" s="217"/>
      <c r="AQ60" s="217"/>
    </row>
    <row r="61" spans="1:43" ht="6" customHeight="1" thickBot="1" x14ac:dyDescent="0.25">
      <c r="A61" s="249"/>
      <c r="B61" s="250"/>
      <c r="C61" s="251"/>
      <c r="D61" s="73"/>
      <c r="E61" s="71"/>
      <c r="F61" s="71"/>
      <c r="G61" s="71"/>
      <c r="H61" s="71"/>
      <c r="I61" s="71"/>
      <c r="J61" s="71"/>
      <c r="K61" s="71"/>
      <c r="L61" s="71"/>
      <c r="M61" s="71"/>
      <c r="N61" s="71"/>
      <c r="O61" s="71"/>
      <c r="P61" s="71"/>
      <c r="Q61" s="71"/>
      <c r="R61" s="71"/>
      <c r="S61" s="71"/>
      <c r="T61" s="71"/>
      <c r="U61" s="72"/>
      <c r="V61" s="73"/>
      <c r="W61" s="71"/>
      <c r="X61" s="71"/>
      <c r="Y61" s="71"/>
      <c r="Z61" s="71"/>
      <c r="AA61" s="71"/>
      <c r="AB61" s="71"/>
      <c r="AC61" s="71"/>
      <c r="AD61" s="71"/>
      <c r="AE61" s="71"/>
      <c r="AF61" s="71"/>
      <c r="AG61" s="71"/>
      <c r="AH61" s="71"/>
      <c r="AI61" s="71"/>
      <c r="AJ61" s="71"/>
      <c r="AK61" s="71"/>
      <c r="AL61" s="91"/>
      <c r="AM61" s="72"/>
      <c r="AN61" s="73"/>
      <c r="AO61" s="71"/>
      <c r="AP61" s="71"/>
      <c r="AQ61" s="71"/>
    </row>
    <row r="62" spans="1:43" ht="6" customHeight="1" x14ac:dyDescent="0.2">
      <c r="A62" s="252"/>
      <c r="B62" s="115"/>
      <c r="C62" s="116"/>
      <c r="D62" s="85"/>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86"/>
      <c r="AM62" s="84"/>
      <c r="AN62" s="85"/>
      <c r="AO62" s="1"/>
      <c r="AP62" s="1"/>
      <c r="AQ62" s="87"/>
    </row>
    <row r="63" spans="1:43" x14ac:dyDescent="0.2">
      <c r="A63" s="253"/>
      <c r="B63" s="348">
        <v>1012</v>
      </c>
      <c r="C63" s="118"/>
      <c r="D63" s="51"/>
      <c r="E63" s="817" t="s">
        <v>1034</v>
      </c>
      <c r="F63" s="817"/>
      <c r="G63" s="817"/>
      <c r="H63" s="817"/>
      <c r="I63" s="817"/>
      <c r="J63" s="817"/>
      <c r="K63" s="817"/>
      <c r="L63" s="817"/>
      <c r="M63" s="817"/>
      <c r="N63" s="817"/>
      <c r="O63" s="817"/>
      <c r="P63" s="817"/>
      <c r="Q63" s="817"/>
      <c r="R63" s="817"/>
      <c r="S63" s="817"/>
      <c r="T63" s="817"/>
      <c r="U63" s="217"/>
      <c r="V63" s="217"/>
      <c r="X63" s="217"/>
      <c r="Y63" s="217"/>
      <c r="Z63" s="217"/>
      <c r="AA63" s="217"/>
      <c r="AB63" s="217"/>
      <c r="AC63" s="217"/>
      <c r="AD63" s="217"/>
      <c r="AE63" s="217"/>
      <c r="AF63" s="217"/>
      <c r="AG63" s="217"/>
      <c r="AH63" s="217"/>
      <c r="AI63" s="217"/>
      <c r="AJ63" s="217"/>
      <c r="AK63" s="217"/>
      <c r="AL63" s="74"/>
      <c r="AM63" s="476"/>
      <c r="AN63" s="51"/>
      <c r="AO63" s="217"/>
      <c r="AQ63" s="89"/>
    </row>
    <row r="64" spans="1:43" ht="11.25" customHeight="1" x14ac:dyDescent="0.2">
      <c r="A64" s="253"/>
      <c r="B64" s="198" t="s">
        <v>128</v>
      </c>
      <c r="C64" s="118"/>
      <c r="D64" s="51"/>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74" t="s">
        <v>1035</v>
      </c>
      <c r="AE64" s="217"/>
      <c r="AF64" s="217"/>
      <c r="AG64" s="217"/>
      <c r="AH64" s="217"/>
      <c r="AI64" s="217"/>
      <c r="AJ64" s="217"/>
      <c r="AK64" s="217"/>
      <c r="AL64" s="74"/>
      <c r="AM64" s="476"/>
      <c r="AN64" s="51"/>
      <c r="AO64" s="217"/>
      <c r="AP64" s="743">
        <v>1024</v>
      </c>
      <c r="AQ64" s="89"/>
    </row>
    <row r="65" spans="1:43" ht="6" customHeight="1" x14ac:dyDescent="0.2">
      <c r="A65" s="253"/>
      <c r="B65" s="117"/>
      <c r="C65" s="118"/>
      <c r="D65" s="51"/>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74"/>
      <c r="AE65" s="217"/>
      <c r="AF65" s="217"/>
      <c r="AG65" s="217"/>
      <c r="AH65" s="217"/>
      <c r="AI65" s="217"/>
      <c r="AJ65" s="217"/>
      <c r="AK65" s="217"/>
      <c r="AL65" s="74"/>
      <c r="AM65" s="476"/>
      <c r="AN65" s="51"/>
      <c r="AO65" s="217"/>
      <c r="AP65" s="743"/>
      <c r="AQ65" s="89"/>
    </row>
    <row r="66" spans="1:43" ht="10" customHeight="1" x14ac:dyDescent="0.2">
      <c r="A66" s="253"/>
      <c r="B66" s="256"/>
      <c r="C66" s="118"/>
      <c r="D66" s="51"/>
      <c r="E66" s="217"/>
      <c r="F66" s="730" t="s">
        <v>1036</v>
      </c>
      <c r="G66" s="730"/>
      <c r="H66" s="730"/>
      <c r="I66" s="730"/>
      <c r="J66" s="730"/>
      <c r="K66" s="730"/>
      <c r="L66" s="730"/>
      <c r="M66" s="730"/>
      <c r="N66" s="730"/>
      <c r="O66" s="533"/>
      <c r="P66" s="533"/>
      <c r="Q66" s="533"/>
      <c r="R66" s="768" t="s">
        <v>1037</v>
      </c>
      <c r="S66" s="768"/>
      <c r="T66" s="768"/>
      <c r="U66" s="768"/>
      <c r="V66" s="768"/>
      <c r="W66" s="768"/>
      <c r="X66" s="768"/>
      <c r="Y66" s="768"/>
      <c r="Z66" s="768"/>
      <c r="AA66" s="768"/>
      <c r="AB66" s="768"/>
      <c r="AC66" s="217"/>
      <c r="AE66" s="217"/>
      <c r="AF66" s="217"/>
      <c r="AG66" s="217"/>
      <c r="AH66" s="217"/>
      <c r="AI66" s="217"/>
      <c r="AJ66" s="217"/>
      <c r="AK66" s="217"/>
      <c r="AL66" s="74"/>
      <c r="AM66" s="476"/>
      <c r="AN66" s="51"/>
      <c r="AO66" s="217"/>
      <c r="AP66" s="217"/>
      <c r="AQ66" s="89"/>
    </row>
    <row r="67" spans="1:43" ht="11.25" customHeight="1" x14ac:dyDescent="0.2">
      <c r="A67" s="253"/>
      <c r="B67" s="198"/>
      <c r="C67" s="118"/>
      <c r="D67" s="51"/>
      <c r="E67" s="217"/>
      <c r="F67" s="730"/>
      <c r="G67" s="730"/>
      <c r="H67" s="730"/>
      <c r="I67" s="730"/>
      <c r="J67" s="730"/>
      <c r="K67" s="730"/>
      <c r="L67" s="730"/>
      <c r="M67" s="730"/>
      <c r="N67" s="730"/>
      <c r="O67" s="533"/>
      <c r="P67" s="533"/>
      <c r="Q67" s="533"/>
      <c r="R67" s="768"/>
      <c r="S67" s="768"/>
      <c r="T67" s="768"/>
      <c r="U67" s="768"/>
      <c r="V67" s="768"/>
      <c r="W67" s="768"/>
      <c r="X67" s="768"/>
      <c r="Y67" s="768"/>
      <c r="Z67" s="768"/>
      <c r="AA67" s="768"/>
      <c r="AB67" s="768"/>
      <c r="AC67" s="217"/>
      <c r="AD67" s="74"/>
      <c r="AE67" s="217"/>
      <c r="AF67" s="217"/>
      <c r="AG67" s="217"/>
      <c r="AH67" s="217"/>
      <c r="AI67" s="217"/>
      <c r="AJ67" s="217"/>
      <c r="AK67" s="217"/>
      <c r="AL67" s="74"/>
      <c r="AM67" s="476"/>
      <c r="AN67" s="51"/>
      <c r="AO67" s="217"/>
      <c r="AP67" s="217">
        <v>1024</v>
      </c>
      <c r="AQ67" s="89"/>
    </row>
    <row r="68" spans="1:43" ht="11.25" customHeight="1" x14ac:dyDescent="0.2">
      <c r="A68" s="253"/>
      <c r="B68" s="117"/>
      <c r="C68" s="118"/>
      <c r="D68" s="51"/>
      <c r="E68" s="217"/>
      <c r="F68" s="730"/>
      <c r="G68" s="730"/>
      <c r="H68" s="730"/>
      <c r="I68" s="730"/>
      <c r="J68" s="730"/>
      <c r="K68" s="730"/>
      <c r="L68" s="730"/>
      <c r="M68" s="730"/>
      <c r="N68" s="730"/>
      <c r="O68" s="533"/>
      <c r="P68" s="533"/>
      <c r="Q68" s="533"/>
      <c r="R68" s="768"/>
      <c r="S68" s="768"/>
      <c r="T68" s="768"/>
      <c r="U68" s="768"/>
      <c r="V68" s="768"/>
      <c r="W68" s="768"/>
      <c r="X68" s="768"/>
      <c r="Y68" s="768"/>
      <c r="Z68" s="768"/>
      <c r="AA68" s="768"/>
      <c r="AB68" s="768"/>
      <c r="AC68" s="217"/>
      <c r="AD68" s="217"/>
      <c r="AE68" s="217"/>
      <c r="AF68" s="217"/>
      <c r="AG68" s="217"/>
      <c r="AH68" s="217"/>
      <c r="AI68" s="217"/>
      <c r="AJ68" s="217"/>
      <c r="AK68" s="217"/>
      <c r="AL68" s="74"/>
      <c r="AM68" s="476"/>
      <c r="AN68" s="51"/>
      <c r="AO68" s="217"/>
      <c r="AQ68" s="89"/>
    </row>
    <row r="69" spans="1:43" ht="6" customHeight="1" thickBot="1" x14ac:dyDescent="0.25">
      <c r="A69" s="254"/>
      <c r="B69" s="250"/>
      <c r="C69" s="251"/>
      <c r="D69" s="73"/>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91"/>
      <c r="AM69" s="72"/>
      <c r="AN69" s="73"/>
      <c r="AO69" s="71"/>
      <c r="AP69" s="71"/>
      <c r="AQ69" s="92"/>
    </row>
    <row r="70" spans="1:43" ht="6" customHeight="1" x14ac:dyDescent="0.2">
      <c r="A70" s="252"/>
      <c r="B70" s="115"/>
      <c r="C70" s="116"/>
      <c r="D70" s="85"/>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86"/>
      <c r="AM70" s="84"/>
      <c r="AN70" s="85"/>
      <c r="AO70" s="1"/>
      <c r="AP70" s="1"/>
      <c r="AQ70" s="87"/>
    </row>
    <row r="71" spans="1:43" x14ac:dyDescent="0.2">
      <c r="A71" s="253"/>
      <c r="B71" s="348">
        <v>1013</v>
      </c>
      <c r="C71" s="118"/>
      <c r="D71" s="51"/>
      <c r="E71" s="705" t="s">
        <v>1038</v>
      </c>
      <c r="F71" s="705"/>
      <c r="G71" s="705"/>
      <c r="H71" s="705"/>
      <c r="I71" s="705"/>
      <c r="J71" s="705"/>
      <c r="K71" s="705"/>
      <c r="L71" s="705"/>
      <c r="M71" s="705"/>
      <c r="N71" s="705"/>
      <c r="O71" s="705"/>
      <c r="P71" s="705"/>
      <c r="Q71" s="705"/>
      <c r="R71" s="705"/>
      <c r="S71" s="705"/>
      <c r="T71" s="705"/>
      <c r="U71" s="705"/>
      <c r="V71" s="705"/>
      <c r="W71" s="705"/>
      <c r="X71" s="705"/>
      <c r="Y71" s="705"/>
      <c r="Z71" s="705"/>
      <c r="AA71" s="705"/>
      <c r="AB71" s="705"/>
      <c r="AC71" s="705"/>
      <c r="AD71" s="705"/>
      <c r="AE71" s="705"/>
      <c r="AF71" s="705"/>
      <c r="AG71" s="705"/>
      <c r="AH71" s="705"/>
      <c r="AI71" s="705"/>
      <c r="AJ71" s="705"/>
      <c r="AK71" s="705"/>
      <c r="AL71" s="705"/>
      <c r="AM71" s="476"/>
      <c r="AN71" s="51"/>
      <c r="AO71" s="217"/>
      <c r="AP71" s="217"/>
      <c r="AQ71" s="89"/>
    </row>
    <row r="72" spans="1:43" ht="6" customHeight="1" x14ac:dyDescent="0.2">
      <c r="A72" s="253"/>
      <c r="B72" s="117"/>
      <c r="C72" s="118"/>
      <c r="D72" s="51"/>
      <c r="E72" s="217"/>
      <c r="F72" s="217"/>
      <c r="G72" s="217"/>
      <c r="H72" s="217"/>
      <c r="I72" s="217"/>
      <c r="J72" s="217"/>
      <c r="K72" s="217"/>
      <c r="L72" s="217"/>
      <c r="M72" s="217"/>
      <c r="N72" s="217"/>
      <c r="O72" s="217"/>
      <c r="P72" s="217"/>
      <c r="Q72" s="217"/>
      <c r="R72" s="217"/>
      <c r="S72" s="217"/>
      <c r="T72" s="217"/>
      <c r="U72" s="217"/>
      <c r="V72" s="217"/>
      <c r="W72" s="217"/>
      <c r="X72" s="217"/>
      <c r="Y72" s="217"/>
      <c r="Z72" s="217"/>
      <c r="AA72" s="217"/>
      <c r="AB72" s="217"/>
      <c r="AC72" s="217"/>
      <c r="AD72" s="217"/>
      <c r="AE72" s="217"/>
      <c r="AF72" s="217"/>
      <c r="AG72" s="217"/>
      <c r="AH72" s="217"/>
      <c r="AI72" s="217"/>
      <c r="AJ72" s="217"/>
      <c r="AK72" s="217"/>
      <c r="AL72" s="74"/>
      <c r="AM72" s="476"/>
      <c r="AN72" s="51"/>
      <c r="AO72" s="217"/>
      <c r="AP72" s="217"/>
      <c r="AQ72" s="89"/>
    </row>
    <row r="73" spans="1:43" x14ac:dyDescent="0.2">
      <c r="A73" s="253"/>
      <c r="B73" s="198" t="s">
        <v>128</v>
      </c>
      <c r="C73" s="118"/>
      <c r="D73" s="51"/>
      <c r="E73" s="217"/>
      <c r="F73" s="217"/>
      <c r="G73" s="217"/>
      <c r="H73" s="217"/>
      <c r="I73" s="217"/>
      <c r="J73" s="217"/>
      <c r="K73" s="217"/>
      <c r="M73" s="217"/>
      <c r="N73" s="217"/>
      <c r="O73" s="217"/>
      <c r="P73" s="217"/>
      <c r="Q73" s="74" t="s">
        <v>1039</v>
      </c>
      <c r="R73" s="217"/>
      <c r="S73" s="217"/>
      <c r="T73" s="217"/>
      <c r="U73" s="217"/>
      <c r="V73" s="217"/>
      <c r="X73" s="217"/>
      <c r="Y73" s="217"/>
      <c r="Z73" s="217"/>
      <c r="AA73" s="217"/>
      <c r="AB73" s="74" t="s">
        <v>1040</v>
      </c>
      <c r="AC73" s="217"/>
      <c r="AD73" s="217"/>
      <c r="AE73" s="217"/>
      <c r="AF73" s="217"/>
      <c r="AG73" s="217"/>
      <c r="AH73" s="217"/>
      <c r="AI73" s="217"/>
      <c r="AJ73" s="217"/>
      <c r="AK73" s="217"/>
      <c r="AL73" s="74"/>
      <c r="AM73" s="476"/>
      <c r="AN73" s="51"/>
      <c r="AO73" s="217"/>
      <c r="AP73" s="217"/>
      <c r="AQ73" s="89"/>
    </row>
    <row r="74" spans="1:43" x14ac:dyDescent="0.2">
      <c r="A74" s="253"/>
      <c r="B74" s="117"/>
      <c r="C74" s="118"/>
      <c r="D74" s="51"/>
      <c r="E74" s="217"/>
      <c r="F74" s="217"/>
      <c r="G74" s="217"/>
      <c r="H74" s="217"/>
      <c r="I74" s="217"/>
      <c r="J74" s="217"/>
      <c r="K74" s="217"/>
      <c r="M74" s="217"/>
      <c r="N74" s="217"/>
      <c r="O74" s="217"/>
      <c r="P74" s="217"/>
      <c r="Q74" s="74" t="s">
        <v>1041</v>
      </c>
      <c r="R74" s="217"/>
      <c r="S74" s="217"/>
      <c r="T74" s="217"/>
      <c r="U74" s="217"/>
      <c r="V74" s="217"/>
      <c r="X74" s="217"/>
      <c r="Y74" s="217"/>
      <c r="Z74" s="217"/>
      <c r="AA74" s="217"/>
      <c r="AB74" s="74" t="s">
        <v>1041</v>
      </c>
      <c r="AC74" s="217"/>
      <c r="AD74" s="217"/>
      <c r="AE74" s="217"/>
      <c r="AF74" s="217"/>
      <c r="AG74" s="217"/>
      <c r="AH74" s="217"/>
      <c r="AI74" s="217"/>
      <c r="AJ74" s="217"/>
      <c r="AK74" s="217"/>
      <c r="AL74" s="74"/>
      <c r="AM74" s="476"/>
      <c r="AN74" s="51"/>
      <c r="AO74" s="217"/>
      <c r="AP74" s="127">
        <v>1018</v>
      </c>
      <c r="AQ74" s="89"/>
    </row>
    <row r="75" spans="1:43" x14ac:dyDescent="0.2">
      <c r="A75" s="253"/>
      <c r="B75" s="117"/>
      <c r="C75" s="118"/>
      <c r="D75" s="51"/>
      <c r="E75" s="217"/>
      <c r="F75" s="217"/>
      <c r="G75" s="217"/>
      <c r="H75" s="217"/>
      <c r="I75" s="217"/>
      <c r="J75" s="217"/>
      <c r="K75" s="217"/>
      <c r="M75" s="217"/>
      <c r="N75" s="217"/>
      <c r="O75" s="217"/>
      <c r="P75" s="217"/>
      <c r="Q75" s="74" t="s">
        <v>1042</v>
      </c>
      <c r="R75" s="217"/>
      <c r="S75" s="217"/>
      <c r="T75" s="217"/>
      <c r="U75" s="217"/>
      <c r="V75" s="217"/>
      <c r="X75" s="217"/>
      <c r="Y75" s="217"/>
      <c r="Z75" s="217"/>
      <c r="AA75" s="217"/>
      <c r="AB75" s="74" t="s">
        <v>1042</v>
      </c>
      <c r="AC75" s="217"/>
      <c r="AD75" s="217"/>
      <c r="AE75" s="217"/>
      <c r="AF75" s="217"/>
      <c r="AG75" s="217"/>
      <c r="AH75" s="217"/>
      <c r="AI75" s="217"/>
      <c r="AJ75" s="217"/>
      <c r="AK75" s="217"/>
      <c r="AL75" s="74"/>
      <c r="AM75" s="476"/>
      <c r="AN75" s="51"/>
      <c r="AO75" s="217"/>
      <c r="AQ75" s="89"/>
    </row>
    <row r="76" spans="1:43" ht="6" customHeight="1" thickBot="1" x14ac:dyDescent="0.25">
      <c r="A76" s="254"/>
      <c r="B76" s="250"/>
      <c r="C76" s="251"/>
      <c r="D76" s="73"/>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91"/>
      <c r="AM76" s="72"/>
      <c r="AN76" s="73"/>
      <c r="AO76" s="71"/>
      <c r="AP76" s="71"/>
      <c r="AQ76" s="92"/>
    </row>
    <row r="77" spans="1:43" ht="6" customHeight="1" x14ac:dyDescent="0.2">
      <c r="A77" s="252"/>
      <c r="B77" s="115"/>
      <c r="C77" s="116"/>
      <c r="D77" s="85"/>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86"/>
      <c r="AM77" s="84"/>
      <c r="AN77" s="85"/>
      <c r="AO77" s="1"/>
      <c r="AP77" s="1"/>
      <c r="AQ77" s="87"/>
    </row>
    <row r="78" spans="1:43" x14ac:dyDescent="0.2">
      <c r="A78" s="253"/>
      <c r="B78" s="348">
        <v>1014</v>
      </c>
      <c r="C78" s="118"/>
      <c r="D78" s="51"/>
      <c r="E78" s="818" t="s">
        <v>1043</v>
      </c>
      <c r="F78" s="818"/>
      <c r="G78" s="818"/>
      <c r="H78" s="818"/>
      <c r="I78" s="818"/>
      <c r="J78" s="818"/>
      <c r="K78" s="818"/>
      <c r="L78" s="818"/>
      <c r="M78" s="818"/>
      <c r="N78" s="818"/>
      <c r="O78" s="818"/>
      <c r="P78" s="818"/>
      <c r="Q78" s="818"/>
      <c r="R78" s="818"/>
      <c r="S78" s="818"/>
      <c r="T78" s="818"/>
      <c r="U78" s="818"/>
      <c r="V78" s="818"/>
      <c r="W78" s="818"/>
      <c r="X78" s="818"/>
      <c r="Y78" s="818"/>
      <c r="Z78" s="818"/>
      <c r="AA78" s="818"/>
      <c r="AB78" s="818"/>
      <c r="AC78" s="818"/>
      <c r="AD78" s="818"/>
      <c r="AE78" s="818"/>
      <c r="AF78" s="818"/>
      <c r="AG78" s="818"/>
      <c r="AH78" s="818"/>
      <c r="AI78" s="818"/>
      <c r="AJ78" s="818"/>
      <c r="AK78" s="818"/>
      <c r="AL78" s="818"/>
      <c r="AM78" s="239"/>
      <c r="AN78" s="51"/>
      <c r="AO78" s="217"/>
      <c r="AP78" s="217"/>
      <c r="AQ78" s="89"/>
    </row>
    <row r="79" spans="1:43" ht="10.5" x14ac:dyDescent="0.2">
      <c r="A79" s="253"/>
      <c r="B79" s="198" t="s">
        <v>128</v>
      </c>
      <c r="C79" s="471"/>
      <c r="D79" s="51"/>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239"/>
      <c r="AN79" s="51"/>
      <c r="AO79" s="217"/>
      <c r="AP79" s="217"/>
      <c r="AQ79" s="89"/>
    </row>
    <row r="80" spans="1:43" ht="6" customHeight="1" thickBot="1" x14ac:dyDescent="0.25">
      <c r="A80" s="254"/>
      <c r="B80" s="250"/>
      <c r="C80" s="251"/>
      <c r="D80" s="73"/>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91"/>
      <c r="AM80" s="72"/>
      <c r="AN80" s="73"/>
      <c r="AO80" s="71"/>
      <c r="AP80" s="71"/>
      <c r="AQ80" s="92"/>
    </row>
    <row r="81" spans="1:43" ht="6" customHeight="1" x14ac:dyDescent="0.2">
      <c r="A81" s="122"/>
      <c r="B81" s="321"/>
      <c r="C81" s="123"/>
      <c r="D81" s="27"/>
      <c r="E81" s="16"/>
      <c r="F81" s="16"/>
      <c r="G81" s="16"/>
      <c r="H81" s="16"/>
      <c r="I81" s="16"/>
      <c r="J81" s="16"/>
      <c r="K81" s="16"/>
      <c r="L81" s="16"/>
      <c r="M81" s="16"/>
      <c r="N81" s="16"/>
      <c r="O81" s="16"/>
      <c r="P81" s="16"/>
      <c r="Q81" s="16"/>
      <c r="R81" s="16"/>
      <c r="S81" s="16"/>
      <c r="T81" s="16"/>
      <c r="U81" s="46"/>
      <c r="V81" s="27"/>
      <c r="W81" s="16"/>
      <c r="X81" s="16"/>
      <c r="Y81" s="16"/>
      <c r="Z81" s="16"/>
      <c r="AA81" s="16"/>
      <c r="AB81" s="16"/>
      <c r="AC81" s="16"/>
      <c r="AD81" s="16"/>
      <c r="AE81" s="16"/>
      <c r="AF81" s="16"/>
      <c r="AG81" s="16"/>
      <c r="AH81" s="16"/>
      <c r="AI81" s="16"/>
      <c r="AJ81" s="16"/>
      <c r="AK81" s="16"/>
      <c r="AL81" s="24"/>
      <c r="AM81" s="46"/>
      <c r="AN81" s="27"/>
      <c r="AO81" s="16"/>
      <c r="AP81" s="16"/>
      <c r="AQ81" s="16"/>
    </row>
    <row r="82" spans="1:43" ht="11.25" customHeight="1" x14ac:dyDescent="0.2">
      <c r="A82" s="248"/>
      <c r="B82" s="348">
        <v>1015</v>
      </c>
      <c r="C82" s="118"/>
      <c r="D82" s="51"/>
      <c r="E82" s="722" t="str">
        <f ca="1">VLOOKUP(INDIRECT(ADDRESS(ROW(),COLUMN()-3)),Language_Translations,MATCH(Language_Selected,Language_Options,0),FALSE)</f>
        <v>Avez-vous fait un test du VIH dans le cadre des soins prénatals pendant que vous étiez enceinte de (NOM) ?</v>
      </c>
      <c r="F82" s="722"/>
      <c r="G82" s="722"/>
      <c r="H82" s="722"/>
      <c r="I82" s="722"/>
      <c r="J82" s="722"/>
      <c r="K82" s="722"/>
      <c r="L82" s="722"/>
      <c r="M82" s="722"/>
      <c r="N82" s="722"/>
      <c r="O82" s="722"/>
      <c r="P82" s="722"/>
      <c r="Q82" s="722"/>
      <c r="R82" s="722"/>
      <c r="S82" s="722"/>
      <c r="T82" s="722"/>
      <c r="U82" s="94"/>
      <c r="V82" s="51"/>
      <c r="W82" s="217" t="s">
        <v>117</v>
      </c>
      <c r="X82" s="217"/>
      <c r="Y82" s="47" t="s">
        <v>9</v>
      </c>
      <c r="Z82" s="47"/>
      <c r="AA82" s="47"/>
      <c r="AB82" s="47"/>
      <c r="AC82" s="47"/>
      <c r="AD82" s="47"/>
      <c r="AE82" s="47"/>
      <c r="AF82" s="47"/>
      <c r="AG82" s="47"/>
      <c r="AH82" s="47"/>
      <c r="AI82" s="47"/>
      <c r="AJ82" s="47"/>
      <c r="AK82" s="47"/>
      <c r="AL82" s="75" t="s">
        <v>93</v>
      </c>
      <c r="AM82" s="476"/>
      <c r="AN82" s="51"/>
      <c r="AO82" s="217"/>
      <c r="AP82" s="217"/>
      <c r="AQ82" s="217"/>
    </row>
    <row r="83" spans="1:43" x14ac:dyDescent="0.2">
      <c r="A83" s="248"/>
      <c r="B83" s="198" t="s">
        <v>128</v>
      </c>
      <c r="C83" s="118"/>
      <c r="D83" s="51"/>
      <c r="E83" s="722"/>
      <c r="F83" s="722"/>
      <c r="G83" s="722"/>
      <c r="H83" s="722"/>
      <c r="I83" s="722"/>
      <c r="J83" s="722"/>
      <c r="K83" s="722"/>
      <c r="L83" s="722"/>
      <c r="M83" s="722"/>
      <c r="N83" s="722"/>
      <c r="O83" s="722"/>
      <c r="P83" s="722"/>
      <c r="Q83" s="722"/>
      <c r="R83" s="722"/>
      <c r="S83" s="722"/>
      <c r="T83" s="722"/>
      <c r="U83" s="94"/>
      <c r="V83" s="51"/>
      <c r="W83" s="217" t="s">
        <v>118</v>
      </c>
      <c r="X83" s="217"/>
      <c r="Y83" s="47" t="s">
        <v>9</v>
      </c>
      <c r="Z83" s="47"/>
      <c r="AA83" s="47"/>
      <c r="AB83" s="47"/>
      <c r="AC83" s="47"/>
      <c r="AD83" s="47"/>
      <c r="AE83" s="47"/>
      <c r="AF83" s="47"/>
      <c r="AG83" s="47"/>
      <c r="AH83" s="47"/>
      <c r="AI83" s="47"/>
      <c r="AJ83" s="47"/>
      <c r="AK83" s="47"/>
      <c r="AL83" s="75" t="s">
        <v>95</v>
      </c>
      <c r="AM83" s="476"/>
      <c r="AN83" s="51"/>
      <c r="AO83" s="217"/>
      <c r="AP83" s="127">
        <v>1018</v>
      </c>
      <c r="AQ83" s="217"/>
    </row>
    <row r="84" spans="1:43" x14ac:dyDescent="0.2">
      <c r="A84" s="248"/>
      <c r="B84" s="198"/>
      <c r="C84" s="118"/>
      <c r="D84" s="51"/>
      <c r="E84" s="722"/>
      <c r="F84" s="722"/>
      <c r="G84" s="722"/>
      <c r="H84" s="722"/>
      <c r="I84" s="722"/>
      <c r="J84" s="722"/>
      <c r="K84" s="722"/>
      <c r="L84" s="722"/>
      <c r="M84" s="722"/>
      <c r="N84" s="722"/>
      <c r="O84" s="722"/>
      <c r="P84" s="722"/>
      <c r="Q84" s="722"/>
      <c r="R84" s="722"/>
      <c r="S84" s="722"/>
      <c r="T84" s="722"/>
      <c r="U84" s="94"/>
      <c r="V84" s="51"/>
      <c r="W84" s="217"/>
      <c r="X84" s="217"/>
      <c r="Y84" s="47"/>
      <c r="Z84" s="47"/>
      <c r="AA84" s="47"/>
      <c r="AB84" s="47"/>
      <c r="AC84" s="47"/>
      <c r="AD84" s="47"/>
      <c r="AE84" s="47"/>
      <c r="AF84" s="47"/>
      <c r="AG84" s="47"/>
      <c r="AH84" s="47"/>
      <c r="AI84" s="47"/>
      <c r="AJ84" s="47"/>
      <c r="AK84" s="47"/>
      <c r="AL84" s="75"/>
      <c r="AM84" s="476"/>
      <c r="AN84" s="51"/>
      <c r="AO84" s="217"/>
      <c r="AP84" s="127"/>
      <c r="AQ84" s="217"/>
    </row>
    <row r="85" spans="1:43" ht="6" customHeight="1" x14ac:dyDescent="0.2">
      <c r="A85" s="119"/>
      <c r="B85" s="120"/>
      <c r="C85" s="121"/>
      <c r="D85" s="26"/>
      <c r="E85" s="77"/>
      <c r="F85" s="77"/>
      <c r="G85" s="77"/>
      <c r="H85" s="77"/>
      <c r="I85" s="77"/>
      <c r="J85" s="77"/>
      <c r="K85" s="77"/>
      <c r="L85" s="77"/>
      <c r="M85" s="77"/>
      <c r="N85" s="77"/>
      <c r="O85" s="77"/>
      <c r="P85" s="77"/>
      <c r="Q85" s="77"/>
      <c r="R85" s="77"/>
      <c r="S85" s="77"/>
      <c r="T85" s="77"/>
      <c r="U85" s="48"/>
      <c r="V85" s="26"/>
      <c r="W85" s="77"/>
      <c r="X85" s="77"/>
      <c r="Y85" s="77"/>
      <c r="Z85" s="77"/>
      <c r="AA85" s="77"/>
      <c r="AB85" s="77"/>
      <c r="AC85" s="77"/>
      <c r="AD85" s="77"/>
      <c r="AE85" s="77"/>
      <c r="AF85" s="77"/>
      <c r="AG85" s="77"/>
      <c r="AH85" s="77"/>
      <c r="AI85" s="77"/>
      <c r="AJ85" s="77"/>
      <c r="AK85" s="77"/>
      <c r="AL85" s="78"/>
      <c r="AM85" s="48"/>
      <c r="AN85" s="26"/>
      <c r="AO85" s="77"/>
      <c r="AP85" s="77"/>
      <c r="AQ85" s="77"/>
    </row>
    <row r="86" spans="1:43" ht="6" customHeight="1" x14ac:dyDescent="0.2">
      <c r="A86" s="122"/>
      <c r="B86" s="321"/>
      <c r="C86" s="123"/>
      <c r="D86" s="27"/>
      <c r="E86" s="16"/>
      <c r="F86" s="16"/>
      <c r="G86" s="16"/>
      <c r="H86" s="16"/>
      <c r="I86" s="16"/>
      <c r="J86" s="16"/>
      <c r="K86" s="16"/>
      <c r="L86" s="16"/>
      <c r="M86" s="16"/>
      <c r="N86" s="16"/>
      <c r="O86" s="16"/>
      <c r="P86" s="16"/>
      <c r="Q86" s="16"/>
      <c r="R86" s="16"/>
      <c r="S86" s="16"/>
      <c r="T86" s="16"/>
      <c r="U86" s="46"/>
      <c r="V86" s="27"/>
      <c r="W86" s="16"/>
      <c r="X86" s="16"/>
      <c r="Y86" s="16"/>
      <c r="Z86" s="16"/>
      <c r="AA86" s="16"/>
      <c r="AB86" s="16"/>
      <c r="AC86" s="16"/>
      <c r="AD86" s="16"/>
      <c r="AE86" s="16"/>
      <c r="AF86" s="16"/>
      <c r="AG86" s="16"/>
      <c r="AH86" s="16"/>
      <c r="AI86" s="16"/>
      <c r="AJ86" s="16"/>
      <c r="AK86" s="16"/>
      <c r="AL86" s="24"/>
      <c r="AM86" s="46"/>
      <c r="AN86" s="27"/>
      <c r="AO86" s="16"/>
      <c r="AP86" s="16"/>
      <c r="AQ86" s="16"/>
    </row>
    <row r="87" spans="1:43" ht="11.25" customHeight="1" x14ac:dyDescent="0.2">
      <c r="A87" s="248"/>
      <c r="B87" s="348">
        <v>1016</v>
      </c>
      <c r="C87" s="118"/>
      <c r="D87" s="51"/>
      <c r="E87" s="722" t="str">
        <f ca="1">VLOOKUP(INDIRECT(ADDRESS(ROW(),COLUMN()-3)),Language_Translations,MATCH(Language_Selected,Language_Options,0),FALSE)</f>
        <v>Où le test a-t-il été fait ?</v>
      </c>
      <c r="F87" s="722"/>
      <c r="G87" s="722"/>
      <c r="H87" s="722"/>
      <c r="I87" s="722"/>
      <c r="J87" s="722"/>
      <c r="K87" s="722"/>
      <c r="L87" s="722"/>
      <c r="M87" s="722"/>
      <c r="N87" s="722"/>
      <c r="O87" s="722"/>
      <c r="P87" s="722"/>
      <c r="Q87" s="722"/>
      <c r="R87" s="722"/>
      <c r="S87" s="722"/>
      <c r="T87" s="722"/>
      <c r="U87" s="94"/>
      <c r="V87" s="51"/>
      <c r="W87" s="96" t="s">
        <v>331</v>
      </c>
      <c r="X87" s="217"/>
      <c r="Y87" s="217"/>
      <c r="Z87" s="217"/>
      <c r="AA87" s="217"/>
      <c r="AB87" s="217"/>
      <c r="AC87" s="217"/>
      <c r="AD87" s="217"/>
      <c r="AE87" s="217"/>
      <c r="AF87" s="217"/>
      <c r="AG87" s="217"/>
      <c r="AH87" s="217"/>
      <c r="AI87" s="217"/>
      <c r="AJ87" s="217"/>
      <c r="AK87" s="217"/>
      <c r="AL87" s="74"/>
      <c r="AM87" s="476"/>
      <c r="AN87" s="51"/>
      <c r="AO87" s="217"/>
      <c r="AP87" s="217"/>
      <c r="AQ87" s="217"/>
    </row>
    <row r="88" spans="1:43" ht="11.25" customHeight="1" x14ac:dyDescent="0.2">
      <c r="A88" s="248"/>
      <c r="B88" s="198" t="s">
        <v>128</v>
      </c>
      <c r="C88" s="118"/>
      <c r="D88" s="51"/>
      <c r="E88" s="722"/>
      <c r="F88" s="722"/>
      <c r="G88" s="722"/>
      <c r="H88" s="722"/>
      <c r="I88" s="722"/>
      <c r="J88" s="722"/>
      <c r="K88" s="722"/>
      <c r="L88" s="722"/>
      <c r="M88" s="722"/>
      <c r="N88" s="722"/>
      <c r="O88" s="722"/>
      <c r="P88" s="722"/>
      <c r="Q88" s="722"/>
      <c r="R88" s="722"/>
      <c r="S88" s="722"/>
      <c r="T88" s="722"/>
      <c r="U88" s="476"/>
      <c r="V88" s="51"/>
      <c r="W88" s="217"/>
      <c r="X88" s="217" t="s">
        <v>333</v>
      </c>
      <c r="Y88" s="217"/>
      <c r="Z88" s="217"/>
      <c r="AA88" s="217"/>
      <c r="AB88" s="217"/>
      <c r="AC88" s="217"/>
      <c r="AD88" s="217"/>
      <c r="AE88" s="217"/>
      <c r="AG88" s="47"/>
      <c r="AH88" s="47"/>
      <c r="AI88" s="47" t="s">
        <v>9</v>
      </c>
      <c r="AJ88" s="47"/>
      <c r="AK88" s="47"/>
      <c r="AL88" s="74" t="s">
        <v>274</v>
      </c>
      <c r="AM88" s="476"/>
      <c r="AN88" s="51"/>
      <c r="AO88" s="217"/>
      <c r="AP88" s="217"/>
      <c r="AQ88" s="217"/>
    </row>
    <row r="89" spans="1:43" ht="11.25" customHeight="1" x14ac:dyDescent="0.2">
      <c r="A89" s="248"/>
      <c r="B89" s="198" t="s">
        <v>299</v>
      </c>
      <c r="C89" s="118"/>
      <c r="D89" s="51"/>
      <c r="U89" s="476"/>
      <c r="V89" s="51"/>
      <c r="W89" s="217"/>
      <c r="X89" s="217" t="s">
        <v>334</v>
      </c>
      <c r="Y89" s="217"/>
      <c r="Z89" s="217"/>
      <c r="AA89" s="217"/>
      <c r="AB89" s="217"/>
      <c r="AC89" s="217"/>
      <c r="AD89" s="217"/>
      <c r="AE89" s="217"/>
      <c r="AF89" s="217"/>
      <c r="AG89" s="477"/>
      <c r="AI89" s="47"/>
      <c r="AJ89" s="47"/>
      <c r="AK89" s="47"/>
      <c r="AL89" s="74" t="s">
        <v>275</v>
      </c>
      <c r="AM89" s="476"/>
      <c r="AN89" s="51"/>
      <c r="AO89" s="217"/>
      <c r="AP89" s="217"/>
      <c r="AQ89" s="217"/>
    </row>
    <row r="90" spans="1:43" ht="11.25" customHeight="1" x14ac:dyDescent="0.2">
      <c r="A90" s="248"/>
      <c r="B90" s="198"/>
      <c r="C90" s="118"/>
      <c r="D90" s="51"/>
      <c r="U90" s="476"/>
      <c r="V90" s="51"/>
      <c r="W90" s="217"/>
      <c r="X90" s="217" t="s">
        <v>1044</v>
      </c>
      <c r="Y90" s="217"/>
      <c r="Z90" s="217"/>
      <c r="AA90" s="217"/>
      <c r="AB90" s="217"/>
      <c r="AC90" s="217"/>
      <c r="AD90" s="217"/>
      <c r="AE90" s="217"/>
      <c r="AF90" s="298"/>
      <c r="AG90" s="47"/>
      <c r="AH90" s="298"/>
      <c r="AI90" s="47"/>
      <c r="AJ90" s="47"/>
      <c r="AK90" s="47"/>
      <c r="AL90" s="74"/>
      <c r="AM90" s="476"/>
      <c r="AN90" s="51"/>
      <c r="AO90" s="217"/>
      <c r="AP90" s="217"/>
      <c r="AQ90" s="217"/>
    </row>
    <row r="91" spans="1:43" ht="11.25" customHeight="1" x14ac:dyDescent="0.2">
      <c r="A91" s="248"/>
      <c r="B91" s="117"/>
      <c r="C91" s="118"/>
      <c r="D91" s="51"/>
      <c r="U91" s="476"/>
      <c r="V91" s="51"/>
      <c r="W91" s="217"/>
      <c r="X91" s="217"/>
      <c r="Y91" s="217" t="s">
        <v>1045</v>
      </c>
      <c r="Z91" s="217"/>
      <c r="AA91" s="217"/>
      <c r="AB91" s="217"/>
      <c r="AC91" s="217"/>
      <c r="AD91" s="47" t="s">
        <v>9</v>
      </c>
      <c r="AE91" s="297"/>
      <c r="AF91" s="297"/>
      <c r="AG91" s="47"/>
      <c r="AH91" s="297"/>
      <c r="AI91" s="297"/>
      <c r="AJ91" s="297"/>
      <c r="AK91" s="47"/>
      <c r="AL91" s="74" t="s">
        <v>276</v>
      </c>
      <c r="AM91" s="476"/>
      <c r="AN91" s="51"/>
      <c r="AO91" s="217"/>
      <c r="AP91" s="217"/>
      <c r="AQ91" s="217"/>
    </row>
    <row r="92" spans="1:43" ht="11.25" customHeight="1" x14ac:dyDescent="0.2">
      <c r="A92" s="248"/>
      <c r="B92" s="117"/>
      <c r="C92" s="118"/>
      <c r="D92" s="51"/>
      <c r="E92" s="723" t="s">
        <v>1046</v>
      </c>
      <c r="F92" s="723"/>
      <c r="G92" s="723"/>
      <c r="H92" s="723"/>
      <c r="I92" s="723"/>
      <c r="J92" s="723"/>
      <c r="K92" s="723"/>
      <c r="L92" s="723"/>
      <c r="M92" s="723"/>
      <c r="N92" s="723"/>
      <c r="O92" s="723"/>
      <c r="P92" s="723"/>
      <c r="Q92" s="723"/>
      <c r="R92" s="723"/>
      <c r="S92" s="723"/>
      <c r="T92" s="723"/>
      <c r="U92" s="476"/>
      <c r="V92" s="51"/>
      <c r="W92" s="217"/>
      <c r="X92" s="217" t="s">
        <v>336</v>
      </c>
      <c r="Y92" s="217"/>
      <c r="Z92" s="217"/>
      <c r="AA92" s="217"/>
      <c r="AB92" s="217"/>
      <c r="AC92" s="217"/>
      <c r="AD92" s="217"/>
      <c r="AE92" s="217"/>
      <c r="AF92" s="298"/>
      <c r="AG92" s="47"/>
      <c r="AH92" s="297"/>
      <c r="AI92" s="47"/>
      <c r="AJ92" s="47"/>
      <c r="AK92" s="47" t="s">
        <v>9</v>
      </c>
      <c r="AL92" s="74" t="s">
        <v>277</v>
      </c>
      <c r="AM92" s="476"/>
      <c r="AN92" s="51"/>
      <c r="AO92" s="217"/>
      <c r="AP92" s="217"/>
      <c r="AQ92" s="217"/>
    </row>
    <row r="93" spans="1:43" ht="11.25" customHeight="1" x14ac:dyDescent="0.2">
      <c r="A93" s="248"/>
      <c r="B93" s="117"/>
      <c r="C93" s="118"/>
      <c r="D93" s="51"/>
      <c r="E93" s="723"/>
      <c r="F93" s="723"/>
      <c r="G93" s="723"/>
      <c r="H93" s="723"/>
      <c r="I93" s="723"/>
      <c r="J93" s="723"/>
      <c r="K93" s="723"/>
      <c r="L93" s="723"/>
      <c r="M93" s="723"/>
      <c r="N93" s="723"/>
      <c r="O93" s="723"/>
      <c r="P93" s="723"/>
      <c r="Q93" s="723"/>
      <c r="R93" s="723"/>
      <c r="S93" s="723"/>
      <c r="T93" s="723"/>
      <c r="U93" s="476"/>
      <c r="V93" s="51"/>
      <c r="W93" s="217"/>
      <c r="X93" s="217" t="s">
        <v>1047</v>
      </c>
      <c r="Y93" s="217"/>
      <c r="Z93" s="217"/>
      <c r="AA93" s="217"/>
      <c r="AB93" s="217"/>
      <c r="AC93" s="217"/>
      <c r="AD93" s="217"/>
      <c r="AE93" s="217"/>
      <c r="AF93" s="298"/>
      <c r="AG93" s="47"/>
      <c r="AH93" s="297"/>
      <c r="AI93" s="47"/>
      <c r="AJ93" s="47"/>
      <c r="AK93" s="47"/>
      <c r="AL93" s="74"/>
      <c r="AM93" s="476"/>
      <c r="AN93" s="51"/>
      <c r="AO93" s="217"/>
      <c r="AP93" s="217"/>
      <c r="AQ93" s="217"/>
    </row>
    <row r="94" spans="1:43" ht="11.25" customHeight="1" x14ac:dyDescent="0.2">
      <c r="A94" s="248"/>
      <c r="B94" s="117"/>
      <c r="C94" s="118"/>
      <c r="D94" s="51"/>
      <c r="E94" s="723"/>
      <c r="F94" s="723"/>
      <c r="G94" s="723"/>
      <c r="H94" s="723"/>
      <c r="I94" s="723"/>
      <c r="J94" s="723"/>
      <c r="K94" s="723"/>
      <c r="L94" s="723"/>
      <c r="M94" s="723"/>
      <c r="N94" s="723"/>
      <c r="O94" s="723"/>
      <c r="P94" s="723"/>
      <c r="Q94" s="723"/>
      <c r="R94" s="723"/>
      <c r="S94" s="723"/>
      <c r="T94" s="723"/>
      <c r="U94" s="476"/>
      <c r="V94" s="51"/>
      <c r="W94" s="217"/>
      <c r="X94" s="217"/>
      <c r="Y94" s="217" t="s">
        <v>1045</v>
      </c>
      <c r="Z94" s="217"/>
      <c r="AA94" s="217"/>
      <c r="AB94" s="217"/>
      <c r="AC94" s="217"/>
      <c r="AD94" s="47" t="s">
        <v>9</v>
      </c>
      <c r="AE94" s="297"/>
      <c r="AF94" s="47"/>
      <c r="AG94" s="47"/>
      <c r="AH94" s="47"/>
      <c r="AI94" s="47"/>
      <c r="AJ94" s="47"/>
      <c r="AK94" s="47"/>
      <c r="AL94" s="74" t="s">
        <v>404</v>
      </c>
      <c r="AM94" s="476"/>
      <c r="AN94" s="51"/>
      <c r="AO94" s="217"/>
      <c r="AP94" s="217"/>
      <c r="AQ94" s="217"/>
    </row>
    <row r="95" spans="1:43" ht="11.25" customHeight="1" x14ac:dyDescent="0.2">
      <c r="A95" s="248"/>
      <c r="B95" s="117"/>
      <c r="C95" s="118"/>
      <c r="D95" s="51"/>
      <c r="E95" s="723"/>
      <c r="F95" s="723"/>
      <c r="G95" s="723"/>
      <c r="H95" s="723"/>
      <c r="I95" s="723"/>
      <c r="J95" s="723"/>
      <c r="K95" s="723"/>
      <c r="L95" s="723"/>
      <c r="M95" s="723"/>
      <c r="N95" s="723"/>
      <c r="O95" s="723"/>
      <c r="P95" s="723"/>
      <c r="Q95" s="723"/>
      <c r="R95" s="723"/>
      <c r="S95" s="723"/>
      <c r="T95" s="723"/>
      <c r="U95" s="476"/>
      <c r="V95" s="51"/>
      <c r="W95" s="217"/>
      <c r="X95" s="217" t="s">
        <v>338</v>
      </c>
      <c r="Y95" s="217"/>
      <c r="Z95" s="217"/>
      <c r="AA95" s="217"/>
      <c r="AB95" s="47"/>
      <c r="AC95" s="297"/>
      <c r="AD95" s="47"/>
      <c r="AE95" s="47"/>
      <c r="AF95" s="47"/>
      <c r="AG95" s="47"/>
      <c r="AH95" s="47"/>
      <c r="AI95" s="47"/>
      <c r="AJ95" s="47"/>
      <c r="AK95" s="47"/>
      <c r="AL95" s="74"/>
      <c r="AM95" s="476"/>
      <c r="AN95" s="51"/>
      <c r="AO95" s="217"/>
      <c r="AP95" s="217"/>
      <c r="AQ95" s="217"/>
    </row>
    <row r="96" spans="1:43" ht="11.25" customHeight="1" x14ac:dyDescent="0.2">
      <c r="A96" s="248"/>
      <c r="B96" s="117"/>
      <c r="C96" s="118"/>
      <c r="D96" s="51"/>
      <c r="E96" s="723"/>
      <c r="F96" s="723"/>
      <c r="G96" s="723"/>
      <c r="H96" s="723"/>
      <c r="I96" s="723"/>
      <c r="J96" s="723"/>
      <c r="K96" s="723"/>
      <c r="L96" s="723"/>
      <c r="M96" s="723"/>
      <c r="N96" s="723"/>
      <c r="O96" s="723"/>
      <c r="P96" s="723"/>
      <c r="Q96" s="723"/>
      <c r="R96" s="723"/>
      <c r="S96" s="723"/>
      <c r="T96" s="723"/>
      <c r="U96" s="476"/>
      <c r="V96" s="51"/>
      <c r="W96" s="217"/>
      <c r="Y96" s="217" t="s">
        <v>339</v>
      </c>
      <c r="Z96" s="217"/>
      <c r="AA96" s="217"/>
      <c r="AB96" s="77"/>
      <c r="AC96" s="77"/>
      <c r="AD96" s="77"/>
      <c r="AE96" s="77"/>
      <c r="AF96" s="77"/>
      <c r="AG96" s="77"/>
      <c r="AH96" s="77"/>
      <c r="AI96" s="79"/>
      <c r="AJ96" s="79"/>
      <c r="AK96" s="79"/>
      <c r="AL96" s="74" t="s">
        <v>340</v>
      </c>
      <c r="AM96" s="476"/>
      <c r="AN96" s="51"/>
      <c r="AO96" s="217"/>
      <c r="AP96" s="217"/>
      <c r="AQ96" s="217"/>
    </row>
    <row r="97" spans="1:43" ht="11.25" customHeight="1" x14ac:dyDescent="0.2">
      <c r="A97" s="248"/>
      <c r="B97" s="117"/>
      <c r="C97" s="118"/>
      <c r="D97" s="51"/>
      <c r="E97" s="723"/>
      <c r="F97" s="723"/>
      <c r="G97" s="723"/>
      <c r="H97" s="723"/>
      <c r="I97" s="723"/>
      <c r="J97" s="723"/>
      <c r="K97" s="723"/>
      <c r="L97" s="723"/>
      <c r="M97" s="723"/>
      <c r="N97" s="723"/>
      <c r="O97" s="723"/>
      <c r="P97" s="723"/>
      <c r="Q97" s="723"/>
      <c r="R97" s="723"/>
      <c r="S97" s="723"/>
      <c r="T97" s="723"/>
      <c r="U97" s="476"/>
      <c r="V97" s="51"/>
      <c r="W97" s="217"/>
      <c r="X97" s="217"/>
      <c r="Y97" s="217"/>
      <c r="Z97" s="217"/>
      <c r="AA97" s="217"/>
      <c r="AB97" s="300" t="s">
        <v>107</v>
      </c>
      <c r="AC97" s="300"/>
      <c r="AD97" s="300"/>
      <c r="AE97" s="300"/>
      <c r="AF97" s="300"/>
      <c r="AG97" s="300"/>
      <c r="AH97" s="300"/>
      <c r="AI97" s="303"/>
      <c r="AJ97" s="303"/>
      <c r="AK97" s="303"/>
      <c r="AM97" s="476"/>
      <c r="AN97" s="51"/>
      <c r="AO97" s="217"/>
      <c r="AP97" s="217"/>
      <c r="AQ97" s="217"/>
    </row>
    <row r="98" spans="1:43" ht="11.25" customHeight="1" x14ac:dyDescent="0.2">
      <c r="A98" s="248"/>
      <c r="B98" s="117"/>
      <c r="C98" s="118"/>
      <c r="D98" s="51"/>
      <c r="E98" s="723"/>
      <c r="F98" s="723"/>
      <c r="G98" s="723"/>
      <c r="H98" s="723"/>
      <c r="I98" s="723"/>
      <c r="J98" s="723"/>
      <c r="K98" s="723"/>
      <c r="L98" s="723"/>
      <c r="M98" s="723"/>
      <c r="N98" s="723"/>
      <c r="O98" s="723"/>
      <c r="P98" s="723"/>
      <c r="Q98" s="723"/>
      <c r="R98" s="723"/>
      <c r="S98" s="723"/>
      <c r="T98" s="723"/>
      <c r="U98" s="476"/>
      <c r="V98" s="51"/>
      <c r="AM98" s="476"/>
      <c r="AN98" s="51"/>
      <c r="AO98" s="217"/>
      <c r="AP98" s="217"/>
      <c r="AQ98" s="217"/>
    </row>
    <row r="99" spans="1:43" ht="11.25" customHeight="1" x14ac:dyDescent="0.2">
      <c r="A99" s="248"/>
      <c r="B99" s="117"/>
      <c r="C99" s="118"/>
      <c r="D99" s="51"/>
      <c r="E99" s="723"/>
      <c r="F99" s="723"/>
      <c r="G99" s="723"/>
      <c r="H99" s="723"/>
      <c r="I99" s="723"/>
      <c r="J99" s="723"/>
      <c r="K99" s="723"/>
      <c r="L99" s="723"/>
      <c r="M99" s="723"/>
      <c r="N99" s="723"/>
      <c r="O99" s="723"/>
      <c r="P99" s="723"/>
      <c r="Q99" s="723"/>
      <c r="R99" s="723"/>
      <c r="S99" s="723"/>
      <c r="T99" s="723"/>
      <c r="U99" s="476"/>
      <c r="V99" s="51"/>
      <c r="W99" s="96" t="s">
        <v>341</v>
      </c>
      <c r="X99" s="217"/>
      <c r="Y99" s="217"/>
      <c r="Z99" s="217"/>
      <c r="AA99" s="217"/>
      <c r="AB99" s="217"/>
      <c r="AC99" s="217"/>
      <c r="AD99" s="217"/>
      <c r="AE99" s="217"/>
      <c r="AF99" s="217"/>
      <c r="AG99" s="217"/>
      <c r="AH99" s="217"/>
      <c r="AI99" s="217"/>
      <c r="AJ99" s="217"/>
      <c r="AK99" s="217"/>
      <c r="AL99" s="74"/>
      <c r="AM99" s="476"/>
      <c r="AN99" s="51"/>
      <c r="AO99" s="217"/>
      <c r="AP99" s="217"/>
      <c r="AQ99" s="217"/>
    </row>
    <row r="100" spans="1:43" ht="11.25" customHeight="1" x14ac:dyDescent="0.2">
      <c r="A100" s="248"/>
      <c r="B100" s="117"/>
      <c r="C100" s="118"/>
      <c r="D100" s="51"/>
      <c r="F100" s="217"/>
      <c r="G100" s="217"/>
      <c r="H100" s="217"/>
      <c r="I100" s="217"/>
      <c r="J100" s="217"/>
      <c r="K100" s="217"/>
      <c r="L100" s="217"/>
      <c r="M100" s="217"/>
      <c r="N100" s="217"/>
      <c r="O100" s="217"/>
      <c r="P100" s="217"/>
      <c r="Q100" s="217"/>
      <c r="R100" s="217"/>
      <c r="S100" s="217"/>
      <c r="T100" s="217"/>
      <c r="U100" s="476"/>
      <c r="V100" s="51"/>
      <c r="W100" s="217"/>
      <c r="X100" s="217" t="s">
        <v>342</v>
      </c>
      <c r="Y100" s="217"/>
      <c r="Z100" s="217"/>
      <c r="AA100" s="217"/>
      <c r="AB100" s="217"/>
      <c r="AC100" s="217"/>
      <c r="AD100" s="47" t="s">
        <v>9</v>
      </c>
      <c r="AE100" s="47"/>
      <c r="AF100" s="297"/>
      <c r="AG100" s="297"/>
      <c r="AH100" s="297"/>
      <c r="AI100" s="297"/>
      <c r="AJ100" s="297"/>
      <c r="AK100" s="297"/>
      <c r="AL100" s="208" t="s">
        <v>343</v>
      </c>
      <c r="AM100" s="476"/>
      <c r="AN100" s="51"/>
      <c r="AO100" s="217"/>
      <c r="AP100" s="217"/>
      <c r="AQ100" s="217"/>
    </row>
    <row r="101" spans="1:43" ht="11.25" customHeight="1" x14ac:dyDescent="0.2">
      <c r="A101" s="248"/>
      <c r="B101" s="117"/>
      <c r="C101" s="118"/>
      <c r="D101" s="51"/>
      <c r="E101" s="2"/>
      <c r="F101" s="2"/>
      <c r="G101" s="2"/>
      <c r="H101" s="2"/>
      <c r="I101" s="2"/>
      <c r="J101" s="2"/>
      <c r="K101" s="2"/>
      <c r="L101" s="2"/>
      <c r="M101" s="2"/>
      <c r="N101" s="2"/>
      <c r="O101" s="2"/>
      <c r="P101" s="2"/>
      <c r="Q101" s="2"/>
      <c r="R101" s="2"/>
      <c r="S101" s="2"/>
      <c r="T101" s="2"/>
      <c r="U101" s="476"/>
      <c r="V101" s="51"/>
      <c r="W101" s="217"/>
      <c r="X101" s="217" t="s">
        <v>344</v>
      </c>
      <c r="Y101" s="217"/>
      <c r="Z101" s="217"/>
      <c r="AA101" s="217"/>
      <c r="AB101" s="217"/>
      <c r="AD101" s="47" t="s">
        <v>9</v>
      </c>
      <c r="AE101" s="297"/>
      <c r="AF101" s="47"/>
      <c r="AG101" s="47"/>
      <c r="AH101" s="47"/>
      <c r="AI101" s="47"/>
      <c r="AJ101" s="47"/>
      <c r="AK101" s="47"/>
      <c r="AL101" s="301" t="s">
        <v>345</v>
      </c>
      <c r="AM101" s="476"/>
      <c r="AN101" s="51"/>
      <c r="AO101" s="217"/>
      <c r="AP101" s="217"/>
      <c r="AQ101" s="217"/>
    </row>
    <row r="102" spans="1:43" ht="11.25" customHeight="1" x14ac:dyDescent="0.2">
      <c r="A102" s="248"/>
      <c r="B102" s="117"/>
      <c r="C102" s="118"/>
      <c r="D102" s="51"/>
      <c r="F102" s="217"/>
      <c r="G102" s="217"/>
      <c r="H102" s="217"/>
      <c r="I102" s="217"/>
      <c r="J102" s="217"/>
      <c r="K102" s="217"/>
      <c r="L102" s="217"/>
      <c r="M102" s="217"/>
      <c r="N102" s="217"/>
      <c r="O102" s="217"/>
      <c r="P102" s="217"/>
      <c r="Q102" s="217"/>
      <c r="R102" s="217"/>
      <c r="S102" s="217"/>
      <c r="T102" s="217"/>
      <c r="U102" s="476"/>
      <c r="V102" s="51"/>
      <c r="W102" s="217"/>
      <c r="X102" s="217" t="s">
        <v>407</v>
      </c>
      <c r="Y102" s="299"/>
      <c r="Z102" s="217"/>
      <c r="AA102" s="217"/>
      <c r="AB102" s="217"/>
      <c r="AC102" s="217"/>
      <c r="AD102" s="47" t="s">
        <v>9</v>
      </c>
      <c r="AE102" s="47"/>
      <c r="AF102" s="297"/>
      <c r="AG102" s="297"/>
      <c r="AH102" s="297"/>
      <c r="AI102" s="297"/>
      <c r="AJ102" s="297"/>
      <c r="AK102" s="297"/>
      <c r="AL102" s="208" t="s">
        <v>347</v>
      </c>
      <c r="AM102" s="476"/>
      <c r="AN102" s="51"/>
      <c r="AO102" s="217"/>
      <c r="AP102" s="217"/>
      <c r="AQ102" s="217"/>
    </row>
    <row r="103" spans="1:43" ht="11.25" customHeight="1" x14ac:dyDescent="0.2">
      <c r="A103" s="248"/>
      <c r="B103" s="117"/>
      <c r="C103" s="118"/>
      <c r="D103" s="51"/>
      <c r="F103" s="217"/>
      <c r="G103" s="217"/>
      <c r="H103" s="217"/>
      <c r="I103" s="217"/>
      <c r="J103" s="217"/>
      <c r="K103" s="217"/>
      <c r="L103" s="217"/>
      <c r="M103" s="217"/>
      <c r="N103" s="217"/>
      <c r="O103" s="217"/>
      <c r="P103" s="217"/>
      <c r="Q103" s="217"/>
      <c r="R103" s="217"/>
      <c r="S103" s="217"/>
      <c r="T103" s="217"/>
      <c r="U103" s="476"/>
      <c r="V103" s="51"/>
      <c r="W103" s="217"/>
      <c r="X103" s="217" t="s">
        <v>1044</v>
      </c>
      <c r="Y103" s="299"/>
      <c r="Z103" s="217"/>
      <c r="AA103" s="217"/>
      <c r="AB103" s="217"/>
      <c r="AC103" s="217"/>
      <c r="AD103" s="47"/>
      <c r="AE103" s="47"/>
      <c r="AF103" s="297"/>
      <c r="AG103" s="297"/>
      <c r="AH103" s="297"/>
      <c r="AI103" s="297"/>
      <c r="AJ103" s="297"/>
      <c r="AK103" s="297"/>
      <c r="AL103" s="208"/>
      <c r="AM103" s="476"/>
      <c r="AN103" s="51"/>
      <c r="AO103" s="217"/>
      <c r="AP103" s="217"/>
      <c r="AQ103" s="217"/>
    </row>
    <row r="104" spans="1:43" ht="11.25" customHeight="1" x14ac:dyDescent="0.2">
      <c r="A104" s="248"/>
      <c r="B104" s="117"/>
      <c r="C104" s="118"/>
      <c r="D104" s="51"/>
      <c r="F104" s="217"/>
      <c r="G104" s="217"/>
      <c r="H104" s="217"/>
      <c r="I104" s="217"/>
      <c r="J104" s="217"/>
      <c r="K104" s="217"/>
      <c r="L104" s="217"/>
      <c r="M104" s="217"/>
      <c r="N104" s="217"/>
      <c r="O104" s="217"/>
      <c r="P104" s="217"/>
      <c r="Q104" s="217"/>
      <c r="R104" s="217"/>
      <c r="S104" s="217"/>
      <c r="T104" s="217"/>
      <c r="U104" s="476"/>
      <c r="V104" s="51"/>
      <c r="W104" s="217"/>
      <c r="X104" s="217"/>
      <c r="Y104" s="217" t="s">
        <v>1045</v>
      </c>
      <c r="Z104" s="217"/>
      <c r="AA104" s="217"/>
      <c r="AB104" s="217"/>
      <c r="AC104" s="217"/>
      <c r="AD104" s="47" t="s">
        <v>9</v>
      </c>
      <c r="AE104" s="297"/>
      <c r="AF104" s="297"/>
      <c r="AG104" s="47"/>
      <c r="AH104" s="297"/>
      <c r="AI104" s="297"/>
      <c r="AJ104" s="47"/>
      <c r="AK104" s="297"/>
      <c r="AL104" s="208" t="s">
        <v>348</v>
      </c>
      <c r="AM104" s="476"/>
      <c r="AN104" s="51"/>
      <c r="AO104" s="217"/>
      <c r="AP104" s="217"/>
      <c r="AQ104" s="217"/>
    </row>
    <row r="105" spans="1:43" ht="11.25" customHeight="1" x14ac:dyDescent="0.2">
      <c r="A105" s="248"/>
      <c r="B105" s="117"/>
      <c r="C105" s="118"/>
      <c r="D105" s="51"/>
      <c r="F105" s="217"/>
      <c r="G105" s="217"/>
      <c r="H105" s="217"/>
      <c r="I105" s="217"/>
      <c r="J105" s="217"/>
      <c r="K105" s="217"/>
      <c r="L105" s="217"/>
      <c r="M105" s="217"/>
      <c r="N105" s="217"/>
      <c r="O105" s="217"/>
      <c r="P105" s="217"/>
      <c r="Q105" s="217"/>
      <c r="R105" s="217"/>
      <c r="S105" s="217"/>
      <c r="T105" s="217"/>
      <c r="U105" s="476"/>
      <c r="V105" s="51"/>
      <c r="W105" s="217"/>
      <c r="X105" s="217" t="s">
        <v>406</v>
      </c>
      <c r="Y105" s="217"/>
      <c r="Z105" s="217"/>
      <c r="AA105" s="217"/>
      <c r="AB105" s="47"/>
      <c r="AC105" s="47" t="s">
        <v>9</v>
      </c>
      <c r="AD105" s="297"/>
      <c r="AE105" s="297"/>
      <c r="AF105" s="297"/>
      <c r="AG105" s="297"/>
      <c r="AH105" s="297"/>
      <c r="AI105" s="297"/>
      <c r="AJ105" s="297"/>
      <c r="AK105" s="47"/>
      <c r="AL105" s="75" t="s">
        <v>408</v>
      </c>
      <c r="AM105" s="476"/>
      <c r="AN105" s="51"/>
      <c r="AO105" s="217"/>
      <c r="AP105" s="217"/>
      <c r="AQ105" s="217"/>
    </row>
    <row r="106" spans="1:43" ht="11.25" customHeight="1" x14ac:dyDescent="0.2">
      <c r="A106" s="248"/>
      <c r="B106" s="117"/>
      <c r="C106" s="118"/>
      <c r="D106" s="51"/>
      <c r="F106" s="217"/>
      <c r="G106" s="217"/>
      <c r="H106" s="217"/>
      <c r="I106" s="217"/>
      <c r="J106" s="217"/>
      <c r="K106" s="217"/>
      <c r="L106" s="217"/>
      <c r="M106" s="217"/>
      <c r="N106" s="217"/>
      <c r="O106" s="217"/>
      <c r="P106" s="217"/>
      <c r="Q106" s="217"/>
      <c r="R106" s="217"/>
      <c r="S106" s="217"/>
      <c r="T106" s="217"/>
      <c r="U106" s="476"/>
      <c r="V106" s="51"/>
      <c r="W106" s="217"/>
      <c r="X106" s="217" t="s">
        <v>1047</v>
      </c>
      <c r="Y106" s="217"/>
      <c r="Z106" s="217"/>
      <c r="AA106" s="217"/>
      <c r="AB106" s="47"/>
      <c r="AC106" s="297"/>
      <c r="AD106" s="297"/>
      <c r="AE106" s="297"/>
      <c r="AF106" s="297"/>
      <c r="AG106" s="297"/>
      <c r="AH106" s="297"/>
      <c r="AI106" s="297"/>
      <c r="AJ106" s="297"/>
      <c r="AK106" s="47"/>
      <c r="AL106" s="75"/>
      <c r="AM106" s="476"/>
      <c r="AN106" s="51"/>
      <c r="AO106" s="217"/>
      <c r="AP106" s="217"/>
      <c r="AQ106" s="217"/>
    </row>
    <row r="107" spans="1:43" ht="11.25" customHeight="1" x14ac:dyDescent="0.2">
      <c r="A107" s="248"/>
      <c r="B107" s="117"/>
      <c r="C107" s="118"/>
      <c r="D107" s="51"/>
      <c r="F107" s="217"/>
      <c r="G107" s="217"/>
      <c r="H107" s="217"/>
      <c r="I107" s="217"/>
      <c r="J107" s="217"/>
      <c r="K107" s="217"/>
      <c r="L107" s="217"/>
      <c r="M107" s="217"/>
      <c r="N107" s="217"/>
      <c r="O107" s="217"/>
      <c r="P107" s="217"/>
      <c r="Q107" s="217"/>
      <c r="R107" s="217"/>
      <c r="S107" s="217"/>
      <c r="T107" s="217"/>
      <c r="U107" s="476"/>
      <c r="V107" s="51"/>
      <c r="W107" s="217"/>
      <c r="X107" s="217"/>
      <c r="Y107" s="217" t="s">
        <v>1045</v>
      </c>
      <c r="Z107" s="217"/>
      <c r="AA107" s="217"/>
      <c r="AB107" s="217"/>
      <c r="AC107" s="217"/>
      <c r="AD107" s="47" t="s">
        <v>9</v>
      </c>
      <c r="AE107" s="297"/>
      <c r="AF107" s="47"/>
      <c r="AG107" s="47"/>
      <c r="AH107" s="47"/>
      <c r="AI107" s="47"/>
      <c r="AJ107" s="47"/>
      <c r="AK107" s="47"/>
      <c r="AL107" s="75" t="s">
        <v>351</v>
      </c>
      <c r="AM107" s="476"/>
      <c r="AN107" s="51"/>
      <c r="AO107" s="217"/>
      <c r="AP107" s="217"/>
      <c r="AQ107" s="217"/>
    </row>
    <row r="108" spans="1:43" ht="11.25" customHeight="1" x14ac:dyDescent="0.2">
      <c r="A108" s="248"/>
      <c r="B108" s="117"/>
      <c r="C108" s="118"/>
      <c r="D108" s="51"/>
      <c r="F108" s="217"/>
      <c r="G108" s="217"/>
      <c r="H108" s="217"/>
      <c r="I108" s="217"/>
      <c r="J108" s="217"/>
      <c r="K108" s="217"/>
      <c r="L108" s="217"/>
      <c r="M108" s="217"/>
      <c r="N108" s="217"/>
      <c r="O108" s="217"/>
      <c r="P108" s="217"/>
      <c r="Q108" s="217"/>
      <c r="R108" s="217"/>
      <c r="S108" s="217"/>
      <c r="T108" s="217"/>
      <c r="U108" s="476"/>
      <c r="V108" s="51"/>
      <c r="W108" s="217"/>
      <c r="X108" s="217" t="s">
        <v>349</v>
      </c>
      <c r="Y108" s="217"/>
      <c r="Z108" s="217"/>
      <c r="AA108" s="217"/>
      <c r="AB108" s="217"/>
      <c r="AC108" s="217"/>
      <c r="AD108" s="217"/>
      <c r="AE108" s="217"/>
      <c r="AF108" s="217"/>
      <c r="AL108" s="74"/>
      <c r="AM108" s="476"/>
      <c r="AN108" s="51"/>
      <c r="AO108" s="217"/>
      <c r="AP108" s="217"/>
      <c r="AQ108" s="217"/>
    </row>
    <row r="109" spans="1:43" ht="11.25" customHeight="1" x14ac:dyDescent="0.2">
      <c r="A109" s="248"/>
      <c r="B109" s="117"/>
      <c r="C109" s="118"/>
      <c r="D109" s="51"/>
      <c r="F109" s="217"/>
      <c r="G109" s="217"/>
      <c r="H109" s="217"/>
      <c r="I109" s="217"/>
      <c r="J109" s="217"/>
      <c r="K109" s="217"/>
      <c r="L109" s="217"/>
      <c r="M109" s="217"/>
      <c r="N109" s="217"/>
      <c r="O109" s="217"/>
      <c r="P109" s="217"/>
      <c r="Q109" s="217"/>
      <c r="R109" s="217"/>
      <c r="S109" s="217"/>
      <c r="T109" s="217"/>
      <c r="U109" s="476"/>
      <c r="V109" s="51"/>
      <c r="W109" s="217"/>
      <c r="X109" s="217"/>
      <c r="Y109" s="217" t="s">
        <v>350</v>
      </c>
      <c r="Z109" s="217"/>
      <c r="AA109" s="217"/>
      <c r="AB109" s="77"/>
      <c r="AC109" s="77"/>
      <c r="AD109" s="77"/>
      <c r="AE109" s="77"/>
      <c r="AF109" s="77"/>
      <c r="AG109" s="77"/>
      <c r="AH109" s="77"/>
      <c r="AI109" s="79"/>
      <c r="AJ109" s="79"/>
      <c r="AK109" s="79"/>
      <c r="AL109" s="75" t="s">
        <v>409</v>
      </c>
      <c r="AM109" s="476"/>
      <c r="AN109" s="51"/>
      <c r="AO109" s="217"/>
      <c r="AP109" s="217"/>
      <c r="AQ109" s="217"/>
    </row>
    <row r="110" spans="1:43" ht="11.25" customHeight="1" x14ac:dyDescent="0.2">
      <c r="A110" s="248"/>
      <c r="B110" s="117"/>
      <c r="C110" s="118"/>
      <c r="D110" s="51"/>
      <c r="F110" s="217"/>
      <c r="G110" s="217"/>
      <c r="H110" s="217"/>
      <c r="I110" s="217"/>
      <c r="J110" s="217"/>
      <c r="K110" s="217"/>
      <c r="L110" s="217"/>
      <c r="M110" s="217"/>
      <c r="N110" s="217"/>
      <c r="O110" s="217"/>
      <c r="P110" s="217"/>
      <c r="Q110" s="217"/>
      <c r="R110" s="217"/>
      <c r="S110" s="217"/>
      <c r="T110" s="217"/>
      <c r="U110" s="476"/>
      <c r="V110" s="51"/>
      <c r="W110" s="217"/>
      <c r="X110" s="217"/>
      <c r="Y110" s="217"/>
      <c r="Z110" s="217"/>
      <c r="AA110" s="217"/>
      <c r="AB110" s="300" t="s">
        <v>107</v>
      </c>
      <c r="AC110" s="300"/>
      <c r="AD110" s="300"/>
      <c r="AE110" s="300"/>
      <c r="AF110" s="300"/>
      <c r="AG110" s="300"/>
      <c r="AH110" s="300"/>
      <c r="AI110" s="303"/>
      <c r="AJ110" s="303"/>
      <c r="AK110" s="303"/>
      <c r="AM110" s="476"/>
      <c r="AN110" s="51"/>
      <c r="AO110" s="217"/>
      <c r="AP110" s="217"/>
      <c r="AQ110" s="217"/>
    </row>
    <row r="111" spans="1:43" ht="11.25" customHeight="1" x14ac:dyDescent="0.2">
      <c r="A111" s="248"/>
      <c r="B111" s="117"/>
      <c r="C111" s="118"/>
      <c r="D111" s="51"/>
      <c r="F111" s="217"/>
      <c r="G111" s="217"/>
      <c r="H111" s="217"/>
      <c r="I111" s="217"/>
      <c r="J111" s="217"/>
      <c r="K111" s="217"/>
      <c r="L111" s="217"/>
      <c r="M111" s="217"/>
      <c r="N111" s="217"/>
      <c r="O111" s="217"/>
      <c r="P111" s="217"/>
      <c r="Q111" s="217"/>
      <c r="R111" s="217"/>
      <c r="S111" s="217"/>
      <c r="T111" s="217"/>
      <c r="U111" s="476"/>
      <c r="V111" s="51"/>
      <c r="W111" s="217"/>
      <c r="X111" s="217"/>
      <c r="Y111" s="298"/>
      <c r="Z111" s="477"/>
      <c r="AA111" s="477"/>
      <c r="AB111" s="477"/>
      <c r="AC111" s="477"/>
      <c r="AD111" s="477"/>
      <c r="AE111" s="477"/>
      <c r="AF111" s="477"/>
      <c r="AG111" s="477"/>
      <c r="AH111" s="477"/>
      <c r="AI111" s="477"/>
      <c r="AJ111" s="477"/>
      <c r="AK111" s="477"/>
      <c r="AL111" s="74"/>
      <c r="AM111" s="476"/>
      <c r="AN111" s="51"/>
      <c r="AO111" s="217"/>
      <c r="AP111" s="217"/>
      <c r="AQ111" s="217"/>
    </row>
    <row r="112" spans="1:43" ht="11.25" customHeight="1" x14ac:dyDescent="0.2">
      <c r="A112" s="248"/>
      <c r="B112" s="117"/>
      <c r="C112" s="118"/>
      <c r="D112" s="51"/>
      <c r="F112" s="217"/>
      <c r="G112" s="217"/>
      <c r="H112" s="217"/>
      <c r="I112" s="217"/>
      <c r="J112" s="217"/>
      <c r="K112" s="217"/>
      <c r="L112" s="217"/>
      <c r="M112" s="217"/>
      <c r="N112" s="217"/>
      <c r="O112" s="217"/>
      <c r="P112" s="217"/>
      <c r="Q112" s="217"/>
      <c r="R112" s="217"/>
      <c r="S112" s="217"/>
      <c r="T112" s="217"/>
      <c r="U112" s="476"/>
      <c r="V112" s="51"/>
      <c r="W112" s="96" t="s">
        <v>410</v>
      </c>
      <c r="X112" s="217"/>
      <c r="Y112" s="217"/>
      <c r="Z112" s="217"/>
      <c r="AA112" s="217"/>
      <c r="AB112" s="217"/>
      <c r="AC112" s="217"/>
      <c r="AD112" s="217"/>
      <c r="AE112" s="217"/>
      <c r="AF112" s="217"/>
      <c r="AG112" s="74"/>
      <c r="AH112" s="217"/>
      <c r="AI112" s="217"/>
      <c r="AJ112" s="217"/>
      <c r="AK112" s="217"/>
      <c r="AL112" s="74"/>
      <c r="AM112" s="476"/>
      <c r="AN112" s="51"/>
      <c r="AO112" s="217"/>
      <c r="AP112" s="217"/>
      <c r="AQ112" s="217"/>
    </row>
    <row r="113" spans="1:43" ht="11.25" customHeight="1" x14ac:dyDescent="0.2">
      <c r="A113" s="248"/>
      <c r="B113" s="117"/>
      <c r="C113" s="118"/>
      <c r="D113" s="51"/>
      <c r="F113" s="217"/>
      <c r="G113" s="217"/>
      <c r="H113" s="217"/>
      <c r="I113" s="217"/>
      <c r="J113" s="217"/>
      <c r="K113" s="217"/>
      <c r="L113" s="217"/>
      <c r="M113" s="217"/>
      <c r="N113" s="217"/>
      <c r="O113" s="217"/>
      <c r="P113" s="217"/>
      <c r="Q113" s="217"/>
      <c r="R113" s="217"/>
      <c r="S113" s="217"/>
      <c r="T113" s="217"/>
      <c r="U113" s="476"/>
      <c r="V113" s="51"/>
      <c r="W113" s="217"/>
      <c r="X113" s="217" t="s">
        <v>353</v>
      </c>
      <c r="Y113" s="217"/>
      <c r="Z113" s="217"/>
      <c r="AA113" s="217"/>
      <c r="AB113" s="217"/>
      <c r="AC113" s="47" t="s">
        <v>9</v>
      </c>
      <c r="AD113" s="47"/>
      <c r="AE113" s="47"/>
      <c r="AF113" s="47"/>
      <c r="AG113" s="47"/>
      <c r="AH113" s="47"/>
      <c r="AI113" s="47"/>
      <c r="AJ113" s="47"/>
      <c r="AK113" s="47"/>
      <c r="AL113" s="74" t="s">
        <v>354</v>
      </c>
      <c r="AM113" s="476"/>
      <c r="AN113" s="51"/>
      <c r="AO113" s="217"/>
      <c r="AP113" s="217"/>
      <c r="AQ113" s="217"/>
    </row>
    <row r="114" spans="1:43" ht="11.25" customHeight="1" x14ac:dyDescent="0.2">
      <c r="A114" s="248"/>
      <c r="B114" s="117"/>
      <c r="C114" s="118"/>
      <c r="D114" s="51"/>
      <c r="F114" s="217"/>
      <c r="G114" s="217"/>
      <c r="H114" s="217"/>
      <c r="I114" s="217"/>
      <c r="J114" s="217"/>
      <c r="K114" s="217"/>
      <c r="L114" s="217"/>
      <c r="M114" s="217"/>
      <c r="N114" s="217"/>
      <c r="O114" s="217"/>
      <c r="P114" s="217"/>
      <c r="Q114" s="217"/>
      <c r="R114" s="217"/>
      <c r="S114" s="217"/>
      <c r="T114" s="217"/>
      <c r="U114" s="476"/>
      <c r="V114" s="51"/>
      <c r="W114" s="217"/>
      <c r="X114" s="217" t="s">
        <v>355</v>
      </c>
      <c r="Y114" s="217"/>
      <c r="Z114" s="217"/>
      <c r="AA114" s="217"/>
      <c r="AB114" s="47"/>
      <c r="AC114" s="47" t="s">
        <v>9</v>
      </c>
      <c r="AD114" s="47"/>
      <c r="AE114" s="47"/>
      <c r="AF114" s="47"/>
      <c r="AG114" s="47"/>
      <c r="AH114" s="47"/>
      <c r="AI114" s="47"/>
      <c r="AJ114" s="47"/>
      <c r="AK114" s="47"/>
      <c r="AL114" s="75" t="s">
        <v>356</v>
      </c>
      <c r="AM114" s="476"/>
      <c r="AN114" s="51"/>
      <c r="AO114" s="217"/>
      <c r="AP114" s="217"/>
      <c r="AQ114" s="217"/>
    </row>
    <row r="115" spans="1:43" ht="11.25" customHeight="1" x14ac:dyDescent="0.2">
      <c r="A115" s="248"/>
      <c r="B115" s="117"/>
      <c r="C115" s="118"/>
      <c r="D115" s="51"/>
      <c r="F115" s="217"/>
      <c r="G115" s="217"/>
      <c r="H115" s="217"/>
      <c r="I115" s="217"/>
      <c r="J115" s="217"/>
      <c r="K115" s="217"/>
      <c r="L115" s="217"/>
      <c r="M115" s="217"/>
      <c r="N115" s="217"/>
      <c r="O115" s="217"/>
      <c r="P115" s="217"/>
      <c r="Q115" s="217"/>
      <c r="R115" s="217"/>
      <c r="S115" s="217"/>
      <c r="T115" s="217"/>
      <c r="U115" s="476"/>
      <c r="V115" s="51"/>
      <c r="W115" s="217"/>
      <c r="X115" s="217" t="s">
        <v>349</v>
      </c>
      <c r="Y115" s="217"/>
      <c r="Z115" s="217"/>
      <c r="AA115" s="217"/>
      <c r="AB115" s="217"/>
      <c r="AC115" s="217"/>
      <c r="AD115" s="217"/>
      <c r="AE115" s="217"/>
      <c r="AF115" s="217"/>
      <c r="AL115" s="74"/>
      <c r="AM115" s="476"/>
      <c r="AN115" s="51"/>
      <c r="AO115" s="217"/>
      <c r="AP115" s="217"/>
      <c r="AQ115" s="217"/>
    </row>
    <row r="116" spans="1:43" ht="11.25" customHeight="1" x14ac:dyDescent="0.2">
      <c r="A116" s="248"/>
      <c r="B116" s="117"/>
      <c r="C116" s="118"/>
      <c r="D116" s="51"/>
      <c r="F116" s="217"/>
      <c r="G116" s="217"/>
      <c r="H116" s="217"/>
      <c r="I116" s="217"/>
      <c r="J116" s="217"/>
      <c r="K116" s="217"/>
      <c r="L116" s="217"/>
      <c r="M116" s="217"/>
      <c r="N116" s="217"/>
      <c r="O116" s="217"/>
      <c r="P116" s="217"/>
      <c r="Q116" s="217"/>
      <c r="R116" s="217"/>
      <c r="S116" s="217"/>
      <c r="T116" s="217"/>
      <c r="U116" s="476"/>
      <c r="V116" s="51"/>
      <c r="W116" s="217"/>
      <c r="X116" s="217"/>
      <c r="Y116" s="217" t="s">
        <v>357</v>
      </c>
      <c r="Z116" s="217"/>
      <c r="AA116" s="217"/>
      <c r="AB116" s="77"/>
      <c r="AC116" s="77"/>
      <c r="AD116" s="77"/>
      <c r="AE116" s="77"/>
      <c r="AF116" s="77"/>
      <c r="AG116" s="77"/>
      <c r="AH116" s="77"/>
      <c r="AI116" s="79"/>
      <c r="AJ116" s="79"/>
      <c r="AK116" s="79"/>
      <c r="AL116" s="75" t="s">
        <v>358</v>
      </c>
      <c r="AM116" s="476"/>
      <c r="AN116" s="51"/>
      <c r="AO116" s="217"/>
      <c r="AP116" s="217"/>
      <c r="AQ116" s="217"/>
    </row>
    <row r="117" spans="1:43" ht="11.25" customHeight="1" x14ac:dyDescent="0.2">
      <c r="A117" s="248"/>
      <c r="B117" s="117"/>
      <c r="C117" s="118"/>
      <c r="D117" s="51"/>
      <c r="F117" s="217"/>
      <c r="G117" s="217"/>
      <c r="H117" s="217"/>
      <c r="I117" s="217"/>
      <c r="J117" s="217"/>
      <c r="K117" s="217"/>
      <c r="L117" s="217"/>
      <c r="M117" s="217"/>
      <c r="N117" s="217"/>
      <c r="O117" s="217"/>
      <c r="P117" s="217"/>
      <c r="Q117" s="217"/>
      <c r="R117" s="217"/>
      <c r="S117" s="217"/>
      <c r="T117" s="217"/>
      <c r="U117" s="476"/>
      <c r="V117" s="51"/>
      <c r="W117" s="217"/>
      <c r="X117" s="217"/>
      <c r="Y117" s="217"/>
      <c r="Z117" s="217"/>
      <c r="AA117" s="217"/>
      <c r="AB117" s="300" t="s">
        <v>107</v>
      </c>
      <c r="AC117" s="300"/>
      <c r="AD117" s="300"/>
      <c r="AE117" s="300"/>
      <c r="AF117" s="300"/>
      <c r="AG117" s="300"/>
      <c r="AH117" s="300"/>
      <c r="AI117" s="303"/>
      <c r="AJ117" s="303"/>
      <c r="AK117" s="303"/>
      <c r="AM117" s="476"/>
      <c r="AN117" s="51"/>
      <c r="AO117" s="217"/>
      <c r="AP117" s="217"/>
      <c r="AQ117" s="217"/>
    </row>
    <row r="118" spans="1:43" ht="11.25" customHeight="1" x14ac:dyDescent="0.2">
      <c r="A118" s="248"/>
      <c r="B118" s="117"/>
      <c r="C118" s="118"/>
      <c r="D118" s="51"/>
      <c r="F118" s="217"/>
      <c r="G118" s="217"/>
      <c r="H118" s="217"/>
      <c r="I118" s="217"/>
      <c r="J118" s="217"/>
      <c r="K118" s="217"/>
      <c r="L118" s="217"/>
      <c r="M118" s="217"/>
      <c r="N118" s="217"/>
      <c r="O118" s="217"/>
      <c r="P118" s="217"/>
      <c r="Q118" s="217"/>
      <c r="R118" s="217"/>
      <c r="S118" s="217"/>
      <c r="T118" s="217"/>
      <c r="U118" s="476"/>
      <c r="V118" s="51"/>
      <c r="W118" s="217"/>
      <c r="X118" s="217"/>
      <c r="Y118" s="302"/>
      <c r="Z118" s="302"/>
      <c r="AA118" s="302"/>
      <c r="AB118" s="302"/>
      <c r="AC118" s="302"/>
      <c r="AD118" s="302"/>
      <c r="AE118" s="302"/>
      <c r="AF118" s="302"/>
      <c r="AG118" s="302"/>
      <c r="AH118" s="302"/>
      <c r="AI118" s="302"/>
      <c r="AJ118" s="302"/>
      <c r="AK118" s="302"/>
      <c r="AL118" s="74"/>
      <c r="AM118" s="476"/>
      <c r="AN118" s="51"/>
      <c r="AO118" s="217"/>
      <c r="AP118" s="217"/>
      <c r="AQ118" s="217"/>
    </row>
    <row r="119" spans="1:43" ht="11.25" customHeight="1" x14ac:dyDescent="0.2">
      <c r="A119" s="248"/>
      <c r="B119" s="117"/>
      <c r="C119" s="118"/>
      <c r="D119" s="51"/>
      <c r="F119" s="217"/>
      <c r="G119" s="217"/>
      <c r="H119" s="217"/>
      <c r="I119" s="217"/>
      <c r="J119" s="217"/>
      <c r="K119" s="217"/>
      <c r="L119" s="217"/>
      <c r="M119" s="217"/>
      <c r="N119" s="217"/>
      <c r="O119" s="217"/>
      <c r="P119" s="217"/>
      <c r="Q119" s="217"/>
      <c r="R119" s="217"/>
      <c r="S119" s="217"/>
      <c r="T119" s="217"/>
      <c r="U119" s="476"/>
      <c r="V119" s="51"/>
      <c r="W119" s="96" t="s">
        <v>411</v>
      </c>
      <c r="X119" s="217"/>
      <c r="Y119" s="217"/>
      <c r="Z119" s="217"/>
      <c r="AA119" s="217"/>
      <c r="AB119" s="217"/>
      <c r="AC119" s="217"/>
      <c r="AD119" s="217"/>
      <c r="AE119" s="217"/>
      <c r="AF119" s="217"/>
      <c r="AG119" s="217"/>
      <c r="AH119" s="217"/>
      <c r="AI119" s="217"/>
      <c r="AJ119" s="217"/>
      <c r="AK119" s="217"/>
      <c r="AL119" s="74"/>
      <c r="AM119" s="476"/>
      <c r="AN119" s="51"/>
      <c r="AO119" s="217"/>
      <c r="AP119" s="217"/>
      <c r="AQ119" s="217"/>
    </row>
    <row r="120" spans="1:43" ht="11.25" customHeight="1" x14ac:dyDescent="0.2">
      <c r="A120" s="248"/>
      <c r="B120" s="117"/>
      <c r="C120" s="118"/>
      <c r="D120" s="51"/>
      <c r="U120" s="476"/>
      <c r="V120" s="51"/>
      <c r="W120" s="217"/>
      <c r="X120" s="217" t="s">
        <v>470</v>
      </c>
      <c r="Y120" s="217"/>
      <c r="Z120" s="217"/>
      <c r="AA120" s="47" t="s">
        <v>9</v>
      </c>
      <c r="AB120" s="47"/>
      <c r="AC120" s="47"/>
      <c r="AD120" s="47"/>
      <c r="AE120" s="47"/>
      <c r="AF120" s="47"/>
      <c r="AG120" s="47"/>
      <c r="AH120" s="47"/>
      <c r="AI120" s="47"/>
      <c r="AJ120" s="47"/>
      <c r="AK120" s="47"/>
      <c r="AL120" s="75" t="s">
        <v>413</v>
      </c>
      <c r="AM120" s="476"/>
      <c r="AN120" s="51"/>
      <c r="AO120" s="217"/>
      <c r="AP120" s="217"/>
      <c r="AQ120" s="217"/>
    </row>
    <row r="121" spans="1:43" ht="11.25" customHeight="1" x14ac:dyDescent="0.2">
      <c r="A121" s="248"/>
      <c r="B121" s="117"/>
      <c r="C121" s="118"/>
      <c r="D121" s="51"/>
      <c r="U121" s="476"/>
      <c r="V121" s="51"/>
      <c r="W121" s="217"/>
      <c r="X121" s="217" t="s">
        <v>1048</v>
      </c>
      <c r="Y121" s="217"/>
      <c r="Z121" s="217"/>
      <c r="AA121" s="217"/>
      <c r="AB121" s="217"/>
      <c r="AC121" s="47"/>
      <c r="AD121" s="47" t="s">
        <v>9</v>
      </c>
      <c r="AE121" s="47"/>
      <c r="AF121" s="47"/>
      <c r="AG121" s="47"/>
      <c r="AH121" s="47"/>
      <c r="AI121" s="47"/>
      <c r="AJ121" s="47"/>
      <c r="AK121" s="47"/>
      <c r="AL121" s="75" t="s">
        <v>415</v>
      </c>
      <c r="AM121" s="476"/>
      <c r="AN121" s="51"/>
      <c r="AO121" s="217"/>
      <c r="AP121" s="217"/>
      <c r="AQ121" s="217"/>
    </row>
    <row r="122" spans="1:43" ht="11.25" customHeight="1" x14ac:dyDescent="0.2">
      <c r="A122" s="248"/>
      <c r="B122" s="117"/>
      <c r="C122" s="118"/>
      <c r="D122" s="51"/>
      <c r="U122" s="476"/>
      <c r="V122" s="51"/>
      <c r="W122" s="217"/>
      <c r="X122" s="217" t="s">
        <v>1049</v>
      </c>
      <c r="Y122" s="217"/>
      <c r="Z122" s="217"/>
      <c r="AA122" s="217"/>
      <c r="AB122" s="217"/>
      <c r="AC122" s="217"/>
      <c r="AD122" s="217"/>
      <c r="AE122" s="217"/>
      <c r="AF122" s="217"/>
      <c r="AG122" s="47" t="s">
        <v>9</v>
      </c>
      <c r="AH122" s="297"/>
      <c r="AI122" s="47"/>
      <c r="AJ122" s="47"/>
      <c r="AK122" s="47"/>
      <c r="AL122" s="75" t="s">
        <v>417</v>
      </c>
      <c r="AM122" s="476"/>
      <c r="AN122" s="51"/>
      <c r="AO122" s="217"/>
      <c r="AP122" s="217"/>
      <c r="AQ122" s="217"/>
    </row>
    <row r="123" spans="1:43" ht="11.25" customHeight="1" x14ac:dyDescent="0.2">
      <c r="A123" s="248"/>
      <c r="B123" s="117"/>
      <c r="C123" s="118"/>
      <c r="D123" s="51"/>
      <c r="U123" s="476"/>
      <c r="V123" s="51"/>
      <c r="W123" s="217"/>
      <c r="X123" s="217"/>
      <c r="Y123" s="217"/>
      <c r="Z123" s="217"/>
      <c r="AA123" s="217"/>
      <c r="AB123" s="217"/>
      <c r="AC123" s="217"/>
      <c r="AD123" s="217"/>
      <c r="AE123" s="217"/>
      <c r="AF123" s="217"/>
      <c r="AG123" s="217"/>
      <c r="AH123" s="217"/>
      <c r="AI123" s="217"/>
      <c r="AJ123" s="217"/>
      <c r="AK123" s="217"/>
      <c r="AL123" s="75"/>
      <c r="AM123" s="476"/>
      <c r="AN123" s="51"/>
      <c r="AO123" s="217"/>
      <c r="AP123" s="217"/>
      <c r="AQ123" s="217"/>
    </row>
    <row r="124" spans="1:43" ht="11.25" customHeight="1" x14ac:dyDescent="0.2">
      <c r="A124" s="248"/>
      <c r="B124" s="117"/>
      <c r="C124" s="118"/>
      <c r="D124" s="51"/>
      <c r="U124" s="476"/>
      <c r="V124" s="51"/>
      <c r="W124" s="217" t="s">
        <v>106</v>
      </c>
      <c r="X124" s="217"/>
      <c r="Y124" s="217"/>
      <c r="Z124" s="217"/>
      <c r="AA124" s="217"/>
      <c r="AB124" s="217"/>
      <c r="AC124" s="217"/>
      <c r="AD124" s="217"/>
      <c r="AE124" s="217"/>
      <c r="AF124" s="217"/>
      <c r="AG124" s="217"/>
      <c r="AH124" s="217"/>
      <c r="AI124" s="217"/>
      <c r="AJ124" s="217"/>
      <c r="AK124" s="217"/>
      <c r="AL124" s="74" t="s">
        <v>76</v>
      </c>
      <c r="AM124" s="476"/>
      <c r="AN124" s="51"/>
      <c r="AO124" s="217"/>
      <c r="AP124" s="217"/>
      <c r="AQ124" s="217"/>
    </row>
    <row r="125" spans="1:43" ht="11.25" customHeight="1" x14ac:dyDescent="0.2">
      <c r="A125" s="248"/>
      <c r="B125" s="117"/>
      <c r="C125" s="118"/>
      <c r="D125" s="51"/>
      <c r="U125" s="476"/>
      <c r="V125" s="51"/>
      <c r="W125" s="217"/>
      <c r="X125" s="217"/>
      <c r="Y125" s="217"/>
      <c r="Z125" s="697" t="s">
        <v>107</v>
      </c>
      <c r="AA125" s="697"/>
      <c r="AB125" s="697"/>
      <c r="AC125" s="697"/>
      <c r="AD125" s="697"/>
      <c r="AE125" s="697"/>
      <c r="AF125" s="697"/>
      <c r="AG125" s="697"/>
      <c r="AH125" s="697"/>
      <c r="AI125" s="697"/>
      <c r="AJ125" s="697"/>
      <c r="AK125" s="697"/>
      <c r="AL125" s="74"/>
      <c r="AM125" s="476"/>
      <c r="AN125" s="51"/>
      <c r="AO125" s="217"/>
      <c r="AP125" s="217"/>
      <c r="AQ125" s="217"/>
    </row>
    <row r="126" spans="1:43" ht="6" customHeight="1" x14ac:dyDescent="0.2">
      <c r="A126" s="119"/>
      <c r="B126" s="120"/>
      <c r="C126" s="121"/>
      <c r="D126" s="26"/>
      <c r="E126" s="77"/>
      <c r="F126" s="77"/>
      <c r="G126" s="77"/>
      <c r="H126" s="77"/>
      <c r="I126" s="77"/>
      <c r="J126" s="77"/>
      <c r="K126" s="77"/>
      <c r="L126" s="77"/>
      <c r="M126" s="77"/>
      <c r="N126" s="77"/>
      <c r="O126" s="77"/>
      <c r="P126" s="77"/>
      <c r="Q126" s="77"/>
      <c r="R126" s="77"/>
      <c r="S126" s="77"/>
      <c r="T126" s="77"/>
      <c r="U126" s="48"/>
      <c r="V126" s="26"/>
      <c r="W126" s="77"/>
      <c r="X126" s="77"/>
      <c r="Y126" s="77"/>
      <c r="Z126" s="77"/>
      <c r="AA126" s="77"/>
      <c r="AB126" s="77"/>
      <c r="AC126" s="77"/>
      <c r="AD126" s="77"/>
      <c r="AE126" s="77"/>
      <c r="AF126" s="77"/>
      <c r="AG126" s="77"/>
      <c r="AH126" s="77"/>
      <c r="AI126" s="77"/>
      <c r="AJ126" s="77"/>
      <c r="AK126" s="77"/>
      <c r="AL126" s="78"/>
      <c r="AM126" s="48"/>
      <c r="AN126" s="26"/>
      <c r="AO126" s="77"/>
      <c r="AP126" s="77"/>
      <c r="AQ126" s="77"/>
    </row>
    <row r="127" spans="1:43" ht="6" customHeight="1" x14ac:dyDescent="0.2">
      <c r="A127" s="122"/>
      <c r="B127" s="321"/>
      <c r="C127" s="123"/>
      <c r="D127" s="27"/>
      <c r="E127" s="16"/>
      <c r="F127" s="16"/>
      <c r="G127" s="16"/>
      <c r="H127" s="16"/>
      <c r="I127" s="16"/>
      <c r="J127" s="16"/>
      <c r="K127" s="16"/>
      <c r="L127" s="16"/>
      <c r="M127" s="16"/>
      <c r="N127" s="16"/>
      <c r="O127" s="16"/>
      <c r="P127" s="16"/>
      <c r="Q127" s="16"/>
      <c r="R127" s="16"/>
      <c r="S127" s="16"/>
      <c r="T127" s="16"/>
      <c r="U127" s="46"/>
      <c r="V127" s="27"/>
      <c r="W127" s="16"/>
      <c r="X127" s="16"/>
      <c r="Y127" s="16"/>
      <c r="Z127" s="16"/>
      <c r="AA127" s="16"/>
      <c r="AB127" s="16"/>
      <c r="AC127" s="16"/>
      <c r="AD127" s="16"/>
      <c r="AE127" s="16"/>
      <c r="AF127" s="16"/>
      <c r="AG127" s="16"/>
      <c r="AH127" s="16"/>
      <c r="AI127" s="16"/>
      <c r="AJ127" s="16"/>
      <c r="AK127" s="16"/>
      <c r="AL127" s="24"/>
      <c r="AM127" s="46"/>
      <c r="AN127" s="27"/>
      <c r="AO127" s="16"/>
      <c r="AP127" s="16"/>
      <c r="AQ127" s="16"/>
    </row>
    <row r="128" spans="1:43" ht="11.25" customHeight="1" x14ac:dyDescent="0.2">
      <c r="A128" s="248"/>
      <c r="B128" s="348">
        <v>1017</v>
      </c>
      <c r="C128" s="118"/>
      <c r="D128" s="51"/>
      <c r="E128" s="722" t="str">
        <f ca="1">VLOOKUP(INDIRECT(ADDRESS(ROW(),COLUMN()-3)),Language_Translations,MATCH(Language_Selected,Language_Options,0),FALSE)</f>
        <v>Avez-vous eu les résultats du test ?</v>
      </c>
      <c r="F128" s="722"/>
      <c r="G128" s="722"/>
      <c r="H128" s="722"/>
      <c r="I128" s="722"/>
      <c r="J128" s="722"/>
      <c r="K128" s="722"/>
      <c r="L128" s="722"/>
      <c r="M128" s="722"/>
      <c r="N128" s="722"/>
      <c r="O128" s="722"/>
      <c r="P128" s="722"/>
      <c r="Q128" s="722"/>
      <c r="R128" s="722"/>
      <c r="S128" s="722"/>
      <c r="T128" s="722"/>
      <c r="U128" s="94"/>
      <c r="V128" s="51"/>
      <c r="W128" s="217" t="s">
        <v>117</v>
      </c>
      <c r="X128" s="217"/>
      <c r="Y128" s="47" t="s">
        <v>9</v>
      </c>
      <c r="Z128" s="47"/>
      <c r="AA128" s="47"/>
      <c r="AB128" s="47"/>
      <c r="AC128" s="47"/>
      <c r="AD128" s="47"/>
      <c r="AE128" s="47"/>
      <c r="AF128" s="47"/>
      <c r="AG128" s="47"/>
      <c r="AH128" s="47"/>
      <c r="AI128" s="47"/>
      <c r="AJ128" s="47"/>
      <c r="AK128" s="47"/>
      <c r="AL128" s="75" t="s">
        <v>93</v>
      </c>
      <c r="AM128" s="476"/>
      <c r="AN128" s="51"/>
      <c r="AO128" s="217"/>
      <c r="AP128" s="217"/>
      <c r="AQ128" s="217"/>
    </row>
    <row r="129" spans="1:43" x14ac:dyDescent="0.2">
      <c r="A129" s="248"/>
      <c r="B129" s="198" t="s">
        <v>128</v>
      </c>
      <c r="C129" s="118"/>
      <c r="D129" s="51"/>
      <c r="E129" s="722"/>
      <c r="F129" s="722"/>
      <c r="G129" s="722"/>
      <c r="H129" s="722"/>
      <c r="I129" s="722"/>
      <c r="J129" s="722"/>
      <c r="K129" s="722"/>
      <c r="L129" s="722"/>
      <c r="M129" s="722"/>
      <c r="N129" s="722"/>
      <c r="O129" s="722"/>
      <c r="P129" s="722"/>
      <c r="Q129" s="722"/>
      <c r="R129" s="722"/>
      <c r="S129" s="722"/>
      <c r="T129" s="722"/>
      <c r="U129" s="94"/>
      <c r="V129" s="51"/>
      <c r="W129" s="217" t="s">
        <v>118</v>
      </c>
      <c r="X129" s="217"/>
      <c r="Y129" s="47" t="s">
        <v>9</v>
      </c>
      <c r="Z129" s="47"/>
      <c r="AA129" s="47"/>
      <c r="AB129" s="47"/>
      <c r="AC129" s="47"/>
      <c r="AD129" s="47"/>
      <c r="AE129" s="47"/>
      <c r="AF129" s="47"/>
      <c r="AG129" s="47"/>
      <c r="AH129" s="47"/>
      <c r="AI129" s="47"/>
      <c r="AJ129" s="47"/>
      <c r="AK129" s="47"/>
      <c r="AL129" s="75" t="s">
        <v>95</v>
      </c>
      <c r="AM129" s="476"/>
      <c r="AN129" s="51"/>
      <c r="AO129" s="217"/>
      <c r="AP129" s="217"/>
      <c r="AQ129" s="217"/>
    </row>
    <row r="130" spans="1:43" ht="6" customHeight="1" thickBot="1" x14ac:dyDescent="0.25">
      <c r="A130" s="119"/>
      <c r="B130" s="120"/>
      <c r="C130" s="121"/>
      <c r="D130" s="26"/>
      <c r="E130" s="77"/>
      <c r="F130" s="77"/>
      <c r="G130" s="77"/>
      <c r="H130" s="77"/>
      <c r="I130" s="77"/>
      <c r="J130" s="77"/>
      <c r="K130" s="77"/>
      <c r="L130" s="77"/>
      <c r="M130" s="77"/>
      <c r="N130" s="77"/>
      <c r="O130" s="77"/>
      <c r="P130" s="77"/>
      <c r="Q130" s="77"/>
      <c r="R130" s="77"/>
      <c r="S130" s="77"/>
      <c r="T130" s="77"/>
      <c r="U130" s="48"/>
      <c r="V130" s="26"/>
      <c r="W130" s="77"/>
      <c r="X130" s="77"/>
      <c r="Y130" s="77"/>
      <c r="Z130" s="77"/>
      <c r="AA130" s="77"/>
      <c r="AB130" s="77"/>
      <c r="AC130" s="77"/>
      <c r="AD130" s="77"/>
      <c r="AE130" s="77"/>
      <c r="AF130" s="77"/>
      <c r="AG130" s="77"/>
      <c r="AH130" s="77"/>
      <c r="AI130" s="77"/>
      <c r="AJ130" s="77"/>
      <c r="AK130" s="77"/>
      <c r="AL130" s="78"/>
      <c r="AM130" s="48"/>
      <c r="AN130" s="26"/>
      <c r="AO130" s="77"/>
      <c r="AP130" s="77"/>
      <c r="AQ130" s="77"/>
    </row>
    <row r="131" spans="1:43" ht="6" customHeight="1" x14ac:dyDescent="0.2">
      <c r="A131" s="252"/>
      <c r="B131" s="115"/>
      <c r="C131" s="116"/>
      <c r="D131" s="85"/>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86"/>
      <c r="AM131" s="84"/>
      <c r="AN131" s="85"/>
      <c r="AO131" s="1"/>
      <c r="AP131" s="1"/>
      <c r="AQ131" s="87"/>
    </row>
    <row r="132" spans="1:43" x14ac:dyDescent="0.2">
      <c r="A132" s="253"/>
      <c r="B132" s="348">
        <v>1018</v>
      </c>
      <c r="C132" s="118"/>
      <c r="D132" s="51"/>
      <c r="E132" s="723" t="s">
        <v>1050</v>
      </c>
      <c r="F132" s="723"/>
      <c r="G132" s="723"/>
      <c r="H132" s="723"/>
      <c r="I132" s="723"/>
      <c r="J132" s="723"/>
      <c r="K132" s="723"/>
      <c r="L132" s="723"/>
      <c r="M132" s="723"/>
      <c r="N132" s="723"/>
      <c r="O132" s="723"/>
      <c r="P132" s="723"/>
      <c r="Q132" s="723"/>
      <c r="R132" s="723"/>
      <c r="S132" s="723"/>
      <c r="T132" s="723"/>
      <c r="U132" s="723"/>
      <c r="V132" s="723"/>
      <c r="W132" s="723"/>
      <c r="X132" s="723"/>
      <c r="Y132" s="723"/>
      <c r="Z132" s="723"/>
      <c r="AA132" s="723"/>
      <c r="AB132" s="723"/>
      <c r="AC132" s="723"/>
      <c r="AD132" s="723"/>
      <c r="AE132" s="723"/>
      <c r="AF132" s="723"/>
      <c r="AG132" s="723"/>
      <c r="AH132" s="723"/>
      <c r="AI132" s="723"/>
      <c r="AJ132" s="723"/>
      <c r="AK132" s="723"/>
      <c r="AL132" s="723"/>
      <c r="AM132" s="476"/>
      <c r="AN132" s="51"/>
      <c r="AO132" s="217"/>
      <c r="AP132" s="217"/>
      <c r="AQ132" s="89"/>
    </row>
    <row r="133" spans="1:43" ht="6" customHeight="1" x14ac:dyDescent="0.2">
      <c r="A133" s="253"/>
      <c r="B133" s="256"/>
      <c r="C133" s="118"/>
      <c r="D133" s="51"/>
      <c r="E133" s="217"/>
      <c r="F133" s="217"/>
      <c r="G133" s="217"/>
      <c r="H133" s="217"/>
      <c r="I133" s="217"/>
      <c r="J133" s="217"/>
      <c r="K133" s="217"/>
      <c r="L133" s="217"/>
      <c r="M133" s="217"/>
      <c r="N133" s="217"/>
      <c r="O133" s="217"/>
      <c r="P133" s="217"/>
      <c r="Q133" s="217"/>
      <c r="R133" s="217"/>
      <c r="S133" s="217"/>
      <c r="T133" s="217"/>
      <c r="U133" s="217"/>
      <c r="V133" s="217"/>
      <c r="W133" s="217"/>
      <c r="X133" s="217"/>
      <c r="Y133" s="217"/>
      <c r="Z133" s="217"/>
      <c r="AA133" s="217"/>
      <c r="AB133" s="217"/>
      <c r="AC133" s="217"/>
      <c r="AD133" s="217"/>
      <c r="AE133" s="217"/>
      <c r="AF133" s="217"/>
      <c r="AG133" s="217"/>
      <c r="AH133" s="217"/>
      <c r="AI133" s="217"/>
      <c r="AJ133" s="217"/>
      <c r="AK133" s="217"/>
      <c r="AL133" s="74"/>
      <c r="AM133" s="476"/>
      <c r="AN133" s="51"/>
      <c r="AO133" s="217"/>
      <c r="AP133" s="217"/>
      <c r="AQ133" s="89"/>
    </row>
    <row r="134" spans="1:43" x14ac:dyDescent="0.2">
      <c r="A134" s="253"/>
      <c r="B134" s="198" t="s">
        <v>128</v>
      </c>
      <c r="C134" s="118"/>
      <c r="D134" s="51"/>
      <c r="E134" s="217"/>
      <c r="F134" s="217"/>
      <c r="G134" s="217"/>
      <c r="H134" s="217"/>
      <c r="I134" s="217"/>
      <c r="J134" s="217"/>
      <c r="K134" s="217"/>
      <c r="L134" s="217"/>
      <c r="M134" s="217"/>
      <c r="O134" s="217"/>
      <c r="P134" s="217"/>
      <c r="Q134" s="74" t="s">
        <v>1051</v>
      </c>
      <c r="R134" s="217"/>
      <c r="S134" s="217"/>
      <c r="T134" s="217"/>
      <c r="U134" s="217"/>
      <c r="V134" s="217"/>
      <c r="X134" s="217"/>
      <c r="Y134" s="217"/>
      <c r="Z134" s="217"/>
      <c r="AA134" s="217"/>
      <c r="AB134" s="74" t="s">
        <v>106</v>
      </c>
      <c r="AC134" s="217"/>
      <c r="AD134" s="217"/>
      <c r="AE134" s="217"/>
      <c r="AF134" s="217"/>
      <c r="AG134" s="217"/>
      <c r="AH134" s="217"/>
      <c r="AI134" s="217"/>
      <c r="AJ134" s="217"/>
      <c r="AK134" s="217"/>
      <c r="AL134" s="74"/>
      <c r="AM134" s="476"/>
      <c r="AN134" s="51"/>
      <c r="AO134" s="217"/>
      <c r="AP134" s="743">
        <v>1021</v>
      </c>
      <c r="AQ134" s="89"/>
    </row>
    <row r="135" spans="1:43" x14ac:dyDescent="0.2">
      <c r="A135" s="253"/>
      <c r="B135" s="117"/>
      <c r="C135" s="118"/>
      <c r="D135" s="51"/>
      <c r="E135" s="217"/>
      <c r="F135" s="217"/>
      <c r="G135" s="217"/>
      <c r="H135" s="217"/>
      <c r="I135" s="217"/>
      <c r="J135" s="217"/>
      <c r="K135" s="217"/>
      <c r="L135" s="217"/>
      <c r="M135" s="217"/>
      <c r="O135" s="217"/>
      <c r="P135" s="217"/>
      <c r="Q135" s="75" t="s">
        <v>1052</v>
      </c>
      <c r="R135" s="217"/>
      <c r="S135" s="217"/>
      <c r="T135" s="217"/>
      <c r="U135" s="217"/>
      <c r="V135" s="217"/>
      <c r="W135" s="217"/>
      <c r="X135" s="217"/>
      <c r="Y135" s="217"/>
      <c r="Z135" s="217"/>
      <c r="AA135" s="217"/>
      <c r="AB135" s="217"/>
      <c r="AC135" s="217"/>
      <c r="AD135" s="217"/>
      <c r="AE135" s="217"/>
      <c r="AF135" s="217"/>
      <c r="AG135" s="217"/>
      <c r="AH135" s="217"/>
      <c r="AI135" s="217"/>
      <c r="AJ135" s="217"/>
      <c r="AK135" s="217"/>
      <c r="AL135" s="74"/>
      <c r="AM135" s="476"/>
      <c r="AN135" s="51"/>
      <c r="AO135" s="217"/>
      <c r="AP135" s="743"/>
      <c r="AQ135" s="89"/>
    </row>
    <row r="136" spans="1:43" ht="6" customHeight="1" thickBot="1" x14ac:dyDescent="0.25">
      <c r="A136" s="254"/>
      <c r="B136" s="250"/>
      <c r="C136" s="251"/>
      <c r="D136" s="73"/>
      <c r="E136" s="71"/>
      <c r="F136" s="71"/>
      <c r="G136" s="71"/>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91"/>
      <c r="AM136" s="72"/>
      <c r="AN136" s="73"/>
      <c r="AO136" s="71"/>
      <c r="AP136" s="71"/>
      <c r="AQ136" s="92"/>
    </row>
    <row r="137" spans="1:43" ht="6" customHeight="1" x14ac:dyDescent="0.2">
      <c r="A137" s="122"/>
      <c r="B137" s="321"/>
      <c r="C137" s="123"/>
      <c r="D137" s="27"/>
      <c r="E137" s="16"/>
      <c r="F137" s="16"/>
      <c r="G137" s="16"/>
      <c r="H137" s="16"/>
      <c r="I137" s="16"/>
      <c r="J137" s="16"/>
      <c r="K137" s="16"/>
      <c r="L137" s="16"/>
      <c r="M137" s="16"/>
      <c r="N137" s="16"/>
      <c r="O137" s="16"/>
      <c r="P137" s="16"/>
      <c r="Q137" s="16"/>
      <c r="R137" s="16"/>
      <c r="S137" s="16"/>
      <c r="T137" s="16"/>
      <c r="U137" s="46"/>
      <c r="V137" s="27"/>
      <c r="W137" s="16"/>
      <c r="X137" s="16"/>
      <c r="Y137" s="16"/>
      <c r="Z137" s="16"/>
      <c r="AA137" s="16"/>
      <c r="AB137" s="16"/>
      <c r="AC137" s="16"/>
      <c r="AD137" s="16"/>
      <c r="AE137" s="16"/>
      <c r="AF137" s="16"/>
      <c r="AG137" s="16"/>
      <c r="AH137" s="16"/>
      <c r="AI137" s="16"/>
      <c r="AJ137" s="16"/>
      <c r="AK137" s="16"/>
      <c r="AL137" s="24"/>
      <c r="AM137" s="46"/>
      <c r="AN137" s="27"/>
      <c r="AO137" s="16"/>
      <c r="AP137" s="16"/>
      <c r="AQ137" s="16"/>
    </row>
    <row r="138" spans="1:43" ht="11.25" customHeight="1" x14ac:dyDescent="0.2">
      <c r="A138" s="248"/>
      <c r="B138" s="348">
        <v>1019</v>
      </c>
      <c r="C138" s="118"/>
      <c r="D138" s="51"/>
      <c r="E138" s="722" t="str">
        <f ca="1">VLOOKUP(INDIRECT(ADDRESS(ROW(),COLUMN()-3)),Language_Translations,MATCH(Language_Selected,Language_Options,0),FALSE)</f>
        <v xml:space="preserve">Entre le moment où vous êtes arrivée pour accoucher mais avant la naissance du bébé, avez-vous fait un test du VIH ? </v>
      </c>
      <c r="F138" s="722"/>
      <c r="G138" s="722"/>
      <c r="H138" s="722"/>
      <c r="I138" s="722"/>
      <c r="J138" s="722"/>
      <c r="K138" s="722"/>
      <c r="L138" s="722"/>
      <c r="M138" s="722"/>
      <c r="N138" s="722"/>
      <c r="O138" s="722"/>
      <c r="P138" s="722"/>
      <c r="Q138" s="722"/>
      <c r="R138" s="722"/>
      <c r="S138" s="722"/>
      <c r="T138" s="722"/>
      <c r="U138" s="94"/>
      <c r="V138" s="51"/>
      <c r="W138" s="217" t="s">
        <v>117</v>
      </c>
      <c r="X138" s="217"/>
      <c r="Y138" s="47" t="s">
        <v>9</v>
      </c>
      <c r="Z138" s="47"/>
      <c r="AA138" s="47"/>
      <c r="AB138" s="47"/>
      <c r="AC138" s="47"/>
      <c r="AD138" s="47"/>
      <c r="AE138" s="47"/>
      <c r="AF138" s="47"/>
      <c r="AG138" s="47"/>
      <c r="AH138" s="47"/>
      <c r="AI138" s="47"/>
      <c r="AJ138" s="47"/>
      <c r="AK138" s="47"/>
      <c r="AL138" s="75" t="s">
        <v>93</v>
      </c>
      <c r="AM138" s="476"/>
      <c r="AN138" s="51"/>
      <c r="AO138" s="217"/>
      <c r="AQ138" s="217"/>
    </row>
    <row r="139" spans="1:43" x14ac:dyDescent="0.2">
      <c r="A139" s="248"/>
      <c r="B139" s="198" t="s">
        <v>128</v>
      </c>
      <c r="C139" s="118"/>
      <c r="D139" s="51"/>
      <c r="E139" s="722"/>
      <c r="F139" s="722"/>
      <c r="G139" s="722"/>
      <c r="H139" s="722"/>
      <c r="I139" s="722"/>
      <c r="J139" s="722"/>
      <c r="K139" s="722"/>
      <c r="L139" s="722"/>
      <c r="M139" s="722"/>
      <c r="N139" s="722"/>
      <c r="O139" s="722"/>
      <c r="P139" s="722"/>
      <c r="Q139" s="722"/>
      <c r="R139" s="722"/>
      <c r="S139" s="722"/>
      <c r="T139" s="722"/>
      <c r="U139" s="94"/>
      <c r="V139" s="51"/>
      <c r="W139" s="217" t="s">
        <v>118</v>
      </c>
      <c r="X139" s="217"/>
      <c r="Y139" s="47" t="s">
        <v>9</v>
      </c>
      <c r="Z139" s="47"/>
      <c r="AA139" s="47"/>
      <c r="AB139" s="47"/>
      <c r="AC139" s="47"/>
      <c r="AD139" s="47"/>
      <c r="AE139" s="47"/>
      <c r="AF139" s="47"/>
      <c r="AG139" s="47"/>
      <c r="AH139" s="47"/>
      <c r="AI139" s="47"/>
      <c r="AJ139" s="47"/>
      <c r="AK139" s="47"/>
      <c r="AL139" s="75" t="s">
        <v>95</v>
      </c>
      <c r="AM139" s="476"/>
      <c r="AN139" s="51"/>
      <c r="AO139" s="217"/>
      <c r="AP139" s="127">
        <v>1021</v>
      </c>
      <c r="AQ139" s="217"/>
    </row>
    <row r="140" spans="1:43" x14ac:dyDescent="0.2">
      <c r="A140" s="248"/>
      <c r="B140" s="198"/>
      <c r="C140" s="118"/>
      <c r="D140" s="51"/>
      <c r="E140" s="722"/>
      <c r="F140" s="722"/>
      <c r="G140" s="722"/>
      <c r="H140" s="722"/>
      <c r="I140" s="722"/>
      <c r="J140" s="722"/>
      <c r="K140" s="722"/>
      <c r="L140" s="722"/>
      <c r="M140" s="722"/>
      <c r="N140" s="722"/>
      <c r="O140" s="722"/>
      <c r="P140" s="722"/>
      <c r="Q140" s="722"/>
      <c r="R140" s="722"/>
      <c r="S140" s="722"/>
      <c r="T140" s="722"/>
      <c r="U140" s="94"/>
      <c r="V140" s="51"/>
      <c r="W140" s="217"/>
      <c r="X140" s="217"/>
      <c r="Y140" s="47"/>
      <c r="Z140" s="47"/>
      <c r="AA140" s="47"/>
      <c r="AB140" s="47"/>
      <c r="AC140" s="47"/>
      <c r="AD140" s="47"/>
      <c r="AE140" s="47"/>
      <c r="AF140" s="47"/>
      <c r="AG140" s="47"/>
      <c r="AH140" s="47"/>
      <c r="AI140" s="47"/>
      <c r="AJ140" s="47"/>
      <c r="AK140" s="47"/>
      <c r="AL140" s="75"/>
      <c r="AM140" s="476"/>
      <c r="AN140" s="51"/>
      <c r="AO140" s="217"/>
      <c r="AP140" s="127"/>
      <c r="AQ140" s="217"/>
    </row>
    <row r="141" spans="1:43" ht="6" customHeight="1" x14ac:dyDescent="0.2">
      <c r="A141" s="119"/>
      <c r="B141" s="120"/>
      <c r="C141" s="121"/>
      <c r="D141" s="26"/>
      <c r="E141" s="77"/>
      <c r="F141" s="77"/>
      <c r="G141" s="77"/>
      <c r="H141" s="77"/>
      <c r="I141" s="77"/>
      <c r="J141" s="77"/>
      <c r="K141" s="77"/>
      <c r="L141" s="77"/>
      <c r="M141" s="77"/>
      <c r="N141" s="77"/>
      <c r="O141" s="77"/>
      <c r="P141" s="77"/>
      <c r="Q141" s="77"/>
      <c r="R141" s="77"/>
      <c r="S141" s="77"/>
      <c r="T141" s="77"/>
      <c r="U141" s="48"/>
      <c r="V141" s="26"/>
      <c r="W141" s="77"/>
      <c r="X141" s="77"/>
      <c r="Y141" s="77"/>
      <c r="Z141" s="77"/>
      <c r="AA141" s="77"/>
      <c r="AB141" s="77"/>
      <c r="AC141" s="77"/>
      <c r="AD141" s="77"/>
      <c r="AE141" s="77"/>
      <c r="AF141" s="77"/>
      <c r="AG141" s="77"/>
      <c r="AH141" s="77"/>
      <c r="AI141" s="77"/>
      <c r="AJ141" s="77"/>
      <c r="AK141" s="77"/>
      <c r="AL141" s="78"/>
      <c r="AM141" s="48"/>
      <c r="AN141" s="26"/>
      <c r="AO141" s="77"/>
      <c r="AP141" s="77"/>
      <c r="AQ141" s="77"/>
    </row>
    <row r="142" spans="1:43" ht="6" customHeight="1" x14ac:dyDescent="0.2">
      <c r="A142" s="122"/>
      <c r="B142" s="321"/>
      <c r="C142" s="123"/>
      <c r="D142" s="27"/>
      <c r="E142" s="16"/>
      <c r="F142" s="16"/>
      <c r="G142" s="16"/>
      <c r="H142" s="16"/>
      <c r="I142" s="16"/>
      <c r="J142" s="16"/>
      <c r="K142" s="16"/>
      <c r="L142" s="16"/>
      <c r="M142" s="16"/>
      <c r="N142" s="16"/>
      <c r="O142" s="16"/>
      <c r="P142" s="16"/>
      <c r="Q142" s="16"/>
      <c r="R142" s="16"/>
      <c r="S142" s="16"/>
      <c r="T142" s="16"/>
      <c r="U142" s="46"/>
      <c r="V142" s="27"/>
      <c r="W142" s="16"/>
      <c r="X142" s="16"/>
      <c r="Y142" s="16"/>
      <c r="Z142" s="16"/>
      <c r="AA142" s="16"/>
      <c r="AB142" s="16"/>
      <c r="AC142" s="16"/>
      <c r="AD142" s="16"/>
      <c r="AE142" s="16"/>
      <c r="AF142" s="16"/>
      <c r="AG142" s="16"/>
      <c r="AH142" s="16"/>
      <c r="AI142" s="16"/>
      <c r="AJ142" s="16"/>
      <c r="AK142" s="16"/>
      <c r="AL142" s="24"/>
      <c r="AM142" s="46"/>
      <c r="AN142" s="27"/>
      <c r="AO142" s="16"/>
      <c r="AP142" s="16"/>
      <c r="AQ142" s="16"/>
    </row>
    <row r="143" spans="1:43" ht="11.25" customHeight="1" x14ac:dyDescent="0.2">
      <c r="A143" s="248"/>
      <c r="B143" s="348">
        <v>1020</v>
      </c>
      <c r="C143" s="118"/>
      <c r="D143" s="51"/>
      <c r="E143" s="722" t="str">
        <f ca="1">VLOOKUP(INDIRECT(ADDRESS(ROW(),COLUMN()-3)),Language_Translations,MATCH(Language_Selected,Language_Options,0),FALSE)</f>
        <v>Avez-vous eu les résultats du test ?</v>
      </c>
      <c r="F143" s="722"/>
      <c r="G143" s="722"/>
      <c r="H143" s="722"/>
      <c r="I143" s="722"/>
      <c r="J143" s="722"/>
      <c r="K143" s="722"/>
      <c r="L143" s="722"/>
      <c r="M143" s="722"/>
      <c r="N143" s="722"/>
      <c r="O143" s="722"/>
      <c r="P143" s="722"/>
      <c r="Q143" s="722"/>
      <c r="R143" s="722"/>
      <c r="S143" s="722"/>
      <c r="T143" s="722"/>
      <c r="U143" s="94"/>
      <c r="V143" s="51"/>
      <c r="W143" s="217" t="s">
        <v>117</v>
      </c>
      <c r="X143" s="217"/>
      <c r="Y143" s="47" t="s">
        <v>9</v>
      </c>
      <c r="Z143" s="47"/>
      <c r="AA143" s="47"/>
      <c r="AB143" s="47"/>
      <c r="AC143" s="47"/>
      <c r="AD143" s="47"/>
      <c r="AE143" s="47"/>
      <c r="AF143" s="47"/>
      <c r="AG143" s="47"/>
      <c r="AH143" s="47"/>
      <c r="AI143" s="47"/>
      <c r="AJ143" s="47"/>
      <c r="AK143" s="47"/>
      <c r="AL143" s="75" t="s">
        <v>93</v>
      </c>
      <c r="AM143" s="476"/>
      <c r="AN143" s="51"/>
      <c r="AO143" s="217"/>
      <c r="AP143" s="743">
        <v>1022</v>
      </c>
      <c r="AQ143" s="217"/>
    </row>
    <row r="144" spans="1:43" x14ac:dyDescent="0.2">
      <c r="A144" s="248"/>
      <c r="B144" s="198" t="s">
        <v>128</v>
      </c>
      <c r="C144" s="118"/>
      <c r="D144" s="51"/>
      <c r="E144" s="722"/>
      <c r="F144" s="722"/>
      <c r="G144" s="722"/>
      <c r="H144" s="722"/>
      <c r="I144" s="722"/>
      <c r="J144" s="722"/>
      <c r="K144" s="722"/>
      <c r="L144" s="722"/>
      <c r="M144" s="722"/>
      <c r="N144" s="722"/>
      <c r="O144" s="722"/>
      <c r="P144" s="722"/>
      <c r="Q144" s="722"/>
      <c r="R144" s="722"/>
      <c r="S144" s="722"/>
      <c r="T144" s="722"/>
      <c r="U144" s="94"/>
      <c r="V144" s="51"/>
      <c r="W144" s="217" t="s">
        <v>118</v>
      </c>
      <c r="X144" s="217"/>
      <c r="Y144" s="47" t="s">
        <v>9</v>
      </c>
      <c r="Z144" s="47"/>
      <c r="AA144" s="47"/>
      <c r="AB144" s="47"/>
      <c r="AC144" s="47"/>
      <c r="AD144" s="47"/>
      <c r="AE144" s="47"/>
      <c r="AF144" s="47"/>
      <c r="AG144" s="47"/>
      <c r="AH144" s="47"/>
      <c r="AI144" s="47"/>
      <c r="AJ144" s="47"/>
      <c r="AK144" s="47"/>
      <c r="AL144" s="75" t="s">
        <v>95</v>
      </c>
      <c r="AM144" s="476"/>
      <c r="AN144" s="51"/>
      <c r="AO144" s="217"/>
      <c r="AP144" s="743"/>
      <c r="AQ144" s="217"/>
    </row>
    <row r="145" spans="1:43" ht="6" customHeight="1" thickBot="1" x14ac:dyDescent="0.25">
      <c r="A145" s="119"/>
      <c r="B145" s="120"/>
      <c r="C145" s="121"/>
      <c r="D145" s="26"/>
      <c r="E145" s="77"/>
      <c r="F145" s="77"/>
      <c r="G145" s="77"/>
      <c r="H145" s="77"/>
      <c r="I145" s="77"/>
      <c r="J145" s="77"/>
      <c r="K145" s="77"/>
      <c r="L145" s="77"/>
      <c r="M145" s="77"/>
      <c r="N145" s="77"/>
      <c r="O145" s="77"/>
      <c r="P145" s="77"/>
      <c r="Q145" s="77"/>
      <c r="R145" s="77"/>
      <c r="S145" s="77"/>
      <c r="T145" s="77"/>
      <c r="U145" s="48"/>
      <c r="V145" s="26"/>
      <c r="W145" s="77"/>
      <c r="X145" s="77"/>
      <c r="Y145" s="77"/>
      <c r="Z145" s="77"/>
      <c r="AA145" s="77"/>
      <c r="AB145" s="77"/>
      <c r="AC145" s="77"/>
      <c r="AD145" s="77"/>
      <c r="AE145" s="77"/>
      <c r="AF145" s="77"/>
      <c r="AG145" s="77"/>
      <c r="AH145" s="77"/>
      <c r="AI145" s="77"/>
      <c r="AJ145" s="77"/>
      <c r="AK145" s="77"/>
      <c r="AL145" s="78"/>
      <c r="AM145" s="48"/>
      <c r="AN145" s="26"/>
      <c r="AO145" s="77"/>
      <c r="AP145" s="77"/>
      <c r="AQ145" s="77"/>
    </row>
    <row r="146" spans="1:43" ht="6" customHeight="1" x14ac:dyDescent="0.2">
      <c r="A146" s="472"/>
      <c r="B146" s="275"/>
      <c r="C146" s="276"/>
      <c r="D146" s="201"/>
      <c r="E146" s="202"/>
      <c r="F146" s="202"/>
      <c r="G146" s="202"/>
      <c r="H146" s="202"/>
      <c r="I146" s="202"/>
      <c r="J146" s="202"/>
      <c r="K146" s="202"/>
      <c r="L146" s="202"/>
      <c r="M146" s="202"/>
      <c r="N146" s="202"/>
      <c r="O146" s="202"/>
      <c r="P146" s="202"/>
      <c r="Q146" s="202"/>
      <c r="R146" s="202"/>
      <c r="S146" s="202"/>
      <c r="T146" s="202"/>
      <c r="U146" s="202"/>
      <c r="V146" s="202"/>
      <c r="W146" s="202"/>
      <c r="X146" s="202"/>
      <c r="Y146" s="202"/>
      <c r="Z146" s="202"/>
      <c r="AA146" s="202"/>
      <c r="AB146" s="202"/>
      <c r="AC146" s="202"/>
      <c r="AD146" s="202"/>
      <c r="AE146" s="202"/>
      <c r="AF146" s="202"/>
      <c r="AG146" s="202"/>
      <c r="AH146" s="202"/>
      <c r="AI146" s="202"/>
      <c r="AJ146" s="202"/>
      <c r="AK146" s="202"/>
      <c r="AL146" s="203"/>
      <c r="AM146" s="204"/>
      <c r="AN146" s="201"/>
      <c r="AO146" s="202"/>
      <c r="AP146" s="202"/>
      <c r="AQ146" s="213"/>
    </row>
    <row r="147" spans="1:43" x14ac:dyDescent="0.2">
      <c r="A147" s="473"/>
      <c r="B147" s="348">
        <v>1021</v>
      </c>
      <c r="C147" s="278"/>
      <c r="D147" s="205"/>
      <c r="E147" s="812" t="s">
        <v>1053</v>
      </c>
      <c r="F147" s="812"/>
      <c r="G147" s="812"/>
      <c r="H147" s="812"/>
      <c r="I147" s="812"/>
      <c r="J147" s="812"/>
      <c r="K147" s="812"/>
      <c r="L147" s="812"/>
      <c r="M147" s="812"/>
      <c r="N147" s="812"/>
      <c r="O147" s="812"/>
      <c r="P147" s="812"/>
      <c r="Q147" s="812"/>
      <c r="R147" s="812"/>
      <c r="S147" s="812"/>
      <c r="T147" s="812"/>
      <c r="U147" s="552"/>
      <c r="V147" s="552"/>
      <c r="W147" s="552"/>
      <c r="X147" s="552"/>
      <c r="Y147" s="552"/>
      <c r="Z147" s="552"/>
      <c r="AA147" s="552"/>
      <c r="AB147" s="552"/>
      <c r="AC147" s="552"/>
      <c r="AD147" s="552"/>
      <c r="AE147" s="552"/>
      <c r="AF147" s="552"/>
      <c r="AG147" s="552"/>
      <c r="AH147" s="552"/>
      <c r="AI147" s="552"/>
      <c r="AJ147" s="552"/>
      <c r="AK147" s="552"/>
      <c r="AL147" s="206"/>
      <c r="AM147" s="207"/>
      <c r="AN147" s="205"/>
      <c r="AO147" s="552"/>
      <c r="AP147" s="552"/>
      <c r="AQ147" s="553"/>
    </row>
    <row r="148" spans="1:43" ht="6" customHeight="1" x14ac:dyDescent="0.2">
      <c r="A148" s="473"/>
      <c r="B148" s="277"/>
      <c r="C148" s="278"/>
      <c r="D148" s="205"/>
      <c r="E148" s="551"/>
      <c r="F148" s="551"/>
      <c r="G148" s="551"/>
      <c r="H148" s="551"/>
      <c r="I148" s="551"/>
      <c r="J148" s="551"/>
      <c r="K148" s="551"/>
      <c r="L148" s="551"/>
      <c r="M148" s="551"/>
      <c r="N148" s="551"/>
      <c r="O148" s="551"/>
      <c r="P148" s="551"/>
      <c r="Q148" s="551"/>
      <c r="R148" s="551"/>
      <c r="S148" s="551"/>
      <c r="T148" s="551"/>
      <c r="U148" s="552"/>
      <c r="V148" s="552"/>
      <c r="W148" s="552"/>
      <c r="X148" s="552"/>
      <c r="Y148" s="552"/>
      <c r="Z148" s="552"/>
      <c r="AA148" s="552"/>
      <c r="AB148" s="552"/>
      <c r="AC148" s="552"/>
      <c r="AD148" s="552"/>
      <c r="AE148" s="552"/>
      <c r="AF148" s="552"/>
      <c r="AG148" s="552"/>
      <c r="AH148" s="552"/>
      <c r="AI148" s="552"/>
      <c r="AJ148" s="552"/>
      <c r="AK148" s="552"/>
      <c r="AL148" s="206"/>
      <c r="AM148" s="207"/>
      <c r="AN148" s="205"/>
      <c r="AO148" s="552"/>
      <c r="AP148" s="552"/>
      <c r="AQ148" s="553"/>
    </row>
    <row r="149" spans="1:43" x14ac:dyDescent="0.2">
      <c r="A149" s="473"/>
      <c r="B149" s="198" t="s">
        <v>128</v>
      </c>
      <c r="C149" s="278"/>
      <c r="D149" s="205"/>
      <c r="E149" s="552"/>
      <c r="F149" s="552"/>
      <c r="G149" s="552"/>
      <c r="H149" s="552"/>
      <c r="I149" s="552"/>
      <c r="J149" s="552"/>
      <c r="K149" s="552"/>
      <c r="L149" s="552"/>
      <c r="M149" s="552"/>
      <c r="N149" s="552"/>
      <c r="O149" s="552"/>
      <c r="P149" s="552"/>
      <c r="Q149" s="206" t="s">
        <v>117</v>
      </c>
      <c r="R149" s="552"/>
      <c r="S149" s="552"/>
      <c r="T149" s="552"/>
      <c r="U149" s="552"/>
      <c r="V149" s="552"/>
      <c r="X149" s="552"/>
      <c r="Y149" s="552"/>
      <c r="Z149" s="552"/>
      <c r="AA149" s="552"/>
      <c r="AB149" s="206" t="s">
        <v>720</v>
      </c>
      <c r="AC149" s="552"/>
      <c r="AD149" s="552"/>
      <c r="AE149" s="552"/>
      <c r="AF149" s="552"/>
      <c r="AG149" s="552"/>
      <c r="AH149" s="552"/>
      <c r="AI149" s="552"/>
      <c r="AJ149" s="552"/>
      <c r="AK149" s="552"/>
      <c r="AL149" s="206"/>
      <c r="AM149" s="207"/>
      <c r="AN149" s="205"/>
      <c r="AO149" s="552"/>
      <c r="AP149" s="813">
        <v>1024</v>
      </c>
      <c r="AQ149" s="814"/>
    </row>
    <row r="150" spans="1:43" x14ac:dyDescent="0.2">
      <c r="A150" s="473"/>
      <c r="B150" s="277"/>
      <c r="C150" s="278"/>
      <c r="D150" s="205"/>
      <c r="E150" s="552"/>
      <c r="F150" s="552"/>
      <c r="G150" s="552"/>
      <c r="H150" s="552"/>
      <c r="I150" s="552"/>
      <c r="J150" s="552"/>
      <c r="K150" s="552"/>
      <c r="L150" s="552"/>
      <c r="M150" s="552"/>
      <c r="N150" s="552"/>
      <c r="O150" s="552"/>
      <c r="P150" s="552"/>
      <c r="Q150" s="208"/>
      <c r="R150" s="552"/>
      <c r="S150" s="552"/>
      <c r="T150" s="552"/>
      <c r="U150" s="552"/>
      <c r="V150" s="552"/>
      <c r="W150" s="552"/>
      <c r="X150" s="552"/>
      <c r="Y150" s="552"/>
      <c r="Z150" s="552"/>
      <c r="AA150" s="552"/>
      <c r="AB150" s="206" t="s">
        <v>1054</v>
      </c>
      <c r="AC150" s="552"/>
      <c r="AD150" s="552"/>
      <c r="AE150" s="552"/>
      <c r="AF150" s="552"/>
      <c r="AG150" s="552"/>
      <c r="AH150" s="552"/>
      <c r="AI150" s="552"/>
      <c r="AJ150" s="552"/>
      <c r="AK150" s="552"/>
      <c r="AL150" s="206"/>
      <c r="AM150" s="207"/>
      <c r="AN150" s="205"/>
      <c r="AO150" s="552"/>
      <c r="AP150" s="813"/>
      <c r="AQ150" s="814"/>
    </row>
    <row r="151" spans="1:43" ht="6" customHeight="1" thickBot="1" x14ac:dyDescent="0.25">
      <c r="A151" s="474"/>
      <c r="B151" s="279"/>
      <c r="C151" s="280"/>
      <c r="D151" s="209"/>
      <c r="E151" s="210"/>
      <c r="F151" s="210"/>
      <c r="G151" s="210"/>
      <c r="H151" s="210"/>
      <c r="I151" s="210"/>
      <c r="J151" s="210"/>
      <c r="K151" s="210"/>
      <c r="L151" s="210"/>
      <c r="M151" s="210"/>
      <c r="N151" s="210"/>
      <c r="O151" s="210"/>
      <c r="P151" s="210"/>
      <c r="Q151" s="210"/>
      <c r="R151" s="210"/>
      <c r="S151" s="210"/>
      <c r="T151" s="210"/>
      <c r="U151" s="210"/>
      <c r="V151" s="210"/>
      <c r="W151" s="210"/>
      <c r="X151" s="210"/>
      <c r="Y151" s="210"/>
      <c r="Z151" s="210"/>
      <c r="AA151" s="210"/>
      <c r="AB151" s="210"/>
      <c r="AC151" s="210"/>
      <c r="AD151" s="210"/>
      <c r="AE151" s="210"/>
      <c r="AF151" s="210"/>
      <c r="AG151" s="210"/>
      <c r="AH151" s="210"/>
      <c r="AI151" s="210"/>
      <c r="AJ151" s="210"/>
      <c r="AK151" s="210"/>
      <c r="AL151" s="211"/>
      <c r="AM151" s="212"/>
      <c r="AN151" s="209"/>
      <c r="AO151" s="210"/>
      <c r="AP151" s="210"/>
      <c r="AQ151" s="214"/>
    </row>
    <row r="152" spans="1:43" ht="6" customHeight="1" x14ac:dyDescent="0.2">
      <c r="A152" s="122"/>
      <c r="B152" s="321"/>
      <c r="C152" s="123"/>
      <c r="D152" s="27"/>
      <c r="E152" s="16"/>
      <c r="F152" s="16"/>
      <c r="G152" s="16"/>
      <c r="H152" s="16"/>
      <c r="I152" s="16"/>
      <c r="J152" s="16"/>
      <c r="K152" s="16"/>
      <c r="L152" s="16"/>
      <c r="M152" s="16"/>
      <c r="N152" s="16"/>
      <c r="O152" s="16"/>
      <c r="P152" s="16"/>
      <c r="Q152" s="16"/>
      <c r="R152" s="16"/>
      <c r="S152" s="16"/>
      <c r="T152" s="16"/>
      <c r="U152" s="46"/>
      <c r="V152" s="27"/>
      <c r="W152" s="16"/>
      <c r="X152" s="16"/>
      <c r="Y152" s="16"/>
      <c r="Z152" s="16"/>
      <c r="AA152" s="16"/>
      <c r="AB152" s="16"/>
      <c r="AC152" s="16"/>
      <c r="AD152" s="16"/>
      <c r="AE152" s="16"/>
      <c r="AF152" s="16"/>
      <c r="AG152" s="16"/>
      <c r="AH152" s="16"/>
      <c r="AI152" s="16"/>
      <c r="AJ152" s="16"/>
      <c r="AK152" s="16"/>
      <c r="AL152" s="24"/>
      <c r="AM152" s="46"/>
      <c r="AN152" s="27"/>
      <c r="AO152" s="16"/>
      <c r="AP152" s="16"/>
      <c r="AQ152" s="16"/>
    </row>
    <row r="153" spans="1:43" ht="11.25" customHeight="1" x14ac:dyDescent="0.2">
      <c r="A153" s="248"/>
      <c r="B153" s="348">
        <v>1022</v>
      </c>
      <c r="C153" s="118"/>
      <c r="D153" s="51"/>
      <c r="E153" s="722" t="str">
        <f ca="1">VLOOKUP(INDIRECT(ADDRESS(ROW(),COLUMN()-3)),Language_Translations,MATCH(Language_Selected,Language_Options,0),FALSE)</f>
        <v>Avez-vous été testée pour le VIH depuis que vous avez fait ce test durant votre grossesse ?</v>
      </c>
      <c r="F153" s="722"/>
      <c r="G153" s="722"/>
      <c r="H153" s="722"/>
      <c r="I153" s="722"/>
      <c r="J153" s="722"/>
      <c r="K153" s="722"/>
      <c r="L153" s="722"/>
      <c r="M153" s="722"/>
      <c r="N153" s="722"/>
      <c r="O153" s="722"/>
      <c r="P153" s="722"/>
      <c r="Q153" s="722"/>
      <c r="R153" s="722"/>
      <c r="S153" s="722"/>
      <c r="T153" s="722"/>
      <c r="U153" s="94"/>
      <c r="V153" s="51"/>
      <c r="W153" s="217" t="s">
        <v>117</v>
      </c>
      <c r="X153" s="217"/>
      <c r="Y153" s="47" t="s">
        <v>9</v>
      </c>
      <c r="Z153" s="47"/>
      <c r="AA153" s="47"/>
      <c r="AB153" s="47"/>
      <c r="AC153" s="47"/>
      <c r="AD153" s="47"/>
      <c r="AE153" s="47"/>
      <c r="AF153" s="47"/>
      <c r="AG153" s="47"/>
      <c r="AH153" s="47"/>
      <c r="AI153" s="47"/>
      <c r="AJ153" s="47"/>
      <c r="AK153" s="47"/>
      <c r="AL153" s="75" t="s">
        <v>93</v>
      </c>
      <c r="AM153" s="476"/>
      <c r="AN153" s="51"/>
      <c r="AO153" s="217"/>
      <c r="AP153" s="127">
        <v>1025</v>
      </c>
      <c r="AQ153" s="217"/>
    </row>
    <row r="154" spans="1:43" x14ac:dyDescent="0.2">
      <c r="A154" s="248"/>
      <c r="B154" s="198" t="s">
        <v>128</v>
      </c>
      <c r="C154" s="118"/>
      <c r="D154" s="51"/>
      <c r="E154" s="722"/>
      <c r="F154" s="722"/>
      <c r="G154" s="722"/>
      <c r="H154" s="722"/>
      <c r="I154" s="722"/>
      <c r="J154" s="722"/>
      <c r="K154" s="722"/>
      <c r="L154" s="722"/>
      <c r="M154" s="722"/>
      <c r="N154" s="722"/>
      <c r="O154" s="722"/>
      <c r="P154" s="722"/>
      <c r="Q154" s="722"/>
      <c r="R154" s="722"/>
      <c r="S154" s="722"/>
      <c r="T154" s="722"/>
      <c r="U154" s="94"/>
      <c r="V154" s="51"/>
      <c r="W154" s="217" t="s">
        <v>118</v>
      </c>
      <c r="X154" s="217"/>
      <c r="Y154" s="47" t="s">
        <v>9</v>
      </c>
      <c r="Z154" s="47"/>
      <c r="AA154" s="47"/>
      <c r="AB154" s="47"/>
      <c r="AC154" s="47"/>
      <c r="AD154" s="47"/>
      <c r="AE154" s="47"/>
      <c r="AF154" s="47"/>
      <c r="AG154" s="47"/>
      <c r="AH154" s="47"/>
      <c r="AI154" s="47"/>
      <c r="AJ154" s="47"/>
      <c r="AK154" s="47"/>
      <c r="AL154" s="75" t="s">
        <v>95</v>
      </c>
      <c r="AM154" s="476"/>
      <c r="AN154" s="51"/>
      <c r="AO154" s="217"/>
      <c r="AP154" s="217"/>
      <c r="AQ154" s="217"/>
    </row>
    <row r="155" spans="1:43" ht="6" customHeight="1" x14ac:dyDescent="0.2">
      <c r="A155" s="119"/>
      <c r="B155" s="120"/>
      <c r="C155" s="121"/>
      <c r="D155" s="26"/>
      <c r="E155" s="77"/>
      <c r="F155" s="77"/>
      <c r="G155" s="77"/>
      <c r="H155" s="77"/>
      <c r="I155" s="77"/>
      <c r="J155" s="77"/>
      <c r="K155" s="77"/>
      <c r="L155" s="77"/>
      <c r="M155" s="77"/>
      <c r="N155" s="77"/>
      <c r="O155" s="77"/>
      <c r="P155" s="77"/>
      <c r="Q155" s="77"/>
      <c r="R155" s="77"/>
      <c r="S155" s="77"/>
      <c r="T155" s="77"/>
      <c r="U155" s="48"/>
      <c r="V155" s="26"/>
      <c r="W155" s="77"/>
      <c r="X155" s="77"/>
      <c r="Y155" s="77"/>
      <c r="Z155" s="77"/>
      <c r="AA155" s="77"/>
      <c r="AB155" s="77"/>
      <c r="AC155" s="77"/>
      <c r="AD155" s="77"/>
      <c r="AE155" s="77"/>
      <c r="AF155" s="77"/>
      <c r="AG155" s="77"/>
      <c r="AH155" s="77"/>
      <c r="AI155" s="77"/>
      <c r="AJ155" s="77"/>
      <c r="AK155" s="77"/>
      <c r="AL155" s="78"/>
      <c r="AM155" s="48"/>
      <c r="AN155" s="26"/>
      <c r="AO155" s="77"/>
      <c r="AP155" s="77"/>
      <c r="AQ155" s="77"/>
    </row>
    <row r="156" spans="1:43" ht="6" customHeight="1" x14ac:dyDescent="0.2">
      <c r="A156" s="122"/>
      <c r="B156" s="321"/>
      <c r="C156" s="123"/>
      <c r="D156" s="27"/>
      <c r="E156" s="16"/>
      <c r="F156" s="16"/>
      <c r="G156" s="16"/>
      <c r="H156" s="16"/>
      <c r="I156" s="16"/>
      <c r="J156" s="16"/>
      <c r="K156" s="16"/>
      <c r="L156" s="16"/>
      <c r="M156" s="16"/>
      <c r="N156" s="16"/>
      <c r="O156" s="16"/>
      <c r="P156" s="16"/>
      <c r="Q156" s="16"/>
      <c r="R156" s="16"/>
      <c r="S156" s="16"/>
      <c r="T156" s="16"/>
      <c r="U156" s="46"/>
      <c r="V156" s="27"/>
      <c r="W156" s="16"/>
      <c r="X156" s="16"/>
      <c r="Y156" s="16"/>
      <c r="Z156" s="16"/>
      <c r="AA156" s="16"/>
      <c r="AB156" s="16"/>
      <c r="AC156" s="16"/>
      <c r="AD156" s="16"/>
      <c r="AE156" s="16"/>
      <c r="AF156" s="16"/>
      <c r="AG156" s="16"/>
      <c r="AH156" s="16"/>
      <c r="AI156" s="16"/>
      <c r="AJ156" s="16"/>
      <c r="AK156" s="16"/>
      <c r="AL156" s="24"/>
      <c r="AM156" s="46"/>
      <c r="AN156" s="27"/>
      <c r="AO156" s="16"/>
      <c r="AP156" s="16"/>
      <c r="AQ156" s="16"/>
    </row>
    <row r="157" spans="1:43" ht="11.25" customHeight="1" x14ac:dyDescent="0.2">
      <c r="A157" s="248"/>
      <c r="B157" s="348">
        <v>1023</v>
      </c>
      <c r="C157" s="118"/>
      <c r="D157" s="51"/>
      <c r="E157" s="722" t="str">
        <f ca="1">VLOOKUP(INDIRECT(ADDRESS(ROW(),COLUMN()-3)),Language_Translations,MATCH(Language_Selected,Language_Options,0),FALSE)</f>
        <v>De quel mois et de quelle année date votre test du VIH le plus récent ?</v>
      </c>
      <c r="F157" s="722"/>
      <c r="G157" s="722"/>
      <c r="H157" s="722"/>
      <c r="I157" s="722"/>
      <c r="J157" s="722"/>
      <c r="K157" s="722"/>
      <c r="L157" s="722"/>
      <c r="M157" s="722"/>
      <c r="N157" s="722"/>
      <c r="O157" s="722"/>
      <c r="P157" s="722"/>
      <c r="Q157" s="722"/>
      <c r="R157" s="722"/>
      <c r="S157" s="722"/>
      <c r="T157" s="722"/>
      <c r="U157" s="94"/>
      <c r="V157" s="51"/>
      <c r="W157" s="217"/>
      <c r="X157" s="217"/>
      <c r="Y157" s="217"/>
      <c r="Z157" s="217"/>
      <c r="AA157" s="217"/>
      <c r="AB157" s="217"/>
      <c r="AC157" s="217"/>
      <c r="AD157" s="217"/>
      <c r="AE157" s="217"/>
      <c r="AF157" s="217"/>
      <c r="AG157" s="217"/>
      <c r="AH157" s="217"/>
      <c r="AI157" s="27"/>
      <c r="AJ157" s="46"/>
      <c r="AK157" s="27"/>
      <c r="AL157" s="21"/>
      <c r="AM157" s="476"/>
      <c r="AN157" s="51"/>
      <c r="AO157" s="217"/>
      <c r="AP157" s="217"/>
      <c r="AQ157" s="217"/>
    </row>
    <row r="158" spans="1:43" x14ac:dyDescent="0.2">
      <c r="A158" s="248"/>
      <c r="B158" s="198" t="s">
        <v>128</v>
      </c>
      <c r="C158" s="118"/>
      <c r="D158" s="51"/>
      <c r="E158" s="722"/>
      <c r="F158" s="722"/>
      <c r="G158" s="722"/>
      <c r="H158" s="722"/>
      <c r="I158" s="722"/>
      <c r="J158" s="722"/>
      <c r="K158" s="722"/>
      <c r="L158" s="722"/>
      <c r="M158" s="722"/>
      <c r="N158" s="722"/>
      <c r="O158" s="722"/>
      <c r="P158" s="722"/>
      <c r="Q158" s="722"/>
      <c r="R158" s="722"/>
      <c r="S158" s="722"/>
      <c r="T158" s="722"/>
      <c r="U158" s="94"/>
      <c r="V158" s="51"/>
      <c r="W158" s="217" t="s">
        <v>16</v>
      </c>
      <c r="X158" s="217"/>
      <c r="Y158" s="47" t="s">
        <v>9</v>
      </c>
      <c r="Z158" s="47"/>
      <c r="AA158" s="97"/>
      <c r="AB158" s="47"/>
      <c r="AC158" s="47"/>
      <c r="AD158" s="47"/>
      <c r="AE158" s="47"/>
      <c r="AF158" s="47"/>
      <c r="AG158" s="47"/>
      <c r="AH158" s="47"/>
      <c r="AI158" s="26"/>
      <c r="AJ158" s="48"/>
      <c r="AK158" s="26"/>
      <c r="AL158" s="22"/>
      <c r="AM158" s="476"/>
      <c r="AN158" s="51"/>
      <c r="AO158" s="217"/>
      <c r="AQ158" s="217"/>
    </row>
    <row r="159" spans="1:43" x14ac:dyDescent="0.2">
      <c r="A159" s="248"/>
      <c r="B159" s="117"/>
      <c r="C159" s="118"/>
      <c r="D159" s="51"/>
      <c r="E159" s="722"/>
      <c r="F159" s="722"/>
      <c r="G159" s="722"/>
      <c r="H159" s="722"/>
      <c r="I159" s="722"/>
      <c r="J159" s="722"/>
      <c r="K159" s="722"/>
      <c r="L159" s="722"/>
      <c r="M159" s="722"/>
      <c r="N159" s="722"/>
      <c r="O159" s="722"/>
      <c r="P159" s="722"/>
      <c r="Q159" s="722"/>
      <c r="R159" s="722"/>
      <c r="S159" s="722"/>
      <c r="T159" s="722"/>
      <c r="U159" s="94"/>
      <c r="V159" s="51"/>
      <c r="W159" s="217"/>
      <c r="X159" s="217"/>
      <c r="Y159" s="217"/>
      <c r="Z159" s="217"/>
      <c r="AA159" s="217"/>
      <c r="AB159" s="217"/>
      <c r="AC159" s="217"/>
      <c r="AD159" s="217"/>
      <c r="AE159" s="217"/>
      <c r="AF159" s="217"/>
      <c r="AG159" s="217"/>
      <c r="AH159" s="217"/>
      <c r="AI159" s="217"/>
      <c r="AJ159" s="217"/>
      <c r="AK159" s="217"/>
      <c r="AL159" s="74"/>
      <c r="AM159" s="476"/>
      <c r="AN159" s="51"/>
      <c r="AO159" s="217"/>
      <c r="AQ159" s="217"/>
    </row>
    <row r="160" spans="1:43" x14ac:dyDescent="0.2">
      <c r="A160" s="248"/>
      <c r="B160" s="117"/>
      <c r="C160" s="118"/>
      <c r="D160" s="51"/>
      <c r="E160" s="722"/>
      <c r="F160" s="722"/>
      <c r="G160" s="722"/>
      <c r="H160" s="722"/>
      <c r="I160" s="722"/>
      <c r="J160" s="722"/>
      <c r="K160" s="722"/>
      <c r="L160" s="722"/>
      <c r="M160" s="722"/>
      <c r="N160" s="722"/>
      <c r="O160" s="722"/>
      <c r="P160" s="722"/>
      <c r="Q160" s="722"/>
      <c r="R160" s="722"/>
      <c r="S160" s="722"/>
      <c r="T160" s="722"/>
      <c r="U160" s="94"/>
      <c r="V160" s="51"/>
      <c r="W160" s="217" t="s">
        <v>87</v>
      </c>
      <c r="X160" s="217"/>
      <c r="Y160" s="217"/>
      <c r="Z160" s="217"/>
      <c r="AA160" s="217"/>
      <c r="AB160" s="217"/>
      <c r="AC160" s="217"/>
      <c r="AD160" s="217"/>
      <c r="AE160" s="47"/>
      <c r="AF160" s="47" t="s">
        <v>1055</v>
      </c>
      <c r="AG160" s="47"/>
      <c r="AH160" s="47"/>
      <c r="AI160" s="47"/>
      <c r="AJ160" s="47"/>
      <c r="AK160" s="47"/>
      <c r="AL160" s="75" t="s">
        <v>88</v>
      </c>
      <c r="AM160" s="476"/>
      <c r="AN160" s="51"/>
      <c r="AO160" s="217"/>
      <c r="AP160" s="217"/>
      <c r="AQ160" s="217"/>
    </row>
    <row r="161" spans="1:43" x14ac:dyDescent="0.2">
      <c r="A161" s="248"/>
      <c r="B161" s="117"/>
      <c r="C161" s="118"/>
      <c r="D161" s="51"/>
      <c r="E161" s="722"/>
      <c r="F161" s="722"/>
      <c r="G161" s="722"/>
      <c r="H161" s="722"/>
      <c r="I161" s="722"/>
      <c r="J161" s="722"/>
      <c r="K161" s="722"/>
      <c r="L161" s="722"/>
      <c r="M161" s="722"/>
      <c r="N161" s="722"/>
      <c r="O161" s="722"/>
      <c r="P161" s="722"/>
      <c r="Q161" s="722"/>
      <c r="R161" s="722"/>
      <c r="S161" s="722"/>
      <c r="T161" s="722"/>
      <c r="U161" s="94"/>
      <c r="V161" s="51"/>
      <c r="W161" s="217"/>
      <c r="X161" s="217"/>
      <c r="Y161" s="217"/>
      <c r="Z161" s="217"/>
      <c r="AA161" s="217"/>
      <c r="AB161" s="217"/>
      <c r="AC161" s="217"/>
      <c r="AD161" s="217"/>
      <c r="AE161" s="217"/>
      <c r="AF161" s="217"/>
      <c r="AG161" s="217"/>
      <c r="AH161" s="217"/>
      <c r="AI161" s="217"/>
      <c r="AJ161" s="217"/>
      <c r="AK161" s="217"/>
      <c r="AL161" s="75"/>
      <c r="AM161" s="476"/>
      <c r="AN161" s="51"/>
      <c r="AO161" s="217"/>
      <c r="AP161" s="127">
        <v>1028</v>
      </c>
      <c r="AQ161" s="217"/>
    </row>
    <row r="162" spans="1:43" x14ac:dyDescent="0.2">
      <c r="A162" s="248"/>
      <c r="B162" s="117"/>
      <c r="C162" s="118"/>
      <c r="D162" s="51"/>
      <c r="E162" s="722"/>
      <c r="F162" s="722"/>
      <c r="G162" s="722"/>
      <c r="H162" s="722"/>
      <c r="I162" s="722"/>
      <c r="J162" s="722"/>
      <c r="K162" s="722"/>
      <c r="L162" s="722"/>
      <c r="M162" s="722"/>
      <c r="N162" s="722"/>
      <c r="O162" s="722"/>
      <c r="P162" s="722"/>
      <c r="Q162" s="722"/>
      <c r="R162" s="722"/>
      <c r="S162" s="722"/>
      <c r="T162" s="722"/>
      <c r="U162" s="94"/>
      <c r="V162" s="51"/>
      <c r="W162" s="217"/>
      <c r="X162" s="217"/>
      <c r="Y162" s="217"/>
      <c r="Z162" s="217"/>
      <c r="AA162" s="217"/>
      <c r="AB162" s="217"/>
      <c r="AC162" s="217"/>
      <c r="AD162" s="217"/>
      <c r="AE162" s="27"/>
      <c r="AF162" s="46"/>
      <c r="AG162" s="27"/>
      <c r="AH162" s="46"/>
      <c r="AI162" s="27"/>
      <c r="AJ162" s="46"/>
      <c r="AK162" s="27"/>
      <c r="AL162" s="21"/>
      <c r="AM162" s="476"/>
      <c r="AN162" s="51"/>
      <c r="AO162" s="217"/>
      <c r="AP162" s="217"/>
      <c r="AQ162" s="217"/>
    </row>
    <row r="163" spans="1:43" x14ac:dyDescent="0.2">
      <c r="A163" s="248"/>
      <c r="B163" s="117"/>
      <c r="C163" s="118"/>
      <c r="D163" s="51"/>
      <c r="E163" s="722"/>
      <c r="F163" s="722"/>
      <c r="G163" s="722"/>
      <c r="H163" s="722"/>
      <c r="I163" s="722"/>
      <c r="J163" s="722"/>
      <c r="K163" s="722"/>
      <c r="L163" s="722"/>
      <c r="M163" s="722"/>
      <c r="N163" s="722"/>
      <c r="O163" s="722"/>
      <c r="P163" s="722"/>
      <c r="Q163" s="722"/>
      <c r="R163" s="722"/>
      <c r="S163" s="722"/>
      <c r="T163" s="722"/>
      <c r="U163" s="94"/>
      <c r="V163" s="51"/>
      <c r="W163" s="217" t="s">
        <v>17</v>
      </c>
      <c r="X163" s="217"/>
      <c r="Y163" s="217"/>
      <c r="Z163" s="47" t="s">
        <v>9</v>
      </c>
      <c r="AA163" s="47"/>
      <c r="AB163" s="47"/>
      <c r="AC163" s="47"/>
      <c r="AD163" s="47"/>
      <c r="AE163" s="26"/>
      <c r="AF163" s="48"/>
      <c r="AG163" s="26"/>
      <c r="AH163" s="48"/>
      <c r="AI163" s="26"/>
      <c r="AJ163" s="48"/>
      <c r="AK163" s="26"/>
      <c r="AL163" s="22"/>
      <c r="AM163" s="476"/>
      <c r="AN163" s="51"/>
      <c r="AO163" s="217"/>
      <c r="AP163" s="217"/>
      <c r="AQ163" s="217"/>
    </row>
    <row r="164" spans="1:43" x14ac:dyDescent="0.2">
      <c r="A164" s="248"/>
      <c r="B164" s="117"/>
      <c r="C164" s="118"/>
      <c r="D164" s="51"/>
      <c r="E164" s="722"/>
      <c r="F164" s="722"/>
      <c r="G164" s="722"/>
      <c r="H164" s="722"/>
      <c r="I164" s="722"/>
      <c r="J164" s="722"/>
      <c r="K164" s="722"/>
      <c r="L164" s="722"/>
      <c r="M164" s="722"/>
      <c r="N164" s="722"/>
      <c r="O164" s="722"/>
      <c r="P164" s="722"/>
      <c r="Q164" s="722"/>
      <c r="R164" s="722"/>
      <c r="S164" s="722"/>
      <c r="T164" s="722"/>
      <c r="U164" s="94"/>
      <c r="V164" s="51"/>
      <c r="W164" s="217"/>
      <c r="X164" s="217"/>
      <c r="Y164" s="217"/>
      <c r="Z164" s="217"/>
      <c r="AA164" s="217"/>
      <c r="AB164" s="217"/>
      <c r="AC164" s="217"/>
      <c r="AD164" s="217"/>
      <c r="AE164" s="217"/>
      <c r="AF164" s="217"/>
      <c r="AG164" s="217"/>
      <c r="AH164" s="217"/>
      <c r="AI164" s="217"/>
      <c r="AJ164" s="217"/>
      <c r="AK164" s="217"/>
      <c r="AL164" s="74"/>
      <c r="AM164" s="476"/>
      <c r="AN164" s="51"/>
      <c r="AO164" s="217"/>
      <c r="AP164" s="217"/>
      <c r="AQ164" s="217"/>
    </row>
    <row r="165" spans="1:43" x14ac:dyDescent="0.2">
      <c r="A165" s="248"/>
      <c r="B165" s="117"/>
      <c r="C165" s="118"/>
      <c r="D165" s="51"/>
      <c r="E165" s="722"/>
      <c r="F165" s="722"/>
      <c r="G165" s="722"/>
      <c r="H165" s="722"/>
      <c r="I165" s="722"/>
      <c r="J165" s="722"/>
      <c r="K165" s="722"/>
      <c r="L165" s="722"/>
      <c r="M165" s="722"/>
      <c r="N165" s="722"/>
      <c r="O165" s="722"/>
      <c r="P165" s="722"/>
      <c r="Q165" s="722"/>
      <c r="R165" s="722"/>
      <c r="S165" s="722"/>
      <c r="T165" s="722"/>
      <c r="U165" s="94"/>
      <c r="V165" s="51"/>
      <c r="W165" s="217" t="s">
        <v>89</v>
      </c>
      <c r="X165" s="217"/>
      <c r="Y165" s="217"/>
      <c r="Z165" s="217"/>
      <c r="AA165" s="217"/>
      <c r="AB165" s="217"/>
      <c r="AC165" s="217"/>
      <c r="AD165" s="47"/>
      <c r="AE165" s="97"/>
      <c r="AF165" s="47" t="s">
        <v>1056</v>
      </c>
      <c r="AG165" s="47"/>
      <c r="AH165" s="47"/>
      <c r="AI165" s="47"/>
      <c r="AJ165" s="47"/>
      <c r="AK165" s="217"/>
      <c r="AL165" s="75" t="s">
        <v>90</v>
      </c>
      <c r="AM165" s="476"/>
      <c r="AN165" s="51"/>
      <c r="AO165" s="217"/>
      <c r="AP165" s="217"/>
      <c r="AQ165" s="217"/>
    </row>
    <row r="166" spans="1:43" ht="6" customHeight="1" x14ac:dyDescent="0.2">
      <c r="A166" s="119"/>
      <c r="B166" s="120"/>
      <c r="C166" s="121"/>
      <c r="D166" s="26"/>
      <c r="E166" s="77"/>
      <c r="F166" s="77"/>
      <c r="G166" s="77"/>
      <c r="H166" s="77"/>
      <c r="I166" s="77"/>
      <c r="J166" s="77"/>
      <c r="K166" s="77"/>
      <c r="L166" s="77"/>
      <c r="M166" s="77"/>
      <c r="N166" s="77"/>
      <c r="O166" s="77"/>
      <c r="P166" s="77"/>
      <c r="Q166" s="77"/>
      <c r="R166" s="77"/>
      <c r="S166" s="77"/>
      <c r="T166" s="77"/>
      <c r="U166" s="48"/>
      <c r="V166" s="26"/>
      <c r="W166" s="77"/>
      <c r="X166" s="77"/>
      <c r="Y166" s="77"/>
      <c r="Z166" s="77"/>
      <c r="AA166" s="77"/>
      <c r="AB166" s="77"/>
      <c r="AC166" s="77"/>
      <c r="AD166" s="77"/>
      <c r="AE166" s="77"/>
      <c r="AF166" s="77"/>
      <c r="AG166" s="77"/>
      <c r="AH166" s="77"/>
      <c r="AI166" s="77"/>
      <c r="AJ166" s="77"/>
      <c r="AK166" s="77"/>
      <c r="AL166" s="78"/>
      <c r="AM166" s="48"/>
      <c r="AN166" s="26"/>
      <c r="AO166" s="77"/>
      <c r="AP166" s="77"/>
      <c r="AQ166" s="77"/>
    </row>
    <row r="167" spans="1:43" ht="6" customHeight="1" x14ac:dyDescent="0.2">
      <c r="A167" s="16"/>
      <c r="B167" s="475"/>
      <c r="C167" s="46"/>
      <c r="D167" s="27"/>
      <c r="E167" s="16"/>
      <c r="F167" s="16"/>
      <c r="G167" s="16"/>
      <c r="H167" s="16"/>
      <c r="I167" s="16"/>
      <c r="J167" s="16"/>
      <c r="K167" s="16"/>
      <c r="L167" s="16"/>
      <c r="M167" s="16"/>
      <c r="N167" s="16"/>
      <c r="O167" s="16"/>
      <c r="P167" s="16"/>
      <c r="Q167" s="16"/>
      <c r="R167" s="16"/>
      <c r="S167" s="16"/>
      <c r="T167" s="16"/>
      <c r="U167" s="46"/>
      <c r="V167" s="27"/>
      <c r="W167" s="16"/>
      <c r="X167" s="16"/>
      <c r="Y167" s="16"/>
      <c r="Z167" s="16"/>
      <c r="AA167" s="16"/>
      <c r="AB167" s="16"/>
      <c r="AC167" s="16"/>
      <c r="AD167" s="16"/>
      <c r="AE167" s="16"/>
      <c r="AF167" s="16"/>
      <c r="AG167" s="16"/>
      <c r="AH167" s="16"/>
      <c r="AI167" s="16"/>
      <c r="AJ167" s="16"/>
      <c r="AK167" s="16"/>
      <c r="AL167" s="24"/>
      <c r="AM167" s="46"/>
      <c r="AN167" s="27"/>
      <c r="AO167" s="16"/>
      <c r="AP167" s="16"/>
      <c r="AQ167" s="16"/>
    </row>
    <row r="168" spans="1:43" ht="11.25" customHeight="1" x14ac:dyDescent="0.2">
      <c r="A168" s="217"/>
      <c r="B168" s="133">
        <v>1024</v>
      </c>
      <c r="C168" s="476"/>
      <c r="D168" s="51"/>
      <c r="E168" s="722" t="str">
        <f ca="1">VLOOKUP(INDIRECT(ADDRESS(ROW(),COLUMN()-3)),Language_Translations,MATCH(Language_Selected,Language_Options,0),FALSE)</f>
        <v>Avez-vous déjà fait un test du VIH ?</v>
      </c>
      <c r="F168" s="722"/>
      <c r="G168" s="722"/>
      <c r="H168" s="722"/>
      <c r="I168" s="722"/>
      <c r="J168" s="722"/>
      <c r="K168" s="722"/>
      <c r="L168" s="722"/>
      <c r="M168" s="722"/>
      <c r="N168" s="722"/>
      <c r="O168" s="722"/>
      <c r="P168" s="722"/>
      <c r="Q168" s="722"/>
      <c r="R168" s="722"/>
      <c r="S168" s="722"/>
      <c r="T168" s="722"/>
      <c r="U168" s="94"/>
      <c r="V168" s="51"/>
      <c r="W168" s="217" t="s">
        <v>117</v>
      </c>
      <c r="X168" s="217"/>
      <c r="Y168" s="47" t="s">
        <v>9</v>
      </c>
      <c r="Z168" s="47"/>
      <c r="AA168" s="47"/>
      <c r="AB168" s="47"/>
      <c r="AC168" s="47"/>
      <c r="AD168" s="47"/>
      <c r="AE168" s="47"/>
      <c r="AF168" s="47"/>
      <c r="AG168" s="47"/>
      <c r="AH168" s="47"/>
      <c r="AI168" s="47"/>
      <c r="AJ168" s="47"/>
      <c r="AK168" s="47"/>
      <c r="AL168" s="75" t="s">
        <v>93</v>
      </c>
      <c r="AM168" s="476"/>
      <c r="AN168" s="51"/>
      <c r="AO168" s="217"/>
      <c r="AP168" s="217"/>
      <c r="AQ168" s="217"/>
    </row>
    <row r="169" spans="1:43" x14ac:dyDescent="0.2">
      <c r="A169" s="217"/>
      <c r="B169" s="81"/>
      <c r="C169" s="476"/>
      <c r="D169" s="51"/>
      <c r="E169" s="722"/>
      <c r="F169" s="722"/>
      <c r="G169" s="722"/>
      <c r="H169" s="722"/>
      <c r="I169" s="722"/>
      <c r="J169" s="722"/>
      <c r="K169" s="722"/>
      <c r="L169" s="722"/>
      <c r="M169" s="722"/>
      <c r="N169" s="722"/>
      <c r="O169" s="722"/>
      <c r="P169" s="722"/>
      <c r="Q169" s="722"/>
      <c r="R169" s="722"/>
      <c r="S169" s="722"/>
      <c r="T169" s="722"/>
      <c r="U169" s="94"/>
      <c r="V169" s="51"/>
      <c r="W169" s="217" t="s">
        <v>118</v>
      </c>
      <c r="X169" s="217"/>
      <c r="Y169" s="47" t="s">
        <v>9</v>
      </c>
      <c r="Z169" s="47"/>
      <c r="AA169" s="47"/>
      <c r="AB169" s="47"/>
      <c r="AC169" s="47"/>
      <c r="AD169" s="47"/>
      <c r="AE169" s="47"/>
      <c r="AF169" s="47"/>
      <c r="AG169" s="47"/>
      <c r="AH169" s="47"/>
      <c r="AI169" s="47"/>
      <c r="AJ169" s="47"/>
      <c r="AK169" s="47"/>
      <c r="AL169" s="75" t="s">
        <v>95</v>
      </c>
      <c r="AM169" s="476"/>
      <c r="AN169" s="51"/>
      <c r="AO169" s="217"/>
      <c r="AP169" s="127">
        <v>1032</v>
      </c>
      <c r="AQ169" s="217"/>
    </row>
    <row r="170" spans="1:43" ht="6" customHeight="1" x14ac:dyDescent="0.2">
      <c r="A170" s="77"/>
      <c r="B170" s="76"/>
      <c r="C170" s="48"/>
      <c r="D170" s="26"/>
      <c r="E170" s="77"/>
      <c r="F170" s="77"/>
      <c r="G170" s="77"/>
      <c r="H170" s="77"/>
      <c r="I170" s="77"/>
      <c r="J170" s="77"/>
      <c r="K170" s="77"/>
      <c r="L170" s="77"/>
      <c r="M170" s="77"/>
      <c r="N170" s="77"/>
      <c r="O170" s="77"/>
      <c r="P170" s="77"/>
      <c r="Q170" s="77"/>
      <c r="R170" s="77"/>
      <c r="S170" s="77"/>
      <c r="T170" s="77"/>
      <c r="U170" s="48"/>
      <c r="V170" s="26"/>
      <c r="W170" s="77"/>
      <c r="X170" s="77"/>
      <c r="Y170" s="77"/>
      <c r="Z170" s="77"/>
      <c r="AA170" s="77"/>
      <c r="AB170" s="77"/>
      <c r="AC170" s="77"/>
      <c r="AD170" s="77"/>
      <c r="AE170" s="77"/>
      <c r="AF170" s="77"/>
      <c r="AG170" s="77"/>
      <c r="AH170" s="77"/>
      <c r="AI170" s="77"/>
      <c r="AJ170" s="77"/>
      <c r="AK170" s="77"/>
      <c r="AL170" s="78"/>
      <c r="AM170" s="48"/>
      <c r="AN170" s="26"/>
      <c r="AO170" s="77"/>
      <c r="AP170" s="77"/>
      <c r="AQ170" s="77"/>
    </row>
    <row r="171" spans="1:43" ht="6" customHeight="1" x14ac:dyDescent="0.2">
      <c r="A171" s="16"/>
      <c r="B171" s="475"/>
      <c r="C171" s="46"/>
      <c r="D171" s="27"/>
      <c r="E171" s="16"/>
      <c r="F171" s="16"/>
      <c r="G171" s="16"/>
      <c r="H171" s="16"/>
      <c r="I171" s="16"/>
      <c r="J171" s="16"/>
      <c r="K171" s="16"/>
      <c r="L171" s="16"/>
      <c r="M171" s="16"/>
      <c r="N171" s="16"/>
      <c r="O171" s="16"/>
      <c r="P171" s="16"/>
      <c r="Q171" s="16"/>
      <c r="R171" s="16"/>
      <c r="S171" s="16"/>
      <c r="T171" s="16"/>
      <c r="U171" s="46"/>
      <c r="V171" s="27"/>
      <c r="W171" s="16"/>
      <c r="X171" s="16"/>
      <c r="Y171" s="16"/>
      <c r="Z171" s="16"/>
      <c r="AA171" s="16"/>
      <c r="AB171" s="16"/>
      <c r="AC171" s="16"/>
      <c r="AD171" s="16"/>
      <c r="AE171" s="16"/>
      <c r="AF171" s="16"/>
      <c r="AG171" s="16"/>
      <c r="AH171" s="16"/>
      <c r="AI171" s="16"/>
      <c r="AJ171" s="16"/>
      <c r="AK171" s="16"/>
      <c r="AL171" s="24"/>
      <c r="AM171" s="46"/>
      <c r="AN171" s="27"/>
      <c r="AO171" s="16"/>
      <c r="AP171" s="16"/>
      <c r="AQ171" s="16"/>
    </row>
    <row r="172" spans="1:43" ht="11.25" customHeight="1" x14ac:dyDescent="0.2">
      <c r="A172" s="217"/>
      <c r="B172" s="133">
        <v>1025</v>
      </c>
      <c r="C172" s="476"/>
      <c r="D172" s="51"/>
      <c r="E172" s="722" t="str">
        <f ca="1">VLOOKUP(INDIRECT(ADDRESS(ROW(),COLUMN()-3)),Language_Translations,MATCH(Language_Selected,Language_Options,0),FALSE)</f>
        <v>De quel mois et de quelle année date votre test du VIH le plus récent ?</v>
      </c>
      <c r="F172" s="722"/>
      <c r="G172" s="722"/>
      <c r="H172" s="722"/>
      <c r="I172" s="722"/>
      <c r="J172" s="722"/>
      <c r="K172" s="722"/>
      <c r="L172" s="722"/>
      <c r="M172" s="722"/>
      <c r="N172" s="722"/>
      <c r="O172" s="722"/>
      <c r="P172" s="722"/>
      <c r="Q172" s="722"/>
      <c r="R172" s="722"/>
      <c r="S172" s="722"/>
      <c r="T172" s="722"/>
      <c r="U172" s="94"/>
      <c r="V172" s="51"/>
      <c r="W172" s="217"/>
      <c r="X172" s="217"/>
      <c r="Y172" s="217"/>
      <c r="Z172" s="217"/>
      <c r="AA172" s="217"/>
      <c r="AB172" s="217"/>
      <c r="AC172" s="217"/>
      <c r="AD172" s="217"/>
      <c r="AE172" s="217"/>
      <c r="AF172" s="217"/>
      <c r="AG172" s="217"/>
      <c r="AH172" s="217"/>
      <c r="AI172" s="27"/>
      <c r="AJ172" s="46"/>
      <c r="AK172" s="27"/>
      <c r="AL172" s="21"/>
      <c r="AM172" s="476"/>
      <c r="AN172" s="51"/>
      <c r="AO172" s="217"/>
      <c r="AP172" s="217"/>
      <c r="AQ172" s="217"/>
    </row>
    <row r="173" spans="1:43" x14ac:dyDescent="0.2">
      <c r="A173" s="217"/>
      <c r="B173" s="81"/>
      <c r="C173" s="476"/>
      <c r="D173" s="51"/>
      <c r="E173" s="722"/>
      <c r="F173" s="722"/>
      <c r="G173" s="722"/>
      <c r="H173" s="722"/>
      <c r="I173" s="722"/>
      <c r="J173" s="722"/>
      <c r="K173" s="722"/>
      <c r="L173" s="722"/>
      <c r="M173" s="722"/>
      <c r="N173" s="722"/>
      <c r="O173" s="722"/>
      <c r="P173" s="722"/>
      <c r="Q173" s="722"/>
      <c r="R173" s="722"/>
      <c r="S173" s="722"/>
      <c r="T173" s="722"/>
      <c r="U173" s="94"/>
      <c r="V173" s="51"/>
      <c r="W173" s="217" t="s">
        <v>16</v>
      </c>
      <c r="X173" s="217"/>
      <c r="Y173" s="47" t="s">
        <v>9</v>
      </c>
      <c r="Z173" s="47"/>
      <c r="AA173" s="97"/>
      <c r="AB173" s="47"/>
      <c r="AC173" s="47"/>
      <c r="AD173" s="47"/>
      <c r="AE173" s="47"/>
      <c r="AF173" s="47"/>
      <c r="AG173" s="47"/>
      <c r="AH173" s="47"/>
      <c r="AI173" s="26"/>
      <c r="AJ173" s="48"/>
      <c r="AK173" s="26"/>
      <c r="AL173" s="22"/>
      <c r="AM173" s="476"/>
      <c r="AN173" s="51"/>
      <c r="AO173" s="217"/>
      <c r="AP173" s="217"/>
      <c r="AQ173" s="217"/>
    </row>
    <row r="174" spans="1:43" x14ac:dyDescent="0.2">
      <c r="A174" s="217"/>
      <c r="B174" s="81"/>
      <c r="C174" s="476"/>
      <c r="D174" s="51"/>
      <c r="E174" s="722"/>
      <c r="F174" s="722"/>
      <c r="G174" s="722"/>
      <c r="H174" s="722"/>
      <c r="I174" s="722"/>
      <c r="J174" s="722"/>
      <c r="K174" s="722"/>
      <c r="L174" s="722"/>
      <c r="M174" s="722"/>
      <c r="N174" s="722"/>
      <c r="O174" s="722"/>
      <c r="P174" s="722"/>
      <c r="Q174" s="722"/>
      <c r="R174" s="722"/>
      <c r="S174" s="722"/>
      <c r="T174" s="722"/>
      <c r="U174" s="94"/>
      <c r="V174" s="51"/>
      <c r="W174" s="217"/>
      <c r="X174" s="217"/>
      <c r="Y174" s="217"/>
      <c r="Z174" s="217"/>
      <c r="AA174" s="217"/>
      <c r="AB174" s="217"/>
      <c r="AC174" s="217"/>
      <c r="AD174" s="217"/>
      <c r="AE174" s="217"/>
      <c r="AF174" s="217"/>
      <c r="AG174" s="217"/>
      <c r="AH174" s="217"/>
      <c r="AI174" s="217"/>
      <c r="AJ174" s="217"/>
      <c r="AK174" s="217"/>
      <c r="AL174" s="74"/>
      <c r="AM174" s="476"/>
      <c r="AN174" s="51"/>
      <c r="AO174" s="217"/>
      <c r="AP174" s="217"/>
      <c r="AQ174" s="217"/>
    </row>
    <row r="175" spans="1:43" x14ac:dyDescent="0.2">
      <c r="A175" s="217"/>
      <c r="B175" s="81"/>
      <c r="C175" s="476"/>
      <c r="D175" s="51"/>
      <c r="E175" s="722"/>
      <c r="F175" s="722"/>
      <c r="G175" s="722"/>
      <c r="H175" s="722"/>
      <c r="I175" s="722"/>
      <c r="J175" s="722"/>
      <c r="K175" s="722"/>
      <c r="L175" s="722"/>
      <c r="M175" s="722"/>
      <c r="N175" s="722"/>
      <c r="O175" s="722"/>
      <c r="P175" s="722"/>
      <c r="Q175" s="722"/>
      <c r="R175" s="722"/>
      <c r="S175" s="722"/>
      <c r="T175" s="722"/>
      <c r="U175" s="94"/>
      <c r="V175" s="51"/>
      <c r="W175" s="217" t="s">
        <v>87</v>
      </c>
      <c r="X175" s="217"/>
      <c r="Y175" s="217"/>
      <c r="Z175" s="217"/>
      <c r="AA175" s="217"/>
      <c r="AB175" s="217"/>
      <c r="AC175" s="217"/>
      <c r="AD175" s="217"/>
      <c r="AE175" s="47"/>
      <c r="AF175" s="47" t="s">
        <v>1055</v>
      </c>
      <c r="AG175" s="47"/>
      <c r="AH175" s="47"/>
      <c r="AI175" s="47"/>
      <c r="AJ175" s="47"/>
      <c r="AK175" s="47"/>
      <c r="AL175" s="75" t="s">
        <v>88</v>
      </c>
      <c r="AM175" s="476"/>
      <c r="AN175" s="51"/>
      <c r="AO175" s="217"/>
      <c r="AP175" s="217"/>
      <c r="AQ175" s="217"/>
    </row>
    <row r="176" spans="1:43" x14ac:dyDescent="0.2">
      <c r="A176" s="217"/>
      <c r="B176" s="81"/>
      <c r="C176" s="476"/>
      <c r="D176" s="51"/>
      <c r="E176" s="722"/>
      <c r="F176" s="722"/>
      <c r="G176" s="722"/>
      <c r="H176" s="722"/>
      <c r="I176" s="722"/>
      <c r="J176" s="722"/>
      <c r="K176" s="722"/>
      <c r="L176" s="722"/>
      <c r="M176" s="722"/>
      <c r="N176" s="722"/>
      <c r="O176" s="722"/>
      <c r="P176" s="722"/>
      <c r="Q176" s="722"/>
      <c r="R176" s="722"/>
      <c r="S176" s="722"/>
      <c r="T176" s="722"/>
      <c r="U176" s="94"/>
      <c r="V176" s="51"/>
      <c r="W176" s="217"/>
      <c r="X176" s="217"/>
      <c r="Y176" s="217"/>
      <c r="Z176" s="217"/>
      <c r="AA176" s="217"/>
      <c r="AB176" s="217"/>
      <c r="AC176" s="217"/>
      <c r="AD176" s="217"/>
      <c r="AE176" s="217"/>
      <c r="AF176" s="217"/>
      <c r="AG176" s="217"/>
      <c r="AH176" s="217"/>
      <c r="AI176" s="217"/>
      <c r="AJ176" s="217"/>
      <c r="AK176" s="217"/>
      <c r="AL176" s="75"/>
      <c r="AM176" s="476"/>
      <c r="AN176" s="51"/>
      <c r="AO176" s="217"/>
      <c r="AP176" s="217"/>
      <c r="AQ176" s="217"/>
    </row>
    <row r="177" spans="1:43" x14ac:dyDescent="0.2">
      <c r="A177" s="217"/>
      <c r="B177" s="81"/>
      <c r="C177" s="476"/>
      <c r="D177" s="51"/>
      <c r="E177" s="722"/>
      <c r="F177" s="722"/>
      <c r="G177" s="722"/>
      <c r="H177" s="722"/>
      <c r="I177" s="722"/>
      <c r="J177" s="722"/>
      <c r="K177" s="722"/>
      <c r="L177" s="722"/>
      <c r="M177" s="722"/>
      <c r="N177" s="722"/>
      <c r="O177" s="722"/>
      <c r="P177" s="722"/>
      <c r="Q177" s="722"/>
      <c r="R177" s="722"/>
      <c r="S177" s="722"/>
      <c r="T177" s="722"/>
      <c r="U177" s="94"/>
      <c r="V177" s="51"/>
      <c r="W177" s="217"/>
      <c r="X177" s="217"/>
      <c r="Y177" s="217"/>
      <c r="Z177" s="217"/>
      <c r="AA177" s="217"/>
      <c r="AB177" s="217"/>
      <c r="AC177" s="217"/>
      <c r="AD177" s="217"/>
      <c r="AE177" s="27"/>
      <c r="AF177" s="46"/>
      <c r="AG177" s="27"/>
      <c r="AH177" s="46"/>
      <c r="AI177" s="27"/>
      <c r="AJ177" s="46"/>
      <c r="AK177" s="27"/>
      <c r="AL177" s="21"/>
      <c r="AM177" s="476"/>
      <c r="AN177" s="51"/>
      <c r="AO177" s="217"/>
      <c r="AP177" s="217"/>
      <c r="AQ177" s="217"/>
    </row>
    <row r="178" spans="1:43" x14ac:dyDescent="0.2">
      <c r="A178" s="217"/>
      <c r="B178" s="81"/>
      <c r="C178" s="476"/>
      <c r="D178" s="51"/>
      <c r="E178" s="722"/>
      <c r="F178" s="722"/>
      <c r="G178" s="722"/>
      <c r="H178" s="722"/>
      <c r="I178" s="722"/>
      <c r="J178" s="722"/>
      <c r="K178" s="722"/>
      <c r="L178" s="722"/>
      <c r="M178" s="722"/>
      <c r="N178" s="722"/>
      <c r="O178" s="722"/>
      <c r="P178" s="722"/>
      <c r="Q178" s="722"/>
      <c r="R178" s="722"/>
      <c r="S178" s="722"/>
      <c r="T178" s="722"/>
      <c r="U178" s="94"/>
      <c r="V178" s="51"/>
      <c r="W178" s="217" t="s">
        <v>17</v>
      </c>
      <c r="X178" s="217"/>
      <c r="Y178" s="217"/>
      <c r="Z178" s="47" t="s">
        <v>9</v>
      </c>
      <c r="AA178" s="47"/>
      <c r="AB178" s="47"/>
      <c r="AC178" s="47"/>
      <c r="AD178" s="47"/>
      <c r="AE178" s="26"/>
      <c r="AF178" s="48"/>
      <c r="AG178" s="26"/>
      <c r="AH178" s="48"/>
      <c r="AI178" s="26"/>
      <c r="AJ178" s="48"/>
      <c r="AK178" s="26"/>
      <c r="AL178" s="22"/>
      <c r="AM178" s="476"/>
      <c r="AN178" s="51"/>
      <c r="AO178" s="217"/>
      <c r="AP178" s="217"/>
      <c r="AQ178" s="217"/>
    </row>
    <row r="179" spans="1:43" x14ac:dyDescent="0.2">
      <c r="A179" s="217"/>
      <c r="B179" s="81"/>
      <c r="C179" s="476"/>
      <c r="D179" s="51"/>
      <c r="E179" s="722"/>
      <c r="F179" s="722"/>
      <c r="G179" s="722"/>
      <c r="H179" s="722"/>
      <c r="I179" s="722"/>
      <c r="J179" s="722"/>
      <c r="K179" s="722"/>
      <c r="L179" s="722"/>
      <c r="M179" s="722"/>
      <c r="N179" s="722"/>
      <c r="O179" s="722"/>
      <c r="P179" s="722"/>
      <c r="Q179" s="722"/>
      <c r="R179" s="722"/>
      <c r="S179" s="722"/>
      <c r="T179" s="722"/>
      <c r="U179" s="94"/>
      <c r="V179" s="51"/>
      <c r="W179" s="217"/>
      <c r="X179" s="217"/>
      <c r="Y179" s="217"/>
      <c r="Z179" s="217"/>
      <c r="AA179" s="217"/>
      <c r="AB179" s="217"/>
      <c r="AC179" s="217"/>
      <c r="AD179" s="217"/>
      <c r="AE179" s="217"/>
      <c r="AF179" s="217"/>
      <c r="AG179" s="217"/>
      <c r="AH179" s="217"/>
      <c r="AI179" s="217"/>
      <c r="AJ179" s="217"/>
      <c r="AK179" s="217"/>
      <c r="AL179" s="74"/>
      <c r="AM179" s="476"/>
      <c r="AN179" s="51"/>
      <c r="AO179" s="217"/>
      <c r="AP179" s="217"/>
      <c r="AQ179" s="217"/>
    </row>
    <row r="180" spans="1:43" x14ac:dyDescent="0.2">
      <c r="A180" s="217"/>
      <c r="B180" s="81"/>
      <c r="C180" s="476"/>
      <c r="D180" s="51"/>
      <c r="E180" s="722"/>
      <c r="F180" s="722"/>
      <c r="G180" s="722"/>
      <c r="H180" s="722"/>
      <c r="I180" s="722"/>
      <c r="J180" s="722"/>
      <c r="K180" s="722"/>
      <c r="L180" s="722"/>
      <c r="M180" s="722"/>
      <c r="N180" s="722"/>
      <c r="O180" s="722"/>
      <c r="P180" s="722"/>
      <c r="Q180" s="722"/>
      <c r="R180" s="722"/>
      <c r="S180" s="722"/>
      <c r="T180" s="722"/>
      <c r="U180" s="94"/>
      <c r="V180" s="51"/>
      <c r="W180" s="217" t="s">
        <v>89</v>
      </c>
      <c r="X180" s="217"/>
      <c r="Y180" s="217"/>
      <c r="Z180" s="217"/>
      <c r="AA180" s="217"/>
      <c r="AB180" s="217"/>
      <c r="AC180" s="217"/>
      <c r="AD180" s="47"/>
      <c r="AE180" s="97"/>
      <c r="AF180" s="47" t="s">
        <v>1056</v>
      </c>
      <c r="AG180" s="47"/>
      <c r="AH180" s="47"/>
      <c r="AI180" s="47"/>
      <c r="AJ180" s="47"/>
      <c r="AK180" s="217"/>
      <c r="AL180" s="75" t="s">
        <v>90</v>
      </c>
      <c r="AM180" s="476"/>
      <c r="AN180" s="51"/>
      <c r="AO180" s="217"/>
      <c r="AP180" s="217"/>
      <c r="AQ180" s="217"/>
    </row>
    <row r="181" spans="1:43" ht="6" customHeight="1" x14ac:dyDescent="0.2">
      <c r="A181" s="77"/>
      <c r="B181" s="76"/>
      <c r="C181" s="48"/>
      <c r="D181" s="26"/>
      <c r="E181" s="77"/>
      <c r="F181" s="77"/>
      <c r="G181" s="77"/>
      <c r="H181" s="77"/>
      <c r="I181" s="77"/>
      <c r="J181" s="77"/>
      <c r="K181" s="77"/>
      <c r="L181" s="77"/>
      <c r="M181" s="77"/>
      <c r="N181" s="77"/>
      <c r="O181" s="77"/>
      <c r="P181" s="77"/>
      <c r="Q181" s="77"/>
      <c r="R181" s="77"/>
      <c r="S181" s="77"/>
      <c r="T181" s="77"/>
      <c r="U181" s="48"/>
      <c r="V181" s="26"/>
      <c r="W181" s="77"/>
      <c r="X181" s="77"/>
      <c r="Y181" s="77"/>
      <c r="Z181" s="77"/>
      <c r="AA181" s="77"/>
      <c r="AB181" s="77"/>
      <c r="AC181" s="77"/>
      <c r="AD181" s="77"/>
      <c r="AE181" s="77"/>
      <c r="AF181" s="77"/>
      <c r="AG181" s="77"/>
      <c r="AH181" s="77"/>
      <c r="AI181" s="77"/>
      <c r="AJ181" s="77"/>
      <c r="AK181" s="77"/>
      <c r="AL181" s="78"/>
      <c r="AM181" s="48"/>
      <c r="AN181" s="26"/>
      <c r="AO181" s="77"/>
      <c r="AP181" s="77"/>
      <c r="AQ181" s="77"/>
    </row>
    <row r="182" spans="1:43" ht="6" customHeight="1" x14ac:dyDescent="0.2">
      <c r="A182" s="16"/>
      <c r="B182" s="475"/>
      <c r="C182" s="46"/>
      <c r="D182" s="27"/>
      <c r="E182" s="16"/>
      <c r="F182" s="16"/>
      <c r="G182" s="16"/>
      <c r="H182" s="16"/>
      <c r="I182" s="16"/>
      <c r="J182" s="16"/>
      <c r="K182" s="16"/>
      <c r="L182" s="16"/>
      <c r="M182" s="16"/>
      <c r="N182" s="16"/>
      <c r="O182" s="16"/>
      <c r="P182" s="16"/>
      <c r="Q182" s="16"/>
      <c r="R182" s="16"/>
      <c r="S182" s="16"/>
      <c r="T182" s="16"/>
      <c r="U182" s="46"/>
      <c r="V182" s="27"/>
      <c r="W182" s="16"/>
      <c r="X182" s="16"/>
      <c r="Y182" s="16"/>
      <c r="Z182" s="16"/>
      <c r="AA182" s="16"/>
      <c r="AB182" s="16"/>
      <c r="AC182" s="16"/>
      <c r="AD182" s="16"/>
      <c r="AE182" s="16"/>
      <c r="AF182" s="16"/>
      <c r="AG182" s="16"/>
      <c r="AH182" s="16"/>
      <c r="AI182" s="16"/>
      <c r="AJ182" s="16"/>
      <c r="AK182" s="16"/>
      <c r="AL182" s="24"/>
      <c r="AM182" s="46"/>
      <c r="AN182" s="27"/>
      <c r="AO182" s="16"/>
      <c r="AP182" s="16"/>
      <c r="AQ182" s="16"/>
    </row>
    <row r="183" spans="1:43" ht="11.25" customHeight="1" x14ac:dyDescent="0.2">
      <c r="B183" s="133">
        <v>1026</v>
      </c>
      <c r="C183" s="109"/>
      <c r="D183" s="110"/>
      <c r="E183" s="777" t="str">
        <f ca="1">VLOOKUP(INDIRECT(ADDRESS(ROW(),COLUMN()-3)),Language_Translations,MATCH(Language_Selected,Language_Options,0),FALSE)</f>
        <v>Où le test a-t-il été fait ?</v>
      </c>
      <c r="F183" s="777"/>
      <c r="G183" s="777"/>
      <c r="H183" s="777"/>
      <c r="I183" s="777"/>
      <c r="J183" s="777"/>
      <c r="K183" s="777"/>
      <c r="L183" s="777"/>
      <c r="M183" s="777"/>
      <c r="N183" s="777"/>
      <c r="O183" s="777"/>
      <c r="P183" s="777"/>
      <c r="Q183" s="777"/>
      <c r="R183" s="777"/>
      <c r="S183" s="777"/>
      <c r="T183" s="777"/>
      <c r="U183" s="239"/>
      <c r="V183" s="110"/>
      <c r="W183" s="96" t="s">
        <v>331</v>
      </c>
      <c r="X183" s="217"/>
      <c r="Y183" s="217"/>
      <c r="Z183" s="217"/>
      <c r="AA183" s="217"/>
      <c r="AB183" s="217"/>
      <c r="AC183" s="217"/>
      <c r="AD183" s="217"/>
      <c r="AE183" s="217"/>
      <c r="AF183" s="217"/>
      <c r="AG183" s="217"/>
      <c r="AH183" s="217"/>
      <c r="AI183" s="217"/>
      <c r="AJ183" s="217"/>
      <c r="AK183" s="217"/>
      <c r="AL183" s="74"/>
      <c r="AM183" s="476"/>
      <c r="AN183" s="51"/>
      <c r="AO183" s="217"/>
      <c r="AP183" s="217"/>
      <c r="AQ183" s="217"/>
    </row>
    <row r="184" spans="1:43" ht="11.25" customHeight="1" x14ac:dyDescent="0.2">
      <c r="B184" s="240" t="s">
        <v>299</v>
      </c>
      <c r="C184" s="109"/>
      <c r="D184" s="110"/>
      <c r="E184" s="777"/>
      <c r="F184" s="777"/>
      <c r="G184" s="777"/>
      <c r="H184" s="777"/>
      <c r="I184" s="777"/>
      <c r="J184" s="777"/>
      <c r="K184" s="777"/>
      <c r="L184" s="777"/>
      <c r="M184" s="777"/>
      <c r="N184" s="777"/>
      <c r="O184" s="777"/>
      <c r="P184" s="777"/>
      <c r="Q184" s="777"/>
      <c r="R184" s="777"/>
      <c r="S184" s="777"/>
      <c r="T184" s="777"/>
      <c r="U184" s="109"/>
      <c r="V184" s="110"/>
      <c r="W184" s="217"/>
      <c r="X184" s="217" t="s">
        <v>333</v>
      </c>
      <c r="Y184" s="217"/>
      <c r="Z184" s="217"/>
      <c r="AA184" s="217"/>
      <c r="AB184" s="217"/>
      <c r="AC184" s="217"/>
      <c r="AD184" s="217"/>
      <c r="AE184" s="217"/>
      <c r="AG184" s="47"/>
      <c r="AH184" s="47"/>
      <c r="AI184" s="47" t="s">
        <v>9</v>
      </c>
      <c r="AJ184" s="47"/>
      <c r="AK184" s="47"/>
      <c r="AL184" s="74" t="s">
        <v>274</v>
      </c>
      <c r="AM184" s="476"/>
      <c r="AN184" s="51"/>
      <c r="AO184" s="217"/>
      <c r="AP184" s="217"/>
      <c r="AQ184" s="217"/>
    </row>
    <row r="185" spans="1:43" ht="11.25" customHeight="1" x14ac:dyDescent="0.2">
      <c r="C185" s="109"/>
      <c r="D185" s="110"/>
      <c r="U185" s="109"/>
      <c r="V185" s="110"/>
      <c r="W185" s="217"/>
      <c r="X185" s="217" t="s">
        <v>334</v>
      </c>
      <c r="Y185" s="217"/>
      <c r="Z185" s="217"/>
      <c r="AA185" s="217"/>
      <c r="AB185" s="217"/>
      <c r="AC185" s="217"/>
      <c r="AD185" s="217"/>
      <c r="AE185" s="217"/>
      <c r="AF185" s="217"/>
      <c r="AG185" s="477"/>
      <c r="AI185" s="47"/>
      <c r="AJ185" s="47"/>
      <c r="AK185" s="47"/>
      <c r="AL185" s="74" t="s">
        <v>275</v>
      </c>
      <c r="AM185" s="476"/>
      <c r="AN185" s="51"/>
      <c r="AO185" s="217"/>
      <c r="AP185" s="217"/>
      <c r="AQ185" s="217"/>
    </row>
    <row r="186" spans="1:43" ht="11.25" customHeight="1" x14ac:dyDescent="0.2">
      <c r="C186" s="109"/>
      <c r="D186" s="110"/>
      <c r="U186" s="109"/>
      <c r="V186" s="110"/>
      <c r="W186" s="217"/>
      <c r="X186" s="217" t="s">
        <v>1044</v>
      </c>
      <c r="Y186" s="217"/>
      <c r="Z186" s="217"/>
      <c r="AA186" s="217"/>
      <c r="AB186" s="217"/>
      <c r="AC186" s="217"/>
      <c r="AD186" s="217"/>
      <c r="AE186" s="217"/>
      <c r="AF186" s="298"/>
      <c r="AG186" s="47"/>
      <c r="AH186" s="298"/>
      <c r="AI186" s="47"/>
      <c r="AJ186" s="47"/>
      <c r="AK186" s="47"/>
      <c r="AL186" s="74"/>
      <c r="AM186" s="476"/>
      <c r="AN186" s="51"/>
      <c r="AO186" s="217"/>
      <c r="AP186" s="217"/>
      <c r="AQ186" s="217"/>
    </row>
    <row r="187" spans="1:43" ht="11.25" customHeight="1" x14ac:dyDescent="0.2">
      <c r="C187" s="109"/>
      <c r="D187" s="110"/>
      <c r="E187" s="705" t="s">
        <v>405</v>
      </c>
      <c r="F187" s="705"/>
      <c r="G187" s="705"/>
      <c r="H187" s="705"/>
      <c r="I187" s="705"/>
      <c r="J187" s="705"/>
      <c r="K187" s="705"/>
      <c r="L187" s="705"/>
      <c r="M187" s="705"/>
      <c r="N187" s="705"/>
      <c r="O187" s="705"/>
      <c r="P187" s="705"/>
      <c r="Q187" s="705"/>
      <c r="R187" s="705"/>
      <c r="S187" s="705"/>
      <c r="T187" s="705"/>
      <c r="U187" s="109"/>
      <c r="V187" s="110"/>
      <c r="W187" s="217"/>
      <c r="X187" s="217"/>
      <c r="Y187" s="217" t="s">
        <v>1045</v>
      </c>
      <c r="Z187" s="217"/>
      <c r="AA187" s="217"/>
      <c r="AB187" s="217"/>
      <c r="AC187" s="217"/>
      <c r="AD187" s="47" t="s">
        <v>9</v>
      </c>
      <c r="AE187" s="297"/>
      <c r="AF187" s="297"/>
      <c r="AG187" s="47"/>
      <c r="AH187" s="297"/>
      <c r="AI187" s="297"/>
      <c r="AJ187" s="297"/>
      <c r="AK187" s="47"/>
      <c r="AL187" s="74" t="s">
        <v>276</v>
      </c>
      <c r="AM187" s="476"/>
      <c r="AN187" s="51"/>
      <c r="AO187" s="217"/>
      <c r="AP187" s="217"/>
      <c r="AQ187" s="217"/>
    </row>
    <row r="188" spans="1:43" ht="11.25" customHeight="1" x14ac:dyDescent="0.2">
      <c r="C188" s="109"/>
      <c r="D188" s="110"/>
      <c r="E188" s="705"/>
      <c r="F188" s="705"/>
      <c r="G188" s="705"/>
      <c r="H188" s="705"/>
      <c r="I188" s="705"/>
      <c r="J188" s="705"/>
      <c r="K188" s="705"/>
      <c r="L188" s="705"/>
      <c r="M188" s="705"/>
      <c r="N188" s="705"/>
      <c r="O188" s="705"/>
      <c r="P188" s="705"/>
      <c r="Q188" s="705"/>
      <c r="R188" s="705"/>
      <c r="S188" s="705"/>
      <c r="T188" s="705"/>
      <c r="U188" s="109"/>
      <c r="V188" s="110"/>
      <c r="W188" s="217"/>
      <c r="X188" s="217" t="s">
        <v>336</v>
      </c>
      <c r="Y188" s="217"/>
      <c r="Z188" s="217"/>
      <c r="AA188" s="217"/>
      <c r="AB188" s="217"/>
      <c r="AC188" s="217"/>
      <c r="AD188" s="217"/>
      <c r="AE188" s="217"/>
      <c r="AF188" s="298"/>
      <c r="AG188" s="47"/>
      <c r="AH188" s="297"/>
      <c r="AI188" s="47"/>
      <c r="AJ188" s="47"/>
      <c r="AK188" s="47" t="s">
        <v>9</v>
      </c>
      <c r="AL188" s="74" t="s">
        <v>277</v>
      </c>
      <c r="AM188" s="476"/>
      <c r="AN188" s="51"/>
      <c r="AO188" s="217"/>
      <c r="AP188" s="217"/>
      <c r="AQ188" s="217"/>
    </row>
    <row r="189" spans="1:43" ht="11.25" customHeight="1" x14ac:dyDescent="0.2">
      <c r="C189" s="109"/>
      <c r="D189" s="110"/>
      <c r="E189" s="705"/>
      <c r="F189" s="705"/>
      <c r="G189" s="705"/>
      <c r="H189" s="705"/>
      <c r="I189" s="705"/>
      <c r="J189" s="705"/>
      <c r="K189" s="705"/>
      <c r="L189" s="705"/>
      <c r="M189" s="705"/>
      <c r="N189" s="705"/>
      <c r="O189" s="705"/>
      <c r="P189" s="705"/>
      <c r="Q189" s="705"/>
      <c r="R189" s="705"/>
      <c r="S189" s="705"/>
      <c r="T189" s="705"/>
      <c r="U189" s="109"/>
      <c r="V189" s="110"/>
      <c r="W189" s="217"/>
      <c r="X189" s="217" t="s">
        <v>1047</v>
      </c>
      <c r="Y189" s="217"/>
      <c r="Z189" s="217"/>
      <c r="AA189" s="217"/>
      <c r="AB189" s="217"/>
      <c r="AC189" s="217"/>
      <c r="AD189" s="217"/>
      <c r="AE189" s="217"/>
      <c r="AF189" s="298"/>
      <c r="AG189" s="47"/>
      <c r="AH189" s="297"/>
      <c r="AI189" s="47"/>
      <c r="AJ189" s="47"/>
      <c r="AK189" s="47"/>
      <c r="AL189" s="74"/>
      <c r="AM189" s="476"/>
      <c r="AN189" s="51"/>
      <c r="AO189" s="217"/>
      <c r="AP189" s="217"/>
      <c r="AQ189" s="217"/>
    </row>
    <row r="190" spans="1:43" ht="11.25" customHeight="1" x14ac:dyDescent="0.2">
      <c r="C190" s="109"/>
      <c r="D190" s="110"/>
      <c r="E190" s="705"/>
      <c r="F190" s="705"/>
      <c r="G190" s="705"/>
      <c r="H190" s="705"/>
      <c r="I190" s="705"/>
      <c r="J190" s="705"/>
      <c r="K190" s="705"/>
      <c r="L190" s="705"/>
      <c r="M190" s="705"/>
      <c r="N190" s="705"/>
      <c r="O190" s="705"/>
      <c r="P190" s="705"/>
      <c r="Q190" s="705"/>
      <c r="R190" s="705"/>
      <c r="S190" s="705"/>
      <c r="T190" s="705"/>
      <c r="U190" s="109"/>
      <c r="V190" s="110"/>
      <c r="W190" s="217"/>
      <c r="X190" s="217"/>
      <c r="Y190" s="217" t="s">
        <v>1045</v>
      </c>
      <c r="Z190" s="217"/>
      <c r="AA190" s="217"/>
      <c r="AB190" s="217"/>
      <c r="AC190" s="217"/>
      <c r="AD190" s="47" t="s">
        <v>9</v>
      </c>
      <c r="AE190" s="297"/>
      <c r="AF190" s="47"/>
      <c r="AG190" s="47"/>
      <c r="AH190" s="47"/>
      <c r="AI190" s="47"/>
      <c r="AJ190" s="47"/>
      <c r="AK190" s="47"/>
      <c r="AL190" s="74" t="s">
        <v>404</v>
      </c>
      <c r="AM190" s="476"/>
      <c r="AN190" s="51"/>
      <c r="AO190" s="217"/>
      <c r="AP190" s="217"/>
      <c r="AQ190" s="217"/>
    </row>
    <row r="191" spans="1:43" ht="11.25" customHeight="1" x14ac:dyDescent="0.2">
      <c r="C191" s="109"/>
      <c r="D191" s="110"/>
      <c r="E191" s="705"/>
      <c r="F191" s="705"/>
      <c r="G191" s="705"/>
      <c r="H191" s="705"/>
      <c r="I191" s="705"/>
      <c r="J191" s="705"/>
      <c r="K191" s="705"/>
      <c r="L191" s="705"/>
      <c r="M191" s="705"/>
      <c r="N191" s="705"/>
      <c r="O191" s="705"/>
      <c r="P191" s="705"/>
      <c r="Q191" s="705"/>
      <c r="R191" s="705"/>
      <c r="S191" s="705"/>
      <c r="T191" s="705"/>
      <c r="U191" s="109"/>
      <c r="V191" s="110"/>
      <c r="W191" s="217"/>
      <c r="X191" s="217" t="s">
        <v>338</v>
      </c>
      <c r="Y191" s="217"/>
      <c r="Z191" s="217"/>
      <c r="AA191" s="217"/>
      <c r="AB191" s="47"/>
      <c r="AC191" s="297"/>
      <c r="AD191" s="47"/>
      <c r="AE191" s="47"/>
      <c r="AF191" s="47"/>
      <c r="AG191" s="47"/>
      <c r="AH191" s="47"/>
      <c r="AI191" s="47"/>
      <c r="AJ191" s="47"/>
      <c r="AK191" s="47"/>
      <c r="AL191" s="74"/>
      <c r="AM191" s="476"/>
      <c r="AN191" s="51"/>
      <c r="AO191" s="217"/>
      <c r="AP191" s="217"/>
      <c r="AQ191" s="217"/>
    </row>
    <row r="192" spans="1:43" ht="11.25" customHeight="1" x14ac:dyDescent="0.2">
      <c r="C192" s="109"/>
      <c r="D192" s="110"/>
      <c r="E192" s="705"/>
      <c r="F192" s="705"/>
      <c r="G192" s="705"/>
      <c r="H192" s="705"/>
      <c r="I192" s="705"/>
      <c r="J192" s="705"/>
      <c r="K192" s="705"/>
      <c r="L192" s="705"/>
      <c r="M192" s="705"/>
      <c r="N192" s="705"/>
      <c r="O192" s="705"/>
      <c r="P192" s="705"/>
      <c r="Q192" s="705"/>
      <c r="R192" s="705"/>
      <c r="S192" s="705"/>
      <c r="T192" s="705"/>
      <c r="U192" s="109"/>
      <c r="V192" s="110"/>
      <c r="W192" s="217"/>
      <c r="Y192" s="217" t="s">
        <v>339</v>
      </c>
      <c r="Z192" s="217"/>
      <c r="AA192" s="217"/>
      <c r="AB192" s="77"/>
      <c r="AC192" s="77"/>
      <c r="AD192" s="77"/>
      <c r="AE192" s="77"/>
      <c r="AF192" s="77"/>
      <c r="AG192" s="77"/>
      <c r="AH192" s="77"/>
      <c r="AI192" s="79"/>
      <c r="AJ192" s="79"/>
      <c r="AK192" s="79"/>
      <c r="AL192" s="74" t="s">
        <v>340</v>
      </c>
      <c r="AM192" s="476"/>
      <c r="AN192" s="51"/>
      <c r="AO192" s="217"/>
      <c r="AP192" s="217"/>
      <c r="AQ192" s="217"/>
    </row>
    <row r="193" spans="3:43" ht="11.25" customHeight="1" x14ac:dyDescent="0.2">
      <c r="C193" s="109"/>
      <c r="D193" s="110"/>
      <c r="E193" s="705"/>
      <c r="F193" s="705"/>
      <c r="G193" s="705"/>
      <c r="H193" s="705"/>
      <c r="I193" s="705"/>
      <c r="J193" s="705"/>
      <c r="K193" s="705"/>
      <c r="L193" s="705"/>
      <c r="M193" s="705"/>
      <c r="N193" s="705"/>
      <c r="O193" s="705"/>
      <c r="P193" s="705"/>
      <c r="Q193" s="705"/>
      <c r="R193" s="705"/>
      <c r="S193" s="705"/>
      <c r="T193" s="705"/>
      <c r="U193" s="109"/>
      <c r="V193" s="110"/>
      <c r="W193" s="217"/>
      <c r="X193" s="217"/>
      <c r="Y193" s="217"/>
      <c r="Z193" s="217"/>
      <c r="AA193" s="217"/>
      <c r="AB193" s="300" t="s">
        <v>107</v>
      </c>
      <c r="AC193" s="300"/>
      <c r="AD193" s="300"/>
      <c r="AE193" s="300"/>
      <c r="AF193" s="300"/>
      <c r="AG193" s="300"/>
      <c r="AH193" s="300"/>
      <c r="AI193" s="303"/>
      <c r="AJ193" s="303"/>
      <c r="AK193" s="303"/>
      <c r="AM193" s="476"/>
      <c r="AN193" s="51"/>
      <c r="AO193" s="217"/>
      <c r="AP193" s="217"/>
      <c r="AQ193" s="217"/>
    </row>
    <row r="194" spans="3:43" ht="11.25" customHeight="1" x14ac:dyDescent="0.2">
      <c r="C194" s="109"/>
      <c r="D194" s="110"/>
      <c r="U194" s="109"/>
      <c r="V194" s="110"/>
      <c r="AM194" s="476"/>
      <c r="AN194" s="51"/>
      <c r="AO194" s="217"/>
      <c r="AP194" s="217"/>
      <c r="AQ194" s="217"/>
    </row>
    <row r="195" spans="3:43" ht="11.25" customHeight="1" x14ac:dyDescent="0.2">
      <c r="C195" s="109"/>
      <c r="D195" s="110"/>
      <c r="E195" s="200"/>
      <c r="F195" s="200"/>
      <c r="G195" s="200"/>
      <c r="H195" s="200"/>
      <c r="I195" s="200"/>
      <c r="J195" s="200"/>
      <c r="K195" s="200"/>
      <c r="L195" s="200"/>
      <c r="M195" s="200"/>
      <c r="N195" s="200"/>
      <c r="O195" s="200"/>
      <c r="P195" s="200"/>
      <c r="Q195" s="200"/>
      <c r="R195" s="200"/>
      <c r="S195" s="200"/>
      <c r="T195" s="200"/>
      <c r="U195" s="109"/>
      <c r="V195" s="110"/>
      <c r="W195" s="96" t="s">
        <v>341</v>
      </c>
      <c r="X195" s="217"/>
      <c r="Y195" s="217"/>
      <c r="Z195" s="217"/>
      <c r="AA195" s="217"/>
      <c r="AB195" s="217"/>
      <c r="AC195" s="217"/>
      <c r="AD195" s="217"/>
      <c r="AE195" s="217"/>
      <c r="AF195" s="217"/>
      <c r="AG195" s="217"/>
      <c r="AH195" s="217"/>
      <c r="AI195" s="217"/>
      <c r="AJ195" s="217"/>
      <c r="AK195" s="217"/>
      <c r="AL195" s="74"/>
      <c r="AM195" s="476"/>
      <c r="AN195" s="51"/>
      <c r="AO195" s="217"/>
      <c r="AP195" s="217"/>
      <c r="AQ195" s="217"/>
    </row>
    <row r="196" spans="3:43" ht="11.25" customHeight="1" x14ac:dyDescent="0.2">
      <c r="C196" s="109"/>
      <c r="D196" s="110"/>
      <c r="U196" s="109"/>
      <c r="V196" s="110"/>
      <c r="W196" s="217"/>
      <c r="X196" s="217" t="s">
        <v>342</v>
      </c>
      <c r="Y196" s="217"/>
      <c r="Z196" s="217"/>
      <c r="AA196" s="217"/>
      <c r="AB196" s="217"/>
      <c r="AC196" s="217"/>
      <c r="AD196" s="47" t="s">
        <v>9</v>
      </c>
      <c r="AE196" s="47"/>
      <c r="AF196" s="297"/>
      <c r="AG196" s="297"/>
      <c r="AH196" s="297"/>
      <c r="AI196" s="297"/>
      <c r="AJ196" s="297"/>
      <c r="AK196" s="297"/>
      <c r="AL196" s="208" t="s">
        <v>343</v>
      </c>
      <c r="AM196" s="476"/>
      <c r="AN196" s="51"/>
      <c r="AO196" s="217"/>
      <c r="AP196" s="217"/>
      <c r="AQ196" s="217"/>
    </row>
    <row r="197" spans="3:43" ht="11.25" customHeight="1" x14ac:dyDescent="0.2">
      <c r="C197" s="109"/>
      <c r="D197" s="110"/>
      <c r="U197" s="109"/>
      <c r="V197" s="110"/>
      <c r="W197" s="217"/>
      <c r="X197" s="217" t="s">
        <v>344</v>
      </c>
      <c r="Y197" s="217"/>
      <c r="Z197" s="217"/>
      <c r="AA197" s="217"/>
      <c r="AB197" s="217"/>
      <c r="AD197" s="47" t="s">
        <v>9</v>
      </c>
      <c r="AE197" s="297"/>
      <c r="AF197" s="47"/>
      <c r="AG197" s="47"/>
      <c r="AH197" s="47"/>
      <c r="AI197" s="47"/>
      <c r="AJ197" s="47"/>
      <c r="AK197" s="47"/>
      <c r="AL197" s="301" t="s">
        <v>345</v>
      </c>
      <c r="AM197" s="476"/>
      <c r="AN197" s="51"/>
      <c r="AO197" s="217"/>
      <c r="AP197" s="217"/>
      <c r="AQ197" s="217"/>
    </row>
    <row r="198" spans="3:43" ht="11.25" customHeight="1" x14ac:dyDescent="0.2">
      <c r="C198" s="109"/>
      <c r="D198" s="110"/>
      <c r="U198" s="109"/>
      <c r="V198" s="110"/>
      <c r="W198" s="217"/>
      <c r="X198" s="217" t="s">
        <v>407</v>
      </c>
      <c r="Y198" s="299"/>
      <c r="Z198" s="217"/>
      <c r="AA198" s="217"/>
      <c r="AB198" s="217"/>
      <c r="AC198" s="217"/>
      <c r="AD198" s="47" t="s">
        <v>9</v>
      </c>
      <c r="AE198" s="47"/>
      <c r="AF198" s="297"/>
      <c r="AG198" s="297"/>
      <c r="AH198" s="297"/>
      <c r="AI198" s="297"/>
      <c r="AJ198" s="297"/>
      <c r="AK198" s="297"/>
      <c r="AL198" s="208" t="s">
        <v>347</v>
      </c>
      <c r="AM198" s="476"/>
      <c r="AN198" s="51"/>
      <c r="AO198" s="217"/>
      <c r="AP198" s="217"/>
      <c r="AQ198" s="217"/>
    </row>
    <row r="199" spans="3:43" ht="11.25" customHeight="1" x14ac:dyDescent="0.2">
      <c r="C199" s="109"/>
      <c r="D199" s="110"/>
      <c r="U199" s="109"/>
      <c r="V199" s="110"/>
      <c r="W199" s="217"/>
      <c r="X199" s="217" t="s">
        <v>1044</v>
      </c>
      <c r="Y199" s="299"/>
      <c r="Z199" s="217"/>
      <c r="AA199" s="217"/>
      <c r="AB199" s="217"/>
      <c r="AC199" s="217"/>
      <c r="AD199" s="47"/>
      <c r="AE199" s="47"/>
      <c r="AF199" s="297"/>
      <c r="AG199" s="297"/>
      <c r="AH199" s="297"/>
      <c r="AI199" s="297"/>
      <c r="AJ199" s="297"/>
      <c r="AK199" s="297"/>
      <c r="AL199" s="208"/>
      <c r="AM199" s="476"/>
      <c r="AN199" s="51"/>
      <c r="AO199" s="217"/>
      <c r="AP199" s="217"/>
      <c r="AQ199" s="217"/>
    </row>
    <row r="200" spans="3:43" ht="11.25" customHeight="1" x14ac:dyDescent="0.2">
      <c r="C200" s="109"/>
      <c r="D200" s="110"/>
      <c r="U200" s="109"/>
      <c r="V200" s="110"/>
      <c r="W200" s="217"/>
      <c r="X200" s="217"/>
      <c r="Y200" s="217" t="s">
        <v>1045</v>
      </c>
      <c r="Z200" s="217"/>
      <c r="AA200" s="217"/>
      <c r="AB200" s="217"/>
      <c r="AC200" s="217"/>
      <c r="AD200" s="47" t="s">
        <v>9</v>
      </c>
      <c r="AE200" s="297"/>
      <c r="AF200" s="297"/>
      <c r="AG200" s="47"/>
      <c r="AH200" s="297"/>
      <c r="AI200" s="297"/>
      <c r="AJ200" s="47"/>
      <c r="AK200" s="297"/>
      <c r="AL200" s="208" t="s">
        <v>348</v>
      </c>
      <c r="AM200" s="476"/>
      <c r="AN200" s="51"/>
      <c r="AO200" s="217"/>
      <c r="AP200" s="217"/>
      <c r="AQ200" s="217"/>
    </row>
    <row r="201" spans="3:43" ht="11.25" customHeight="1" x14ac:dyDescent="0.2">
      <c r="C201" s="109"/>
      <c r="D201" s="110"/>
      <c r="U201" s="109"/>
      <c r="V201" s="110"/>
      <c r="W201" s="217"/>
      <c r="X201" s="217" t="s">
        <v>406</v>
      </c>
      <c r="Y201" s="217"/>
      <c r="Z201" s="217"/>
      <c r="AA201" s="217"/>
      <c r="AB201" s="47"/>
      <c r="AC201" s="47" t="s">
        <v>9</v>
      </c>
      <c r="AD201" s="297"/>
      <c r="AE201" s="297"/>
      <c r="AF201" s="297"/>
      <c r="AG201" s="297"/>
      <c r="AH201" s="297"/>
      <c r="AI201" s="297"/>
      <c r="AJ201" s="297"/>
      <c r="AK201" s="47"/>
      <c r="AL201" s="75" t="s">
        <v>408</v>
      </c>
      <c r="AM201" s="476"/>
      <c r="AN201" s="51"/>
      <c r="AO201" s="217"/>
      <c r="AP201" s="217"/>
      <c r="AQ201" s="217"/>
    </row>
    <row r="202" spans="3:43" ht="11.25" customHeight="1" x14ac:dyDescent="0.2">
      <c r="C202" s="109"/>
      <c r="D202" s="110"/>
      <c r="U202" s="109"/>
      <c r="V202" s="110"/>
      <c r="W202" s="217"/>
      <c r="X202" s="217" t="s">
        <v>1047</v>
      </c>
      <c r="Y202" s="217"/>
      <c r="Z202" s="217"/>
      <c r="AA202" s="217"/>
      <c r="AB202" s="47"/>
      <c r="AC202" s="297"/>
      <c r="AD202" s="297"/>
      <c r="AE202" s="297"/>
      <c r="AF202" s="297"/>
      <c r="AG202" s="297"/>
      <c r="AH202" s="297"/>
      <c r="AI202" s="297"/>
      <c r="AJ202" s="297"/>
      <c r="AK202" s="47"/>
      <c r="AL202" s="75"/>
      <c r="AM202" s="476"/>
      <c r="AN202" s="51"/>
      <c r="AO202" s="217"/>
      <c r="AP202" s="217"/>
      <c r="AQ202" s="217"/>
    </row>
    <row r="203" spans="3:43" ht="11.25" customHeight="1" x14ac:dyDescent="0.2">
      <c r="C203" s="109"/>
      <c r="D203" s="110"/>
      <c r="U203" s="109"/>
      <c r="V203" s="110"/>
      <c r="W203" s="217"/>
      <c r="X203" s="217"/>
      <c r="Y203" s="217" t="s">
        <v>1045</v>
      </c>
      <c r="Z203" s="217"/>
      <c r="AA203" s="217"/>
      <c r="AB203" s="217"/>
      <c r="AC203" s="217"/>
      <c r="AD203" s="47" t="s">
        <v>9</v>
      </c>
      <c r="AE203" s="297"/>
      <c r="AF203" s="47"/>
      <c r="AG203" s="47"/>
      <c r="AH203" s="47"/>
      <c r="AI203" s="47"/>
      <c r="AJ203" s="47"/>
      <c r="AK203" s="47"/>
      <c r="AL203" s="75" t="s">
        <v>351</v>
      </c>
      <c r="AM203" s="476"/>
      <c r="AN203" s="51"/>
      <c r="AO203" s="217"/>
      <c r="AP203" s="217"/>
      <c r="AQ203" s="217"/>
    </row>
    <row r="204" spans="3:43" ht="11.25" customHeight="1" x14ac:dyDescent="0.2">
      <c r="C204" s="109"/>
      <c r="D204" s="110"/>
      <c r="U204" s="109"/>
      <c r="V204" s="110"/>
      <c r="W204" s="217"/>
      <c r="X204" s="217" t="s">
        <v>349</v>
      </c>
      <c r="Y204" s="217"/>
      <c r="Z204" s="217"/>
      <c r="AA204" s="217"/>
      <c r="AB204" s="217"/>
      <c r="AC204" s="217"/>
      <c r="AD204" s="217"/>
      <c r="AE204" s="217"/>
      <c r="AF204" s="217"/>
      <c r="AL204" s="74"/>
      <c r="AM204" s="476"/>
      <c r="AN204" s="51"/>
      <c r="AO204" s="217"/>
      <c r="AP204" s="217"/>
      <c r="AQ204" s="217"/>
    </row>
    <row r="205" spans="3:43" ht="11.25" customHeight="1" x14ac:dyDescent="0.2">
      <c r="C205" s="109"/>
      <c r="D205" s="110"/>
      <c r="U205" s="109"/>
      <c r="V205" s="110"/>
      <c r="W205" s="217"/>
      <c r="X205" s="217"/>
      <c r="Y205" s="217" t="s">
        <v>350</v>
      </c>
      <c r="Z205" s="217"/>
      <c r="AA205" s="217"/>
      <c r="AB205" s="77"/>
      <c r="AC205" s="77"/>
      <c r="AD205" s="77"/>
      <c r="AE205" s="77"/>
      <c r="AF205" s="77"/>
      <c r="AG205" s="77"/>
      <c r="AH205" s="77"/>
      <c r="AI205" s="79"/>
      <c r="AJ205" s="79"/>
      <c r="AK205" s="79"/>
      <c r="AL205" s="75" t="s">
        <v>409</v>
      </c>
      <c r="AM205" s="476"/>
      <c r="AN205" s="51"/>
      <c r="AO205" s="217"/>
      <c r="AP205" s="217"/>
      <c r="AQ205" s="217"/>
    </row>
    <row r="206" spans="3:43" ht="11.25" customHeight="1" x14ac:dyDescent="0.2">
      <c r="C206" s="109"/>
      <c r="D206" s="110"/>
      <c r="U206" s="109"/>
      <c r="V206" s="110"/>
      <c r="W206" s="217"/>
      <c r="X206" s="217"/>
      <c r="Y206" s="217"/>
      <c r="Z206" s="217"/>
      <c r="AA206" s="217"/>
      <c r="AB206" s="300" t="s">
        <v>107</v>
      </c>
      <c r="AC206" s="300"/>
      <c r="AD206" s="300"/>
      <c r="AE206" s="300"/>
      <c r="AF206" s="300"/>
      <c r="AG206" s="300"/>
      <c r="AH206" s="300"/>
      <c r="AI206" s="303"/>
      <c r="AJ206" s="303"/>
      <c r="AK206" s="303"/>
      <c r="AM206" s="476"/>
      <c r="AN206" s="51"/>
      <c r="AO206" s="217"/>
      <c r="AP206" s="217"/>
      <c r="AQ206" s="217"/>
    </row>
    <row r="207" spans="3:43" ht="11.25" customHeight="1" x14ac:dyDescent="0.2">
      <c r="C207" s="109"/>
      <c r="D207" s="110"/>
      <c r="U207" s="109"/>
      <c r="V207" s="110"/>
      <c r="W207" s="217"/>
      <c r="X207" s="217"/>
      <c r="Y207" s="298"/>
      <c r="Z207" s="477"/>
      <c r="AA207" s="477"/>
      <c r="AB207" s="477"/>
      <c r="AC207" s="477"/>
      <c r="AD207" s="477"/>
      <c r="AE207" s="477"/>
      <c r="AF207" s="477"/>
      <c r="AG207" s="477"/>
      <c r="AH207" s="477"/>
      <c r="AI207" s="477"/>
      <c r="AJ207" s="477"/>
      <c r="AK207" s="477"/>
      <c r="AL207" s="74"/>
      <c r="AM207" s="476"/>
      <c r="AN207" s="51"/>
      <c r="AO207" s="217"/>
      <c r="AP207" s="217"/>
      <c r="AQ207" s="217"/>
    </row>
    <row r="208" spans="3:43" ht="11.25" customHeight="1" x14ac:dyDescent="0.2">
      <c r="C208" s="109"/>
      <c r="D208" s="110"/>
      <c r="U208" s="109"/>
      <c r="V208" s="110"/>
      <c r="W208" s="96" t="s">
        <v>410</v>
      </c>
      <c r="X208" s="217"/>
      <c r="Y208" s="217"/>
      <c r="Z208" s="217"/>
      <c r="AA208" s="217"/>
      <c r="AB208" s="217"/>
      <c r="AC208" s="217"/>
      <c r="AD208" s="217"/>
      <c r="AE208" s="217"/>
      <c r="AF208" s="217"/>
      <c r="AG208" s="74"/>
      <c r="AH208" s="217"/>
      <c r="AI208" s="217"/>
      <c r="AJ208" s="217"/>
      <c r="AK208" s="217"/>
      <c r="AL208" s="74"/>
      <c r="AM208" s="476"/>
      <c r="AN208" s="51"/>
      <c r="AO208" s="217"/>
      <c r="AP208" s="217"/>
      <c r="AQ208" s="217"/>
    </row>
    <row r="209" spans="1:43" ht="11.25" customHeight="1" x14ac:dyDescent="0.2">
      <c r="C209" s="109"/>
      <c r="D209" s="110"/>
      <c r="U209" s="109"/>
      <c r="V209" s="110"/>
      <c r="W209" s="217"/>
      <c r="X209" s="217" t="s">
        <v>353</v>
      </c>
      <c r="Y209" s="217"/>
      <c r="Z209" s="217"/>
      <c r="AA209" s="217"/>
      <c r="AB209" s="217"/>
      <c r="AC209" s="47" t="s">
        <v>9</v>
      </c>
      <c r="AD209" s="47"/>
      <c r="AE209" s="47"/>
      <c r="AF209" s="47"/>
      <c r="AG209" s="47"/>
      <c r="AH209" s="47"/>
      <c r="AI209" s="47"/>
      <c r="AJ209" s="47"/>
      <c r="AK209" s="47"/>
      <c r="AL209" s="74" t="s">
        <v>354</v>
      </c>
      <c r="AM209" s="476"/>
      <c r="AN209" s="51"/>
      <c r="AO209" s="217"/>
      <c r="AP209" s="217"/>
      <c r="AQ209" s="217"/>
    </row>
    <row r="210" spans="1:43" ht="11.25" customHeight="1" x14ac:dyDescent="0.2">
      <c r="C210" s="109"/>
      <c r="D210" s="110"/>
      <c r="U210" s="109"/>
      <c r="V210" s="110"/>
      <c r="W210" s="217"/>
      <c r="X210" s="217" t="s">
        <v>355</v>
      </c>
      <c r="Y210" s="217"/>
      <c r="Z210" s="217"/>
      <c r="AA210" s="217"/>
      <c r="AB210" s="47"/>
      <c r="AC210" s="47" t="s">
        <v>9</v>
      </c>
      <c r="AD210" s="47"/>
      <c r="AE210" s="47"/>
      <c r="AF210" s="47"/>
      <c r="AG210" s="47"/>
      <c r="AH210" s="47"/>
      <c r="AI210" s="47"/>
      <c r="AJ210" s="47"/>
      <c r="AK210" s="47"/>
      <c r="AL210" s="75" t="s">
        <v>356</v>
      </c>
      <c r="AM210" s="476"/>
      <c r="AN210" s="51"/>
      <c r="AO210" s="217"/>
      <c r="AP210" s="217"/>
      <c r="AQ210" s="217"/>
    </row>
    <row r="211" spans="1:43" ht="11.25" customHeight="1" x14ac:dyDescent="0.2">
      <c r="C211" s="109"/>
      <c r="D211" s="110"/>
      <c r="U211" s="109"/>
      <c r="V211" s="110"/>
      <c r="W211" s="217"/>
      <c r="X211" s="217" t="s">
        <v>349</v>
      </c>
      <c r="Y211" s="217"/>
      <c r="Z211" s="217"/>
      <c r="AA211" s="217"/>
      <c r="AB211" s="217"/>
      <c r="AC211" s="217"/>
      <c r="AD211" s="217"/>
      <c r="AE211" s="217"/>
      <c r="AF211" s="217"/>
      <c r="AL211" s="74"/>
      <c r="AM211" s="476"/>
      <c r="AN211" s="51"/>
      <c r="AO211" s="217"/>
      <c r="AP211" s="217"/>
      <c r="AQ211" s="217"/>
    </row>
    <row r="212" spans="1:43" ht="11.25" customHeight="1" x14ac:dyDescent="0.2">
      <c r="C212" s="109"/>
      <c r="D212" s="110"/>
      <c r="U212" s="109"/>
      <c r="V212" s="110"/>
      <c r="W212" s="217"/>
      <c r="X212" s="217"/>
      <c r="Y212" s="217" t="s">
        <v>357</v>
      </c>
      <c r="Z212" s="217"/>
      <c r="AA212" s="217"/>
      <c r="AB212" s="77"/>
      <c r="AC212" s="77"/>
      <c r="AD212" s="77"/>
      <c r="AE212" s="77"/>
      <c r="AF212" s="77"/>
      <c r="AG212" s="77"/>
      <c r="AH212" s="77"/>
      <c r="AI212" s="79"/>
      <c r="AJ212" s="79"/>
      <c r="AK212" s="79"/>
      <c r="AL212" s="75" t="s">
        <v>358</v>
      </c>
      <c r="AM212" s="476"/>
      <c r="AN212" s="51"/>
      <c r="AO212" s="217"/>
      <c r="AQ212" s="217"/>
    </row>
    <row r="213" spans="1:43" ht="11.25" customHeight="1" x14ac:dyDescent="0.2">
      <c r="C213" s="109"/>
      <c r="D213" s="110"/>
      <c r="U213" s="109"/>
      <c r="V213" s="110"/>
      <c r="W213" s="217"/>
      <c r="X213" s="217"/>
      <c r="Y213" s="217"/>
      <c r="Z213" s="217"/>
      <c r="AA213" s="217"/>
      <c r="AB213" s="300" t="s">
        <v>107</v>
      </c>
      <c r="AC213" s="300"/>
      <c r="AD213" s="300"/>
      <c r="AE213" s="300"/>
      <c r="AF213" s="300"/>
      <c r="AG213" s="300"/>
      <c r="AH213" s="300"/>
      <c r="AI213" s="303"/>
      <c r="AJ213" s="303"/>
      <c r="AK213" s="303"/>
      <c r="AM213" s="476"/>
      <c r="AN213" s="51"/>
      <c r="AO213" s="217"/>
      <c r="AP213" s="217"/>
      <c r="AQ213" s="217"/>
    </row>
    <row r="214" spans="1:43" ht="11.25" customHeight="1" x14ac:dyDescent="0.2">
      <c r="C214" s="109"/>
      <c r="D214" s="110"/>
      <c r="U214" s="109"/>
      <c r="V214" s="110"/>
      <c r="W214" s="217"/>
      <c r="X214" s="217"/>
      <c r="Y214" s="302"/>
      <c r="Z214" s="302"/>
      <c r="AA214" s="302"/>
      <c r="AB214" s="302"/>
      <c r="AC214" s="302"/>
      <c r="AD214" s="302"/>
      <c r="AE214" s="302"/>
      <c r="AF214" s="302"/>
      <c r="AG214" s="302"/>
      <c r="AH214" s="302"/>
      <c r="AI214" s="302"/>
      <c r="AJ214" s="302"/>
      <c r="AK214" s="302"/>
      <c r="AL214" s="74"/>
      <c r="AM214" s="476"/>
      <c r="AN214" s="51"/>
      <c r="AO214" s="217"/>
      <c r="AP214" s="217"/>
      <c r="AQ214" s="217"/>
    </row>
    <row r="215" spans="1:43" ht="11.25" customHeight="1" x14ac:dyDescent="0.2">
      <c r="C215" s="109"/>
      <c r="D215" s="110"/>
      <c r="U215" s="109"/>
      <c r="V215" s="110"/>
      <c r="W215" s="96" t="s">
        <v>411</v>
      </c>
      <c r="X215" s="217"/>
      <c r="Y215" s="217"/>
      <c r="Z215" s="217"/>
      <c r="AA215" s="217"/>
      <c r="AB215" s="217"/>
      <c r="AC215" s="217"/>
      <c r="AD215" s="217"/>
      <c r="AE215" s="217"/>
      <c r="AF215" s="217"/>
      <c r="AG215" s="217"/>
      <c r="AH215" s="217"/>
      <c r="AI215" s="217"/>
      <c r="AJ215" s="217"/>
      <c r="AK215" s="217"/>
      <c r="AL215" s="74"/>
      <c r="AM215" s="476"/>
      <c r="AN215" s="51"/>
      <c r="AO215" s="217"/>
      <c r="AP215" s="217"/>
      <c r="AQ215" s="217"/>
    </row>
    <row r="216" spans="1:43" ht="11.25" customHeight="1" x14ac:dyDescent="0.2">
      <c r="C216" s="109"/>
      <c r="D216" s="110"/>
      <c r="U216" s="109"/>
      <c r="V216" s="110"/>
      <c r="W216" s="217"/>
      <c r="X216" s="217" t="s">
        <v>470</v>
      </c>
      <c r="Y216" s="217"/>
      <c r="Z216" s="217"/>
      <c r="AA216" s="47" t="s">
        <v>9</v>
      </c>
      <c r="AB216" s="47"/>
      <c r="AC216" s="47"/>
      <c r="AD216" s="47"/>
      <c r="AE216" s="47"/>
      <c r="AF216" s="47"/>
      <c r="AG216" s="47"/>
      <c r="AH216" s="47"/>
      <c r="AI216" s="47"/>
      <c r="AJ216" s="47"/>
      <c r="AK216" s="47"/>
      <c r="AL216" s="75" t="s">
        <v>413</v>
      </c>
      <c r="AM216" s="476"/>
      <c r="AN216" s="51"/>
      <c r="AO216" s="217"/>
      <c r="AP216" s="217"/>
      <c r="AQ216" s="217"/>
    </row>
    <row r="217" spans="1:43" ht="11.25" customHeight="1" x14ac:dyDescent="0.2">
      <c r="C217" s="109"/>
      <c r="D217" s="110"/>
      <c r="U217" s="109"/>
      <c r="V217" s="110"/>
      <c r="W217" s="217"/>
      <c r="X217" s="217" t="s">
        <v>1048</v>
      </c>
      <c r="Y217" s="217"/>
      <c r="Z217" s="217"/>
      <c r="AA217" s="217"/>
      <c r="AB217" s="217"/>
      <c r="AC217" s="47"/>
      <c r="AD217" s="47" t="s">
        <v>9</v>
      </c>
      <c r="AE217" s="47"/>
      <c r="AF217" s="47"/>
      <c r="AG217" s="47"/>
      <c r="AH217" s="47"/>
      <c r="AI217" s="47"/>
      <c r="AJ217" s="47"/>
      <c r="AK217" s="47"/>
      <c r="AL217" s="75" t="s">
        <v>415</v>
      </c>
      <c r="AM217" s="476"/>
      <c r="AN217" s="51"/>
      <c r="AO217" s="217"/>
      <c r="AP217" s="217"/>
      <c r="AQ217" s="217"/>
    </row>
    <row r="218" spans="1:43" ht="11.25" customHeight="1" x14ac:dyDescent="0.2">
      <c r="C218" s="109"/>
      <c r="D218" s="110"/>
      <c r="U218" s="109"/>
      <c r="V218" s="110"/>
      <c r="W218" s="217"/>
      <c r="X218" s="217" t="s">
        <v>1049</v>
      </c>
      <c r="Y218" s="217"/>
      <c r="Z218" s="217"/>
      <c r="AA218" s="217"/>
      <c r="AB218" s="217"/>
      <c r="AC218" s="217"/>
      <c r="AD218" s="217"/>
      <c r="AE218" s="217"/>
      <c r="AF218" s="217"/>
      <c r="AG218" s="47" t="s">
        <v>9</v>
      </c>
      <c r="AH218" s="297"/>
      <c r="AI218" s="47"/>
      <c r="AJ218" s="47"/>
      <c r="AK218" s="47"/>
      <c r="AL218" s="75" t="s">
        <v>417</v>
      </c>
      <c r="AM218" s="476"/>
      <c r="AN218" s="51"/>
      <c r="AO218" s="217"/>
      <c r="AP218" s="217"/>
      <c r="AQ218" s="217"/>
    </row>
    <row r="219" spans="1:43" ht="11.25" customHeight="1" x14ac:dyDescent="0.2">
      <c r="C219" s="109"/>
      <c r="D219" s="110"/>
      <c r="U219" s="109"/>
      <c r="V219" s="110"/>
      <c r="W219" s="217"/>
      <c r="X219" s="217"/>
      <c r="Y219" s="217"/>
      <c r="Z219" s="217"/>
      <c r="AA219" s="217"/>
      <c r="AB219" s="217"/>
      <c r="AC219" s="217"/>
      <c r="AD219" s="217"/>
      <c r="AE219" s="217"/>
      <c r="AF219" s="217"/>
      <c r="AG219" s="217"/>
      <c r="AH219" s="217"/>
      <c r="AI219" s="217"/>
      <c r="AJ219" s="217"/>
      <c r="AK219" s="217"/>
      <c r="AL219" s="75"/>
      <c r="AM219" s="476"/>
      <c r="AN219" s="51"/>
      <c r="AO219" s="217"/>
      <c r="AP219" s="217"/>
      <c r="AQ219" s="217"/>
    </row>
    <row r="220" spans="1:43" ht="11.25" customHeight="1" x14ac:dyDescent="0.2">
      <c r="C220" s="109"/>
      <c r="D220" s="110"/>
      <c r="U220" s="109"/>
      <c r="V220" s="110"/>
      <c r="W220" s="217" t="s">
        <v>106</v>
      </c>
      <c r="X220" s="217"/>
      <c r="Y220" s="217"/>
      <c r="Z220" s="217"/>
      <c r="AA220" s="217"/>
      <c r="AB220" s="217"/>
      <c r="AC220" s="217"/>
      <c r="AD220" s="217"/>
      <c r="AE220" s="217"/>
      <c r="AF220" s="217"/>
      <c r="AG220" s="217"/>
      <c r="AH220" s="217"/>
      <c r="AI220" s="217"/>
      <c r="AJ220" s="217"/>
      <c r="AK220" s="217"/>
      <c r="AL220" s="74" t="s">
        <v>76</v>
      </c>
      <c r="AM220" s="476"/>
      <c r="AN220" s="51"/>
      <c r="AO220" s="217"/>
      <c r="AP220" s="217"/>
      <c r="AQ220" s="217"/>
    </row>
    <row r="221" spans="1:43" ht="11.25" customHeight="1" x14ac:dyDescent="0.2">
      <c r="C221" s="109"/>
      <c r="D221" s="110"/>
      <c r="U221" s="109"/>
      <c r="V221" s="110"/>
      <c r="W221" s="217"/>
      <c r="X221" s="217"/>
      <c r="Y221" s="217"/>
      <c r="Z221" s="697" t="s">
        <v>107</v>
      </c>
      <c r="AA221" s="697"/>
      <c r="AB221" s="697"/>
      <c r="AC221" s="697"/>
      <c r="AD221" s="697"/>
      <c r="AE221" s="697"/>
      <c r="AF221" s="697"/>
      <c r="AG221" s="697"/>
      <c r="AH221" s="697"/>
      <c r="AI221" s="697"/>
      <c r="AJ221" s="697"/>
      <c r="AK221" s="697"/>
      <c r="AL221" s="74"/>
      <c r="AM221" s="476"/>
      <c r="AN221" s="51"/>
      <c r="AO221" s="217"/>
      <c r="AP221" s="217"/>
      <c r="AQ221" s="217"/>
    </row>
    <row r="222" spans="1:43" ht="6" customHeight="1" x14ac:dyDescent="0.2">
      <c r="A222" s="79"/>
      <c r="B222" s="241"/>
      <c r="C222" s="111"/>
      <c r="D222" s="242"/>
      <c r="E222" s="79"/>
      <c r="F222" s="79"/>
      <c r="G222" s="79"/>
      <c r="H222" s="79"/>
      <c r="I222" s="79"/>
      <c r="J222" s="79"/>
      <c r="K222" s="79"/>
      <c r="L222" s="79"/>
      <c r="M222" s="79"/>
      <c r="N222" s="79"/>
      <c r="O222" s="79"/>
      <c r="P222" s="79"/>
      <c r="Q222" s="79"/>
      <c r="R222" s="79"/>
      <c r="S222" s="79"/>
      <c r="T222" s="79"/>
      <c r="U222" s="111"/>
      <c r="V222" s="242"/>
      <c r="W222" s="79"/>
      <c r="X222" s="79"/>
      <c r="Y222" s="79"/>
      <c r="Z222" s="79"/>
      <c r="AA222" s="79"/>
      <c r="AB222" s="79"/>
      <c r="AC222" s="79"/>
      <c r="AD222" s="79"/>
      <c r="AE222" s="79"/>
      <c r="AF222" s="79"/>
      <c r="AG222" s="79"/>
      <c r="AH222" s="79"/>
      <c r="AI222" s="79"/>
      <c r="AJ222" s="79"/>
      <c r="AK222" s="79"/>
      <c r="AL222" s="78"/>
      <c r="AM222" s="48"/>
      <c r="AN222" s="26"/>
      <c r="AO222" s="77"/>
      <c r="AP222" s="77"/>
      <c r="AQ222" s="77"/>
    </row>
    <row r="223" spans="1:43" s="455" customFormat="1" ht="6" customHeight="1" x14ac:dyDescent="0.2">
      <c r="A223" s="197"/>
      <c r="B223" s="215"/>
      <c r="C223" s="343"/>
      <c r="D223" s="344"/>
      <c r="E223" s="197"/>
      <c r="F223" s="197"/>
      <c r="G223" s="197"/>
      <c r="H223" s="197"/>
      <c r="I223" s="197"/>
      <c r="J223" s="197"/>
      <c r="K223" s="197"/>
      <c r="L223" s="197"/>
      <c r="M223" s="197"/>
      <c r="N223" s="197"/>
      <c r="O223" s="197"/>
      <c r="P223" s="197"/>
      <c r="Q223" s="197"/>
      <c r="R223" s="197"/>
      <c r="S223" s="197"/>
      <c r="T223" s="197"/>
      <c r="U223" s="343"/>
      <c r="V223" s="344"/>
      <c r="W223" s="197"/>
      <c r="X223" s="197"/>
      <c r="Y223" s="197"/>
      <c r="Z223" s="197"/>
      <c r="AA223" s="197"/>
      <c r="AB223" s="197"/>
      <c r="AC223" s="197"/>
      <c r="AD223" s="197"/>
      <c r="AE223" s="197"/>
      <c r="AF223" s="197"/>
      <c r="AG223" s="197"/>
      <c r="AH223" s="197"/>
      <c r="AI223" s="197"/>
      <c r="AJ223" s="197"/>
      <c r="AK223" s="197"/>
      <c r="AL223" s="451"/>
      <c r="AM223" s="452"/>
      <c r="AN223" s="453"/>
      <c r="AO223" s="454"/>
      <c r="AP223" s="454"/>
      <c r="AQ223" s="454"/>
    </row>
    <row r="224" spans="1:43" s="455" customFormat="1" ht="11.25" customHeight="1" x14ac:dyDescent="0.2">
      <c r="A224"/>
      <c r="B224" s="133">
        <v>1027</v>
      </c>
      <c r="C224" s="109"/>
      <c r="D224" s="110"/>
      <c r="E224" s="777" t="str">
        <f ca="1">VLOOKUP(INDIRECT(ADDRESS(ROW(),COLUMN()-3)),Language_Translations,MATCH(Language_Selected,Language_Options,0),FALSE)</f>
        <v>Avez-vous eu les résultats du test ?</v>
      </c>
      <c r="F224" s="777"/>
      <c r="G224" s="777"/>
      <c r="H224" s="777"/>
      <c r="I224" s="777"/>
      <c r="J224" s="777"/>
      <c r="K224" s="777"/>
      <c r="L224" s="777"/>
      <c r="M224" s="777"/>
      <c r="N224" s="777"/>
      <c r="O224" s="777"/>
      <c r="P224" s="777"/>
      <c r="Q224" s="777"/>
      <c r="R224" s="777"/>
      <c r="S224" s="777"/>
      <c r="T224" s="777"/>
      <c r="U224" s="239"/>
      <c r="V224" s="110"/>
      <c r="W224" t="s">
        <v>117</v>
      </c>
      <c r="X224"/>
      <c r="Y224" s="97" t="s">
        <v>9</v>
      </c>
      <c r="Z224" s="97"/>
      <c r="AA224" s="97"/>
      <c r="AB224" s="97"/>
      <c r="AC224" s="97"/>
      <c r="AD224" s="97"/>
      <c r="AE224" s="97"/>
      <c r="AF224" s="97"/>
      <c r="AG224" s="97"/>
      <c r="AH224" s="97"/>
      <c r="AI224" s="97"/>
      <c r="AJ224" s="97"/>
      <c r="AK224" s="97"/>
      <c r="AL224" s="98" t="s">
        <v>93</v>
      </c>
      <c r="AM224" s="109"/>
      <c r="AN224" s="110"/>
      <c r="AO224"/>
      <c r="AP224"/>
    </row>
    <row r="225" spans="1:43" s="455" customFormat="1" x14ac:dyDescent="0.2">
      <c r="A225"/>
      <c r="B225" s="240"/>
      <c r="C225" s="109"/>
      <c r="D225" s="110"/>
      <c r="E225" s="777"/>
      <c r="F225" s="777"/>
      <c r="G225" s="777"/>
      <c r="H225" s="777"/>
      <c r="I225" s="777"/>
      <c r="J225" s="777"/>
      <c r="K225" s="777"/>
      <c r="L225" s="777"/>
      <c r="M225" s="777"/>
      <c r="N225" s="777"/>
      <c r="O225" s="777"/>
      <c r="P225" s="777"/>
      <c r="Q225" s="777"/>
      <c r="R225" s="777"/>
      <c r="S225" s="777"/>
      <c r="T225" s="777"/>
      <c r="U225" s="239"/>
      <c r="V225" s="110"/>
      <c r="W225" t="s">
        <v>118</v>
      </c>
      <c r="X225"/>
      <c r="Y225" s="97" t="s">
        <v>9</v>
      </c>
      <c r="Z225" s="97"/>
      <c r="AA225" s="97"/>
      <c r="AB225" s="97"/>
      <c r="AC225" s="97"/>
      <c r="AD225" s="97"/>
      <c r="AE225" s="97"/>
      <c r="AF225" s="97"/>
      <c r="AG225" s="97"/>
      <c r="AH225" s="97"/>
      <c r="AI225" s="97"/>
      <c r="AJ225" s="97"/>
      <c r="AK225" s="97"/>
      <c r="AL225" s="98" t="s">
        <v>95</v>
      </c>
      <c r="AM225" s="109"/>
      <c r="AN225" s="110"/>
      <c r="AO225"/>
      <c r="AP225" s="127">
        <v>1031</v>
      </c>
    </row>
    <row r="226" spans="1:43" s="455" customFormat="1" ht="6" customHeight="1" x14ac:dyDescent="0.2">
      <c r="A226" s="79"/>
      <c r="B226" s="241"/>
      <c r="C226" s="111"/>
      <c r="D226" s="242"/>
      <c r="E226" s="79"/>
      <c r="F226" s="79"/>
      <c r="G226" s="79"/>
      <c r="H226" s="79"/>
      <c r="I226" s="79"/>
      <c r="J226" s="79"/>
      <c r="K226" s="79"/>
      <c r="L226" s="79"/>
      <c r="M226" s="79"/>
      <c r="N226" s="79"/>
      <c r="O226" s="79"/>
      <c r="P226" s="79"/>
      <c r="Q226" s="79"/>
      <c r="R226" s="79"/>
      <c r="S226" s="79"/>
      <c r="T226" s="79"/>
      <c r="U226" s="111"/>
      <c r="V226" s="242"/>
      <c r="W226" s="79"/>
      <c r="X226" s="79"/>
      <c r="Y226" s="79"/>
      <c r="Z226" s="79"/>
      <c r="AA226" s="79"/>
      <c r="AB226" s="79"/>
      <c r="AC226" s="79"/>
      <c r="AD226" s="79"/>
      <c r="AE226" s="79"/>
      <c r="AF226" s="79"/>
      <c r="AG226" s="79"/>
      <c r="AH226" s="79"/>
      <c r="AI226" s="79"/>
      <c r="AJ226" s="79"/>
      <c r="AK226" s="79"/>
      <c r="AL226" s="448"/>
      <c r="AM226" s="111"/>
      <c r="AN226" s="242"/>
      <c r="AO226" s="79"/>
      <c r="AP226" s="79"/>
      <c r="AQ226" s="456"/>
    </row>
    <row r="227" spans="1:43" s="455" customFormat="1" ht="6" customHeight="1" x14ac:dyDescent="0.2">
      <c r="A227" s="197"/>
      <c r="B227" s="215"/>
      <c r="C227" s="343"/>
      <c r="D227" s="344"/>
      <c r="E227" s="197"/>
      <c r="F227" s="197"/>
      <c r="G227" s="197"/>
      <c r="H227" s="197"/>
      <c r="I227" s="197"/>
      <c r="J227" s="197"/>
      <c r="K227" s="197"/>
      <c r="L227" s="197"/>
      <c r="M227" s="197"/>
      <c r="N227" s="197"/>
      <c r="O227" s="197"/>
      <c r="P227" s="197"/>
      <c r="Q227" s="197"/>
      <c r="R227" s="197"/>
      <c r="S227" s="197"/>
      <c r="T227" s="197"/>
      <c r="U227" s="343"/>
      <c r="V227" s="344"/>
      <c r="W227" s="197"/>
      <c r="X227" s="197"/>
      <c r="Y227" s="197"/>
      <c r="Z227" s="197"/>
      <c r="AA227" s="197"/>
      <c r="AB227" s="197"/>
      <c r="AC227" s="197"/>
      <c r="AD227" s="197"/>
      <c r="AE227" s="197"/>
      <c r="AF227" s="197"/>
      <c r="AG227" s="197"/>
      <c r="AH227" s="197"/>
      <c r="AI227" s="197"/>
      <c r="AJ227" s="197"/>
      <c r="AK227" s="197"/>
      <c r="AL227" s="199"/>
      <c r="AM227" s="343"/>
      <c r="AN227" s="344"/>
      <c r="AO227" s="197"/>
      <c r="AP227" s="197"/>
      <c r="AQ227" s="454"/>
    </row>
    <row r="228" spans="1:43" s="455" customFormat="1" ht="11.25" customHeight="1" x14ac:dyDescent="0.2">
      <c r="A228"/>
      <c r="B228" s="133">
        <v>1028</v>
      </c>
      <c r="C228" s="109"/>
      <c r="D228" s="110"/>
      <c r="E228" s="777" t="str">
        <f ca="1">VLOOKUP(INDIRECT(ADDRESS(ROW(),COLUMN()-3)),Language_Translations,MATCH(Language_Selected,Language_Options,0),FALSE)</f>
        <v xml:space="preserve">Quel était le résultat du test ? </v>
      </c>
      <c r="F228" s="777"/>
      <c r="G228" s="777"/>
      <c r="H228" s="777"/>
      <c r="I228" s="777"/>
      <c r="J228" s="777"/>
      <c r="K228" s="777"/>
      <c r="L228" s="777"/>
      <c r="M228" s="777"/>
      <c r="N228" s="777"/>
      <c r="O228" s="777"/>
      <c r="P228" s="777"/>
      <c r="Q228" s="777"/>
      <c r="R228" s="777"/>
      <c r="S228" s="777"/>
      <c r="T228" s="777"/>
      <c r="U228" s="239"/>
      <c r="V228" s="110"/>
      <c r="W228" t="s">
        <v>1057</v>
      </c>
      <c r="X228"/>
      <c r="Y228"/>
      <c r="Z228" s="97" t="s">
        <v>9</v>
      </c>
      <c r="AA228" s="97"/>
      <c r="AB228" s="97"/>
      <c r="AC228" s="97"/>
      <c r="AD228" s="97"/>
      <c r="AE228" s="97"/>
      <c r="AF228" s="97"/>
      <c r="AG228" s="97"/>
      <c r="AH228" s="97"/>
      <c r="AI228" s="97"/>
      <c r="AJ228" s="97"/>
      <c r="AK228" s="97"/>
      <c r="AL228" s="98" t="s">
        <v>93</v>
      </c>
      <c r="AM228" s="109"/>
      <c r="AN228" s="110"/>
      <c r="AO228"/>
      <c r="AP228"/>
    </row>
    <row r="229" spans="1:43" s="455" customFormat="1" ht="11.25" customHeight="1" x14ac:dyDescent="0.2">
      <c r="A229"/>
      <c r="B229" s="112"/>
      <c r="C229" s="109"/>
      <c r="D229" s="110"/>
      <c r="E229" s="777"/>
      <c r="F229" s="777"/>
      <c r="G229" s="777"/>
      <c r="H229" s="777"/>
      <c r="I229" s="777"/>
      <c r="J229" s="777"/>
      <c r="K229" s="777"/>
      <c r="L229" s="777"/>
      <c r="M229" s="777"/>
      <c r="N229" s="777"/>
      <c r="O229" s="777"/>
      <c r="P229" s="777"/>
      <c r="Q229" s="777"/>
      <c r="R229" s="777"/>
      <c r="S229" s="777"/>
      <c r="T229" s="777"/>
      <c r="U229" s="239"/>
      <c r="V229" s="110"/>
      <c r="W229" t="s">
        <v>1058</v>
      </c>
      <c r="X229"/>
      <c r="Y229"/>
      <c r="Z229" s="97"/>
      <c r="AA229" s="97" t="s">
        <v>9</v>
      </c>
      <c r="AB229" s="97"/>
      <c r="AC229" s="97"/>
      <c r="AD229" s="97"/>
      <c r="AE229" s="97"/>
      <c r="AF229" s="97"/>
      <c r="AG229" s="97"/>
      <c r="AH229" s="97"/>
      <c r="AI229" s="97"/>
      <c r="AJ229" s="97"/>
      <c r="AK229" s="97"/>
      <c r="AL229" s="98" t="s">
        <v>95</v>
      </c>
      <c r="AM229" s="109"/>
      <c r="AN229" s="110"/>
      <c r="AO229"/>
      <c r="AP229"/>
    </row>
    <row r="230" spans="1:43" s="455" customFormat="1" ht="11.25" customHeight="1" x14ac:dyDescent="0.2">
      <c r="A230"/>
      <c r="B230" s="112"/>
      <c r="C230" s="109"/>
      <c r="D230" s="110"/>
      <c r="E230" s="777"/>
      <c r="F230" s="777"/>
      <c r="G230" s="777"/>
      <c r="H230" s="777"/>
      <c r="I230" s="777"/>
      <c r="J230" s="777"/>
      <c r="K230" s="777"/>
      <c r="L230" s="777"/>
      <c r="M230" s="777"/>
      <c r="N230" s="777"/>
      <c r="O230" s="777"/>
      <c r="P230" s="777"/>
      <c r="Q230" s="777"/>
      <c r="R230" s="777"/>
      <c r="S230" s="777"/>
      <c r="T230" s="777"/>
      <c r="U230" s="239"/>
      <c r="V230" s="110"/>
      <c r="W230" t="s">
        <v>1059</v>
      </c>
      <c r="X230"/>
      <c r="Y230" s="97"/>
      <c r="Z230" s="97"/>
      <c r="AA230" s="97"/>
      <c r="AB230" s="97" t="s">
        <v>9</v>
      </c>
      <c r="AC230" s="97"/>
      <c r="AD230" s="97"/>
      <c r="AE230" s="97"/>
      <c r="AF230" s="97"/>
      <c r="AG230" s="97"/>
      <c r="AH230" s="97"/>
      <c r="AI230" s="97"/>
      <c r="AJ230" s="97"/>
      <c r="AK230" s="97"/>
      <c r="AL230" s="98" t="s">
        <v>97</v>
      </c>
      <c r="AM230" s="109"/>
      <c r="AN230" s="110"/>
      <c r="AO230"/>
      <c r="AP230" s="804">
        <v>1031</v>
      </c>
      <c r="AQ230" s="804"/>
    </row>
    <row r="231" spans="1:43" s="455" customFormat="1" ht="11.25" customHeight="1" x14ac:dyDescent="0.2">
      <c r="A231"/>
      <c r="B231" s="112"/>
      <c r="C231" s="109"/>
      <c r="D231" s="110"/>
      <c r="E231" s="777"/>
      <c r="F231" s="777"/>
      <c r="G231" s="777"/>
      <c r="H231" s="777"/>
      <c r="I231" s="777"/>
      <c r="J231" s="777"/>
      <c r="K231" s="777"/>
      <c r="L231" s="777"/>
      <c r="M231" s="777"/>
      <c r="N231" s="777"/>
      <c r="O231" s="777"/>
      <c r="P231" s="777"/>
      <c r="Q231" s="777"/>
      <c r="R231" s="777"/>
      <c r="S231" s="777"/>
      <c r="T231" s="777"/>
      <c r="U231" s="239"/>
      <c r="V231" s="110"/>
      <c r="W231" t="s">
        <v>1060</v>
      </c>
      <c r="X231"/>
      <c r="Y231" s="97"/>
      <c r="Z231" s="97"/>
      <c r="AA231" s="97"/>
      <c r="AB231" s="97"/>
      <c r="AC231" s="97"/>
      <c r="AD231" s="97"/>
      <c r="AE231" s="97"/>
      <c r="AF231" s="97" t="s">
        <v>9</v>
      </c>
      <c r="AG231" s="97"/>
      <c r="AH231" s="97"/>
      <c r="AI231" s="97"/>
      <c r="AJ231" s="97"/>
      <c r="AK231" s="97"/>
      <c r="AL231" s="98" t="s">
        <v>114</v>
      </c>
      <c r="AM231" s="109"/>
      <c r="AN231" s="110"/>
      <c r="AO231"/>
      <c r="AP231" s="804"/>
      <c r="AQ231" s="804"/>
    </row>
    <row r="232" spans="1:43" s="455" customFormat="1" x14ac:dyDescent="0.2">
      <c r="A232"/>
      <c r="B232" s="240"/>
      <c r="C232" s="109"/>
      <c r="D232" s="110"/>
      <c r="E232" s="777"/>
      <c r="F232" s="777"/>
      <c r="G232" s="777"/>
      <c r="H232" s="777"/>
      <c r="I232" s="777"/>
      <c r="J232" s="777"/>
      <c r="K232" s="777"/>
      <c r="L232" s="777"/>
      <c r="M232" s="777"/>
      <c r="N232" s="777"/>
      <c r="O232" s="777"/>
      <c r="P232" s="777"/>
      <c r="Q232" s="777"/>
      <c r="R232" s="777"/>
      <c r="S232" s="777"/>
      <c r="T232" s="777"/>
      <c r="U232" s="239"/>
      <c r="V232" s="110"/>
      <c r="W232" t="s">
        <v>1061</v>
      </c>
      <c r="X232"/>
      <c r="Y232"/>
      <c r="Z232"/>
      <c r="AA232"/>
      <c r="AB232"/>
      <c r="AC232"/>
      <c r="AD232"/>
      <c r="AE232"/>
      <c r="AF232"/>
      <c r="AH232" s="97"/>
      <c r="AI232" s="97"/>
      <c r="AJ232" s="97" t="s">
        <v>9</v>
      </c>
      <c r="AK232" s="97"/>
      <c r="AL232" s="98" t="s">
        <v>116</v>
      </c>
      <c r="AM232" s="109"/>
      <c r="AN232" s="110"/>
      <c r="AO232"/>
      <c r="AP232"/>
    </row>
    <row r="233" spans="1:43" s="455" customFormat="1" ht="6" customHeight="1" x14ac:dyDescent="0.2">
      <c r="A233" s="79"/>
      <c r="B233" s="241"/>
      <c r="C233" s="111"/>
      <c r="D233" s="242"/>
      <c r="E233" s="79"/>
      <c r="F233" s="79"/>
      <c r="G233" s="79"/>
      <c r="H233" s="79"/>
      <c r="I233" s="79"/>
      <c r="J233" s="79"/>
      <c r="K233" s="79"/>
      <c r="L233" s="79"/>
      <c r="M233" s="79"/>
      <c r="N233" s="79"/>
      <c r="O233" s="79"/>
      <c r="P233" s="79"/>
      <c r="Q233" s="79"/>
      <c r="R233" s="79"/>
      <c r="S233" s="79"/>
      <c r="T233" s="79"/>
      <c r="U233" s="111"/>
      <c r="V233" s="242"/>
      <c r="W233" s="79"/>
      <c r="X233" s="79"/>
      <c r="Y233" s="79"/>
      <c r="Z233" s="79"/>
      <c r="AA233" s="79"/>
      <c r="AB233" s="79"/>
      <c r="AC233" s="79"/>
      <c r="AD233" s="79"/>
      <c r="AE233" s="79"/>
      <c r="AF233" s="79"/>
      <c r="AG233" s="79"/>
      <c r="AH233" s="79"/>
      <c r="AI233" s="79"/>
      <c r="AJ233" s="79"/>
      <c r="AK233" s="79"/>
      <c r="AL233" s="457"/>
      <c r="AM233" s="458"/>
      <c r="AN233" s="459"/>
      <c r="AO233" s="456"/>
      <c r="AP233" s="456"/>
      <c r="AQ233" s="456"/>
    </row>
    <row r="234" spans="1:43" s="455" customFormat="1" ht="6" customHeight="1" x14ac:dyDescent="0.2">
      <c r="A234" s="197"/>
      <c r="B234" s="215"/>
      <c r="C234" s="343"/>
      <c r="D234" s="344"/>
      <c r="E234" s="197"/>
      <c r="F234" s="197"/>
      <c r="G234" s="197"/>
      <c r="H234" s="197"/>
      <c r="I234" s="197"/>
      <c r="J234" s="197"/>
      <c r="K234" s="197"/>
      <c r="L234" s="197"/>
      <c r="M234" s="197"/>
      <c r="N234" s="197"/>
      <c r="O234" s="197"/>
      <c r="P234" s="197"/>
      <c r="Q234" s="197"/>
      <c r="R234" s="197"/>
      <c r="S234" s="197"/>
      <c r="T234" s="197"/>
      <c r="U234" s="343"/>
      <c r="V234" s="344"/>
      <c r="W234" s="197"/>
      <c r="X234" s="197"/>
      <c r="Y234" s="197"/>
      <c r="Z234" s="197"/>
      <c r="AA234" s="197"/>
      <c r="AB234" s="197"/>
      <c r="AC234" s="197"/>
      <c r="AD234" s="197"/>
      <c r="AE234" s="197"/>
      <c r="AF234" s="197"/>
      <c r="AG234" s="197"/>
      <c r="AH234" s="197"/>
      <c r="AI234" s="197"/>
      <c r="AJ234" s="197"/>
      <c r="AK234" s="197"/>
      <c r="AL234" s="24"/>
      <c r="AM234" s="46"/>
      <c r="AN234" s="453"/>
      <c r="AO234" s="454"/>
      <c r="AP234" s="454"/>
      <c r="AQ234" s="454"/>
    </row>
    <row r="235" spans="1:43" s="455" customFormat="1" ht="11.25" customHeight="1" x14ac:dyDescent="0.2">
      <c r="A235"/>
      <c r="B235" s="133">
        <v>1029</v>
      </c>
      <c r="C235" s="109"/>
      <c r="D235" s="110"/>
      <c r="E235" s="732" t="str">
        <f ca="1">VLOOKUP(INDIRECT(ADDRESS(ROW(),COLUMN()-3)),Language_Translations,MATCH(Language_Selected,Language_Options,0),FALSE)</f>
        <v>En quel mois et en quelle année avez-vous reçu votre premier résultat positif au test du VIH ?</v>
      </c>
      <c r="F235" s="732"/>
      <c r="G235" s="732"/>
      <c r="H235" s="732"/>
      <c r="I235" s="732"/>
      <c r="J235" s="732"/>
      <c r="K235" s="732"/>
      <c r="L235" s="732"/>
      <c r="M235" s="732"/>
      <c r="N235" s="732"/>
      <c r="O235" s="732"/>
      <c r="P235" s="732"/>
      <c r="Q235" s="732"/>
      <c r="R235" s="732"/>
      <c r="S235" s="732"/>
      <c r="T235" s="732"/>
      <c r="U235" s="239"/>
      <c r="V235" s="110"/>
      <c r="W235"/>
      <c r="X235"/>
      <c r="Y235"/>
      <c r="Z235"/>
      <c r="AA235"/>
      <c r="AB235"/>
      <c r="AC235"/>
      <c r="AD235"/>
      <c r="AE235"/>
      <c r="AF235"/>
      <c r="AG235"/>
      <c r="AH235"/>
      <c r="AI235" s="344"/>
      <c r="AJ235" s="343"/>
      <c r="AK235" s="344"/>
      <c r="AL235" s="21"/>
      <c r="AM235" s="476"/>
      <c r="AN235" s="460"/>
    </row>
    <row r="236" spans="1:43" s="455" customFormat="1" ht="11.25" customHeight="1" x14ac:dyDescent="0.2">
      <c r="A236"/>
      <c r="B236" s="81"/>
      <c r="C236" s="109"/>
      <c r="D236" s="110"/>
      <c r="E236" s="732"/>
      <c r="F236" s="732"/>
      <c r="G236" s="732"/>
      <c r="H236" s="732"/>
      <c r="I236" s="732"/>
      <c r="J236" s="732"/>
      <c r="K236" s="732"/>
      <c r="L236" s="732"/>
      <c r="M236" s="732"/>
      <c r="N236" s="732"/>
      <c r="O236" s="732"/>
      <c r="P236" s="732"/>
      <c r="Q236" s="732"/>
      <c r="R236" s="732"/>
      <c r="S236" s="732"/>
      <c r="T236" s="732"/>
      <c r="U236" s="239"/>
      <c r="V236" s="110"/>
      <c r="W236" t="s">
        <v>16</v>
      </c>
      <c r="X236"/>
      <c r="Y236" s="97" t="s">
        <v>9</v>
      </c>
      <c r="Z236" s="97"/>
      <c r="AA236" s="97"/>
      <c r="AB236" s="97"/>
      <c r="AC236" s="97"/>
      <c r="AD236" s="97"/>
      <c r="AE236" s="97"/>
      <c r="AF236" s="97"/>
      <c r="AG236" s="97"/>
      <c r="AH236" s="97"/>
      <c r="AI236" s="242"/>
      <c r="AJ236" s="111"/>
      <c r="AK236" s="242"/>
      <c r="AL236" s="22"/>
      <c r="AM236" s="476"/>
      <c r="AN236" s="460"/>
    </row>
    <row r="237" spans="1:43" s="455" customFormat="1" ht="11.25" customHeight="1" x14ac:dyDescent="0.2">
      <c r="A237"/>
      <c r="B237" s="112"/>
      <c r="C237" s="109"/>
      <c r="D237" s="110"/>
      <c r="E237" s="732"/>
      <c r="F237" s="732"/>
      <c r="G237" s="732"/>
      <c r="H237" s="732"/>
      <c r="I237" s="732"/>
      <c r="J237" s="732"/>
      <c r="K237" s="732"/>
      <c r="L237" s="732"/>
      <c r="M237" s="732"/>
      <c r="N237" s="732"/>
      <c r="O237" s="732"/>
      <c r="P237" s="732"/>
      <c r="Q237" s="732"/>
      <c r="R237" s="732"/>
      <c r="S237" s="732"/>
      <c r="T237" s="732"/>
      <c r="U237" s="239"/>
      <c r="V237" s="110"/>
      <c r="W237"/>
      <c r="X237"/>
      <c r="Y237"/>
      <c r="Z237"/>
      <c r="AA237"/>
      <c r="AB237"/>
      <c r="AC237"/>
      <c r="AD237"/>
      <c r="AE237"/>
      <c r="AF237"/>
      <c r="AG237"/>
      <c r="AH237"/>
      <c r="AI237"/>
      <c r="AJ237"/>
      <c r="AK237"/>
      <c r="AL237" s="74"/>
      <c r="AM237" s="476"/>
      <c r="AN237" s="460"/>
    </row>
    <row r="238" spans="1:43" s="455" customFormat="1" ht="11.25" customHeight="1" x14ac:dyDescent="0.2">
      <c r="A238"/>
      <c r="B238" s="112"/>
      <c r="C238" s="109"/>
      <c r="D238" s="110"/>
      <c r="E238" s="732"/>
      <c r="F238" s="732"/>
      <c r="G238" s="732"/>
      <c r="H238" s="732"/>
      <c r="I238" s="732"/>
      <c r="J238" s="732"/>
      <c r="K238" s="732"/>
      <c r="L238" s="732"/>
      <c r="M238" s="732"/>
      <c r="N238" s="732"/>
      <c r="O238" s="732"/>
      <c r="P238" s="732"/>
      <c r="Q238" s="732"/>
      <c r="R238" s="732"/>
      <c r="S238" s="732"/>
      <c r="T238" s="732"/>
      <c r="U238" s="239"/>
      <c r="V238" s="110"/>
      <c r="W238" t="s">
        <v>87</v>
      </c>
      <c r="X238"/>
      <c r="Y238"/>
      <c r="Z238"/>
      <c r="AA238"/>
      <c r="AB238"/>
      <c r="AC238"/>
      <c r="AD238"/>
      <c r="AE238" s="97"/>
      <c r="AF238" s="97" t="s">
        <v>9</v>
      </c>
      <c r="AG238" s="97"/>
      <c r="AH238" s="97"/>
      <c r="AI238" s="97"/>
      <c r="AJ238" s="97"/>
      <c r="AK238" s="97"/>
      <c r="AL238" s="75" t="s">
        <v>88</v>
      </c>
      <c r="AM238" s="476"/>
      <c r="AN238" s="460"/>
    </row>
    <row r="239" spans="1:43" s="455" customFormat="1" ht="11.25" customHeight="1" x14ac:dyDescent="0.2">
      <c r="A239"/>
      <c r="B239" s="112"/>
      <c r="C239" s="109"/>
      <c r="D239" s="110"/>
      <c r="E239" s="732"/>
      <c r="F239" s="732"/>
      <c r="G239" s="732"/>
      <c r="H239" s="732"/>
      <c r="I239" s="732"/>
      <c r="J239" s="732"/>
      <c r="K239" s="732"/>
      <c r="L239" s="732"/>
      <c r="M239" s="732"/>
      <c r="N239" s="732"/>
      <c r="O239" s="732"/>
      <c r="P239" s="732"/>
      <c r="Q239" s="732"/>
      <c r="R239" s="732"/>
      <c r="S239" s="732"/>
      <c r="T239" s="732"/>
      <c r="U239" s="239"/>
      <c r="V239" s="110"/>
      <c r="W239"/>
      <c r="X239"/>
      <c r="Y239"/>
      <c r="Z239"/>
      <c r="AA239"/>
      <c r="AB239"/>
      <c r="AC239"/>
      <c r="AD239"/>
      <c r="AE239"/>
      <c r="AF239"/>
      <c r="AG239"/>
      <c r="AH239"/>
      <c r="AI239"/>
      <c r="AJ239"/>
      <c r="AK239"/>
      <c r="AL239" s="75"/>
      <c r="AM239" s="476"/>
      <c r="AN239" s="460"/>
    </row>
    <row r="240" spans="1:43" s="455" customFormat="1" ht="11.25" customHeight="1" x14ac:dyDescent="0.2">
      <c r="A240"/>
      <c r="B240" s="112"/>
      <c r="C240" s="109"/>
      <c r="D240" s="110"/>
      <c r="E240" s="542"/>
      <c r="F240" s="542"/>
      <c r="G240" s="542"/>
      <c r="H240" s="542"/>
      <c r="I240" s="542"/>
      <c r="J240" s="542"/>
      <c r="K240" s="542"/>
      <c r="L240" s="542"/>
      <c r="M240" s="542"/>
      <c r="N240" s="542"/>
      <c r="O240" s="542"/>
      <c r="P240" s="542"/>
      <c r="Q240" s="542"/>
      <c r="R240" s="542"/>
      <c r="S240" s="542"/>
      <c r="T240" s="542"/>
      <c r="U240" s="239"/>
      <c r="V240" s="110"/>
      <c r="W240"/>
      <c r="X240"/>
      <c r="Y240"/>
      <c r="Z240"/>
      <c r="AA240"/>
      <c r="AB240"/>
      <c r="AC240"/>
      <c r="AD240"/>
      <c r="AE240" s="344"/>
      <c r="AF240" s="343"/>
      <c r="AG240" s="344"/>
      <c r="AH240" s="343"/>
      <c r="AI240" s="344"/>
      <c r="AJ240" s="343"/>
      <c r="AK240" s="344"/>
      <c r="AL240" s="21"/>
      <c r="AM240" s="476"/>
      <c r="AN240" s="460"/>
    </row>
    <row r="241" spans="1:43" s="455" customFormat="1" ht="11.25" customHeight="1" x14ac:dyDescent="0.2">
      <c r="A241"/>
      <c r="B241" s="112"/>
      <c r="C241" s="109"/>
      <c r="D241" s="110"/>
      <c r="E241" s="542"/>
      <c r="F241" s="542"/>
      <c r="G241" s="542"/>
      <c r="H241" s="542"/>
      <c r="I241" s="542"/>
      <c r="J241" s="542"/>
      <c r="K241" s="542"/>
      <c r="L241" s="542"/>
      <c r="M241" s="542"/>
      <c r="N241" s="542"/>
      <c r="O241" s="542"/>
      <c r="P241" s="542"/>
      <c r="Q241" s="542"/>
      <c r="R241" s="542"/>
      <c r="S241" s="542"/>
      <c r="T241" s="542"/>
      <c r="U241" s="239"/>
      <c r="V241" s="110"/>
      <c r="W241" t="s">
        <v>17</v>
      </c>
      <c r="X241"/>
      <c r="Y241"/>
      <c r="Z241" s="97" t="s">
        <v>9</v>
      </c>
      <c r="AA241" s="97"/>
      <c r="AB241" s="97"/>
      <c r="AC241" s="97"/>
      <c r="AD241" s="97"/>
      <c r="AE241" s="242"/>
      <c r="AF241" s="111"/>
      <c r="AG241" s="242"/>
      <c r="AH241" s="111"/>
      <c r="AI241" s="242"/>
      <c r="AJ241" s="111"/>
      <c r="AK241" s="242"/>
      <c r="AL241" s="22"/>
      <c r="AM241" s="476"/>
      <c r="AN241" s="460"/>
    </row>
    <row r="242" spans="1:43" s="455" customFormat="1" ht="11.25" customHeight="1" x14ac:dyDescent="0.2">
      <c r="A242"/>
      <c r="B242" s="112"/>
      <c r="C242" s="109"/>
      <c r="D242" s="110"/>
      <c r="E242" s="542"/>
      <c r="F242" s="542"/>
      <c r="G242" s="542"/>
      <c r="H242" s="542"/>
      <c r="I242" s="542"/>
      <c r="J242" s="542"/>
      <c r="K242" s="542"/>
      <c r="L242" s="542"/>
      <c r="M242" s="542"/>
      <c r="N242" s="542"/>
      <c r="O242" s="542"/>
      <c r="P242" s="542"/>
      <c r="Q242" s="542"/>
      <c r="R242" s="542"/>
      <c r="S242" s="542"/>
      <c r="T242" s="542"/>
      <c r="U242" s="239"/>
      <c r="V242" s="110"/>
      <c r="W242"/>
      <c r="X242"/>
      <c r="Y242"/>
      <c r="Z242"/>
      <c r="AA242"/>
      <c r="AB242"/>
      <c r="AC242"/>
      <c r="AD242"/>
      <c r="AE242"/>
      <c r="AF242"/>
      <c r="AG242"/>
      <c r="AH242"/>
      <c r="AI242"/>
      <c r="AJ242"/>
      <c r="AK242"/>
      <c r="AL242" s="74"/>
      <c r="AM242" s="476"/>
      <c r="AN242" s="460"/>
    </row>
    <row r="243" spans="1:43" s="455" customFormat="1" ht="11.25" customHeight="1" x14ac:dyDescent="0.2">
      <c r="A243"/>
      <c r="B243" s="112"/>
      <c r="C243" s="109"/>
      <c r="D243" s="110"/>
      <c r="E243" s="542"/>
      <c r="F243" s="542"/>
      <c r="G243" s="542"/>
      <c r="H243" s="542"/>
      <c r="I243" s="542"/>
      <c r="J243" s="542"/>
      <c r="K243" s="542"/>
      <c r="L243" s="542"/>
      <c r="M243" s="542"/>
      <c r="N243" s="542"/>
      <c r="O243" s="542"/>
      <c r="P243" s="542"/>
      <c r="Q243" s="542"/>
      <c r="R243" s="542"/>
      <c r="S243" s="542"/>
      <c r="T243" s="542"/>
      <c r="U243" s="239"/>
      <c r="V243" s="110"/>
      <c r="W243" t="s">
        <v>89</v>
      </c>
      <c r="X243"/>
      <c r="Y243"/>
      <c r="Z243"/>
      <c r="AA243"/>
      <c r="AB243"/>
      <c r="AC243"/>
      <c r="AD243" s="97"/>
      <c r="AE243" s="97"/>
      <c r="AF243" s="97" t="s">
        <v>9</v>
      </c>
      <c r="AG243" s="97"/>
      <c r="AH243" s="97"/>
      <c r="AI243" s="97"/>
      <c r="AJ243" s="97"/>
      <c r="AK243"/>
      <c r="AL243" s="75" t="s">
        <v>90</v>
      </c>
      <c r="AM243" s="476"/>
      <c r="AN243" s="460"/>
    </row>
    <row r="244" spans="1:43" s="455" customFormat="1" ht="11.25" customHeight="1" x14ac:dyDescent="0.2">
      <c r="A244"/>
      <c r="B244" s="112"/>
      <c r="C244" s="109"/>
      <c r="D244" s="110"/>
      <c r="E244" s="542"/>
      <c r="F244" s="542"/>
      <c r="G244" s="542"/>
      <c r="H244" s="542"/>
      <c r="I244" s="542"/>
      <c r="J244" s="542"/>
      <c r="K244" s="542"/>
      <c r="L244" s="542"/>
      <c r="M244" s="542"/>
      <c r="N244" s="542"/>
      <c r="O244" s="542"/>
      <c r="P244" s="542"/>
      <c r="Q244" s="542"/>
      <c r="R244" s="542"/>
      <c r="S244" s="542"/>
      <c r="T244" s="542"/>
      <c r="U244" s="239"/>
      <c r="V244" s="110"/>
      <c r="W244"/>
      <c r="X244"/>
      <c r="Y244"/>
      <c r="Z244"/>
      <c r="AA244"/>
      <c r="AB244"/>
      <c r="AC244"/>
      <c r="AD244" s="97"/>
      <c r="AE244" s="97"/>
      <c r="AF244" s="97"/>
      <c r="AG244" s="97"/>
      <c r="AH244" s="97"/>
      <c r="AI244" s="97"/>
      <c r="AJ244" s="97"/>
      <c r="AK244"/>
      <c r="AL244" s="75"/>
      <c r="AM244" s="476"/>
      <c r="AN244" s="460"/>
    </row>
    <row r="245" spans="1:43" s="455" customFormat="1" ht="11.25" customHeight="1" x14ac:dyDescent="0.2">
      <c r="A245"/>
      <c r="B245" s="112"/>
      <c r="C245" s="109"/>
      <c r="D245" s="110"/>
      <c r="E245" s="542"/>
      <c r="F245" s="542"/>
      <c r="G245" s="542"/>
      <c r="H245" s="542"/>
      <c r="I245" s="542"/>
      <c r="J245" s="542"/>
      <c r="K245" s="542"/>
      <c r="L245" s="542"/>
      <c r="M245" s="542"/>
      <c r="N245" s="542"/>
      <c r="O245" s="542"/>
      <c r="P245" s="542"/>
      <c r="Q245" s="542"/>
      <c r="R245" s="542"/>
      <c r="S245" s="542"/>
      <c r="T245" s="542"/>
      <c r="U245" s="239"/>
      <c r="V245" s="110"/>
      <c r="W245" t="s">
        <v>1062</v>
      </c>
      <c r="X245"/>
      <c r="Y245"/>
      <c r="Z245"/>
      <c r="AA245"/>
      <c r="AB245"/>
      <c r="AC245"/>
      <c r="AD245" s="97"/>
      <c r="AE245" s="97"/>
      <c r="AF245" s="97"/>
      <c r="AG245" s="97"/>
      <c r="AH245" s="97"/>
      <c r="AI245" s="97"/>
      <c r="AJ245" s="97"/>
      <c r="AK245" s="97"/>
      <c r="AL245" s="75" t="s">
        <v>80</v>
      </c>
      <c r="AM245" s="476"/>
      <c r="AN245" s="460"/>
    </row>
    <row r="246" spans="1:43" s="455" customFormat="1" ht="6" customHeight="1" x14ac:dyDescent="0.2">
      <c r="A246" s="79"/>
      <c r="B246" s="241"/>
      <c r="C246" s="111"/>
      <c r="D246" s="242"/>
      <c r="E246" s="79"/>
      <c r="F246" s="79"/>
      <c r="G246" s="79"/>
      <c r="H246" s="79"/>
      <c r="I246" s="79"/>
      <c r="J246" s="79"/>
      <c r="K246" s="79"/>
      <c r="L246" s="79"/>
      <c r="M246" s="79"/>
      <c r="N246" s="79"/>
      <c r="O246" s="79"/>
      <c r="P246" s="79"/>
      <c r="Q246" s="79"/>
      <c r="R246" s="79"/>
      <c r="S246" s="79"/>
      <c r="T246" s="79"/>
      <c r="U246" s="111"/>
      <c r="V246" s="242"/>
      <c r="W246" s="79"/>
      <c r="X246" s="79"/>
      <c r="Y246" s="79"/>
      <c r="Z246" s="79"/>
      <c r="AA246" s="79"/>
      <c r="AB246" s="79"/>
      <c r="AC246" s="79"/>
      <c r="AD246" s="79"/>
      <c r="AE246" s="79"/>
      <c r="AF246" s="79"/>
      <c r="AG246" s="79"/>
      <c r="AH246" s="79"/>
      <c r="AI246" s="79"/>
      <c r="AJ246" s="79"/>
      <c r="AK246" s="79"/>
      <c r="AL246" s="457"/>
      <c r="AM246" s="458"/>
      <c r="AN246" s="459"/>
      <c r="AO246" s="456"/>
      <c r="AP246" s="456"/>
      <c r="AQ246" s="456"/>
    </row>
    <row r="247" spans="1:43" ht="6" customHeight="1" x14ac:dyDescent="0.2">
      <c r="A247" s="16"/>
      <c r="B247" s="475"/>
      <c r="C247" s="46"/>
      <c r="D247" s="27"/>
      <c r="E247" s="16"/>
      <c r="F247" s="16"/>
      <c r="G247" s="16"/>
      <c r="H247" s="16"/>
      <c r="I247" s="16"/>
      <c r="J247" s="16"/>
      <c r="K247" s="16"/>
      <c r="L247" s="16"/>
      <c r="M247" s="16"/>
      <c r="N247" s="16"/>
      <c r="O247" s="16"/>
      <c r="P247" s="16"/>
      <c r="Q247" s="16"/>
      <c r="R247" s="16"/>
      <c r="S247" s="16"/>
      <c r="T247" s="16"/>
      <c r="U247" s="46"/>
      <c r="V247" s="27"/>
      <c r="W247" s="16"/>
      <c r="X247" s="16"/>
      <c r="Y247" s="16"/>
      <c r="Z247" s="16"/>
      <c r="AA247" s="16"/>
      <c r="AB247" s="16"/>
      <c r="AC247" s="16"/>
      <c r="AD247" s="16"/>
      <c r="AE247" s="16"/>
      <c r="AF247" s="16"/>
      <c r="AG247" s="16"/>
      <c r="AH247" s="16"/>
      <c r="AI247" s="16"/>
      <c r="AJ247" s="16"/>
      <c r="AK247" s="16"/>
      <c r="AL247" s="24"/>
      <c r="AM247" s="46"/>
      <c r="AN247" s="27"/>
      <c r="AO247" s="16"/>
      <c r="AP247" s="16"/>
      <c r="AQ247" s="16"/>
    </row>
    <row r="248" spans="1:43" ht="11.25" customHeight="1" x14ac:dyDescent="0.2">
      <c r="A248" s="217"/>
      <c r="B248" s="133">
        <v>1030</v>
      </c>
      <c r="C248" s="476"/>
      <c r="D248" s="51"/>
      <c r="E248" s="722" t="str">
        <f ca="1">VLOOKUP(INDIRECT(ADDRESS(ROW(),COLUMN()-3)),Language_Translations,MATCH(Language_Selected,Language_Options,0),FALSE)</f>
        <v>Est-ce que vous prenez actuellement des TAR qui sont des médicaments antirétroviraux ? 
Par actuellement, je veux dire que vous avez peut-être oublié certaines doses mais vous êtes toujours en train de prendre des TAR.</v>
      </c>
      <c r="F248" s="722"/>
      <c r="G248" s="722"/>
      <c r="H248" s="722"/>
      <c r="I248" s="722"/>
      <c r="J248" s="722"/>
      <c r="K248" s="722"/>
      <c r="L248" s="722"/>
      <c r="M248" s="722"/>
      <c r="N248" s="722"/>
      <c r="O248" s="722"/>
      <c r="P248" s="722"/>
      <c r="Q248" s="722"/>
      <c r="R248" s="722"/>
      <c r="S248" s="722"/>
      <c r="T248" s="722"/>
      <c r="U248" s="94"/>
      <c r="V248" s="51"/>
      <c r="W248" s="217" t="s">
        <v>117</v>
      </c>
      <c r="X248" s="217"/>
      <c r="Y248" s="47" t="s">
        <v>9</v>
      </c>
      <c r="Z248" s="47"/>
      <c r="AA248" s="47"/>
      <c r="AB248" s="47"/>
      <c r="AC248" s="47"/>
      <c r="AD248" s="47"/>
      <c r="AE248" s="47"/>
      <c r="AF248" s="47"/>
      <c r="AG248" s="47"/>
      <c r="AH248" s="47"/>
      <c r="AI248" s="47"/>
      <c r="AJ248" s="47"/>
      <c r="AK248" s="47"/>
      <c r="AL248" s="75" t="s">
        <v>93</v>
      </c>
      <c r="AM248" s="476"/>
      <c r="AN248" s="51"/>
      <c r="AO248" s="217"/>
      <c r="AP248" s="217"/>
      <c r="AQ248" s="217"/>
    </row>
    <row r="249" spans="1:43" ht="11.25" customHeight="1" x14ac:dyDescent="0.2">
      <c r="A249" s="217"/>
      <c r="B249" s="81"/>
      <c r="C249" s="476"/>
      <c r="D249" s="51"/>
      <c r="E249" s="722"/>
      <c r="F249" s="722"/>
      <c r="G249" s="722"/>
      <c r="H249" s="722"/>
      <c r="I249" s="722"/>
      <c r="J249" s="722"/>
      <c r="K249" s="722"/>
      <c r="L249" s="722"/>
      <c r="M249" s="722"/>
      <c r="N249" s="722"/>
      <c r="O249" s="722"/>
      <c r="P249" s="722"/>
      <c r="Q249" s="722"/>
      <c r="R249" s="722"/>
      <c r="S249" s="722"/>
      <c r="T249" s="722"/>
      <c r="U249" s="94"/>
      <c r="V249" s="51"/>
      <c r="W249" s="217" t="s">
        <v>118</v>
      </c>
      <c r="X249" s="217"/>
      <c r="Y249" s="47" t="s">
        <v>9</v>
      </c>
      <c r="Z249" s="47"/>
      <c r="AA249" s="47"/>
      <c r="AB249" s="47"/>
      <c r="AC249" s="47"/>
      <c r="AD249" s="47"/>
      <c r="AE249" s="47"/>
      <c r="AF249" s="47"/>
      <c r="AG249" s="47"/>
      <c r="AH249" s="47"/>
      <c r="AI249" s="47"/>
      <c r="AJ249" s="47"/>
      <c r="AK249" s="47"/>
      <c r="AL249" s="75" t="s">
        <v>95</v>
      </c>
      <c r="AM249" s="476"/>
      <c r="AN249" s="51"/>
      <c r="AO249" s="217"/>
      <c r="AP249" s="217"/>
      <c r="AQ249" s="217"/>
    </row>
    <row r="250" spans="1:43" ht="11.25" customHeight="1" x14ac:dyDescent="0.2">
      <c r="A250" s="217"/>
      <c r="B250" s="133"/>
      <c r="C250" s="476"/>
      <c r="D250" s="51"/>
      <c r="E250" s="722"/>
      <c r="F250" s="722"/>
      <c r="G250" s="722"/>
      <c r="H250" s="722"/>
      <c r="I250" s="722"/>
      <c r="J250" s="722"/>
      <c r="K250" s="722"/>
      <c r="L250" s="722"/>
      <c r="M250" s="722"/>
      <c r="N250" s="722"/>
      <c r="O250" s="722"/>
      <c r="P250" s="722"/>
      <c r="Q250" s="722"/>
      <c r="R250" s="722"/>
      <c r="S250" s="722"/>
      <c r="T250" s="722"/>
      <c r="U250" s="94"/>
      <c r="V250" s="51"/>
      <c r="W250" s="217" t="s">
        <v>259</v>
      </c>
      <c r="X250" s="217"/>
      <c r="Y250" s="217"/>
      <c r="Z250" s="217"/>
      <c r="AA250" s="217"/>
      <c r="AB250" s="47" t="s">
        <v>9</v>
      </c>
      <c r="AC250" s="97"/>
      <c r="AD250" s="47"/>
      <c r="AE250" s="47"/>
      <c r="AF250" s="47"/>
      <c r="AG250" s="47"/>
      <c r="AH250" s="47"/>
      <c r="AI250" s="47"/>
      <c r="AJ250" s="47"/>
      <c r="AK250" s="47"/>
      <c r="AL250" s="75" t="s">
        <v>212</v>
      </c>
      <c r="AM250" s="476"/>
      <c r="AN250" s="51"/>
      <c r="AO250" s="217"/>
      <c r="AP250" s="217"/>
      <c r="AQ250" s="217"/>
    </row>
    <row r="251" spans="1:43" x14ac:dyDescent="0.2">
      <c r="A251" s="217"/>
      <c r="B251" s="81"/>
      <c r="C251" s="476"/>
      <c r="D251" s="51"/>
      <c r="E251" s="722"/>
      <c r="F251" s="722"/>
      <c r="G251" s="722"/>
      <c r="H251" s="722"/>
      <c r="I251" s="722"/>
      <c r="J251" s="722"/>
      <c r="K251" s="722"/>
      <c r="L251" s="722"/>
      <c r="M251" s="722"/>
      <c r="N251" s="722"/>
      <c r="O251" s="722"/>
      <c r="P251" s="722"/>
      <c r="Q251" s="722"/>
      <c r="R251" s="722"/>
      <c r="S251" s="722"/>
      <c r="T251" s="722"/>
      <c r="U251" s="94"/>
      <c r="V251" s="51"/>
      <c r="AL251"/>
      <c r="AM251" s="476"/>
      <c r="AN251" s="51"/>
      <c r="AO251" s="217"/>
      <c r="AP251" s="217"/>
      <c r="AQ251" s="217"/>
    </row>
    <row r="252" spans="1:43" x14ac:dyDescent="0.2">
      <c r="A252" s="217"/>
      <c r="B252" s="81"/>
      <c r="C252" s="476"/>
      <c r="D252" s="51"/>
      <c r="E252" s="722"/>
      <c r="F252" s="722"/>
      <c r="G252" s="722"/>
      <c r="H252" s="722"/>
      <c r="I252" s="722"/>
      <c r="J252" s="722"/>
      <c r="K252" s="722"/>
      <c r="L252" s="722"/>
      <c r="M252" s="722"/>
      <c r="N252" s="722"/>
      <c r="O252" s="722"/>
      <c r="P252" s="722"/>
      <c r="Q252" s="722"/>
      <c r="R252" s="722"/>
      <c r="S252" s="722"/>
      <c r="T252" s="722"/>
      <c r="U252" s="94"/>
      <c r="V252" s="51"/>
      <c r="AL252"/>
      <c r="AM252" s="476"/>
      <c r="AN252" s="51"/>
      <c r="AO252" s="217"/>
      <c r="AP252" s="217"/>
      <c r="AQ252" s="217"/>
    </row>
    <row r="253" spans="1:43" ht="6" customHeight="1" x14ac:dyDescent="0.2">
      <c r="A253" s="77"/>
      <c r="B253" s="76"/>
      <c r="C253" s="48"/>
      <c r="D253" s="26"/>
      <c r="E253" s="77"/>
      <c r="F253" s="77"/>
      <c r="G253" s="77"/>
      <c r="H253" s="77"/>
      <c r="I253" s="77"/>
      <c r="J253" s="77"/>
      <c r="K253" s="77"/>
      <c r="L253" s="77"/>
      <c r="M253" s="77"/>
      <c r="N253" s="77"/>
      <c r="O253" s="77"/>
      <c r="P253" s="77"/>
      <c r="Q253" s="77"/>
      <c r="R253" s="77"/>
      <c r="S253" s="77"/>
      <c r="T253" s="77"/>
      <c r="U253" s="48"/>
      <c r="V253" s="26"/>
      <c r="W253" s="77"/>
      <c r="X253" s="77"/>
      <c r="Y253" s="77"/>
      <c r="Z253" s="77"/>
      <c r="AA253" s="77"/>
      <c r="AB253" s="77"/>
      <c r="AC253" s="77"/>
      <c r="AD253" s="77"/>
      <c r="AE253" s="77"/>
      <c r="AF253" s="77"/>
      <c r="AG253" s="77"/>
      <c r="AH253" s="77"/>
      <c r="AI253" s="77"/>
      <c r="AJ253" s="77"/>
      <c r="AK253" s="77"/>
      <c r="AL253" s="78"/>
      <c r="AM253" s="48"/>
      <c r="AN253" s="26"/>
      <c r="AO253" s="77"/>
      <c r="AP253" s="77"/>
      <c r="AQ253" s="77"/>
    </row>
    <row r="254" spans="1:43" ht="6" customHeight="1" x14ac:dyDescent="0.2">
      <c r="A254" s="16"/>
      <c r="B254" s="475"/>
      <c r="C254" s="46"/>
      <c r="D254" s="27"/>
      <c r="E254" s="16"/>
      <c r="F254" s="16"/>
      <c r="G254" s="16"/>
      <c r="H254" s="16"/>
      <c r="I254" s="16"/>
      <c r="J254" s="16"/>
      <c r="K254" s="16"/>
      <c r="L254" s="16"/>
      <c r="M254" s="16"/>
      <c r="N254" s="16"/>
      <c r="O254" s="16"/>
      <c r="P254" s="16"/>
      <c r="Q254" s="16"/>
      <c r="R254" s="16"/>
      <c r="S254" s="16"/>
      <c r="T254" s="16"/>
      <c r="U254" s="46"/>
      <c r="V254" s="27"/>
      <c r="W254" s="16"/>
      <c r="X254" s="16"/>
      <c r="Y254" s="16"/>
      <c r="Z254" s="16"/>
      <c r="AA254" s="16"/>
      <c r="AB254" s="16"/>
      <c r="AC254" s="16"/>
      <c r="AD254" s="16"/>
      <c r="AE254" s="16"/>
      <c r="AF254" s="16"/>
      <c r="AG254" s="16"/>
      <c r="AH254" s="16"/>
      <c r="AI254" s="16"/>
      <c r="AJ254" s="16"/>
      <c r="AK254" s="16"/>
      <c r="AL254" s="24"/>
      <c r="AM254" s="46"/>
      <c r="AN254" s="27"/>
      <c r="AO254" s="16"/>
      <c r="AP254" s="16"/>
      <c r="AQ254" s="16"/>
    </row>
    <row r="255" spans="1:43" ht="11.25" customHeight="1" x14ac:dyDescent="0.2">
      <c r="A255" s="217"/>
      <c r="B255" s="133">
        <v>1031</v>
      </c>
      <c r="C255" s="476"/>
      <c r="D255" s="51"/>
      <c r="E255" s="730" t="str">
        <f ca="1">VLOOKUP(INDIRECT(ADDRESS(ROW(),COLUMN()-3)),Language_Translations,MATCH(Language_Selected,Language_Options,0),FALSE)</f>
        <v>Combien de fois, dans votre vie, avez-vous fait un test du VIH ?</v>
      </c>
      <c r="F255" s="730"/>
      <c r="G255" s="730"/>
      <c r="H255" s="730"/>
      <c r="I255" s="730"/>
      <c r="J255" s="730"/>
      <c r="K255" s="730"/>
      <c r="L255" s="730"/>
      <c r="M255" s="730"/>
      <c r="N255" s="730"/>
      <c r="O255" s="730"/>
      <c r="P255" s="730"/>
      <c r="Q255" s="730"/>
      <c r="R255" s="730"/>
      <c r="S255" s="730"/>
      <c r="T255" s="730"/>
      <c r="U255" s="94"/>
      <c r="V255" s="51"/>
      <c r="AL255"/>
      <c r="AM255" s="476"/>
      <c r="AN255" s="51"/>
      <c r="AO255" s="217"/>
      <c r="AP255" s="217"/>
      <c r="AQ255" s="217"/>
    </row>
    <row r="256" spans="1:43" ht="11.25" customHeight="1" x14ac:dyDescent="0.2">
      <c r="A256" s="217"/>
      <c r="B256" s="477"/>
      <c r="C256" s="476"/>
      <c r="D256" s="51"/>
      <c r="E256" s="730"/>
      <c r="F256" s="730"/>
      <c r="G256" s="730"/>
      <c r="H256" s="730"/>
      <c r="I256" s="730"/>
      <c r="J256" s="730"/>
      <c r="K256" s="730"/>
      <c r="L256" s="730"/>
      <c r="M256" s="730"/>
      <c r="N256" s="730"/>
      <c r="O256" s="730"/>
      <c r="P256" s="730"/>
      <c r="Q256" s="730"/>
      <c r="R256" s="730"/>
      <c r="S256" s="730"/>
      <c r="T256" s="730"/>
      <c r="U256" s="94"/>
      <c r="V256" s="51"/>
      <c r="AL256"/>
      <c r="AM256" s="476"/>
      <c r="AN256" s="51"/>
      <c r="AO256" s="217"/>
      <c r="AP256" s="217"/>
      <c r="AQ256" s="217"/>
    </row>
    <row r="257" spans="1:43" ht="6" customHeight="1" x14ac:dyDescent="0.2">
      <c r="A257" s="217"/>
      <c r="B257" s="477"/>
      <c r="C257" s="476"/>
      <c r="D257" s="51"/>
      <c r="E257" s="533"/>
      <c r="F257" s="533"/>
      <c r="G257" s="533"/>
      <c r="H257" s="533"/>
      <c r="I257" s="533"/>
      <c r="J257" s="533"/>
      <c r="K257" s="533"/>
      <c r="L257" s="533"/>
      <c r="M257" s="533"/>
      <c r="N257" s="533"/>
      <c r="O257" s="533"/>
      <c r="P257" s="533"/>
      <c r="Q257" s="533"/>
      <c r="R257" s="533"/>
      <c r="S257" s="533"/>
      <c r="T257" s="533"/>
      <c r="U257" s="94"/>
      <c r="V257" s="51"/>
      <c r="W257" s="217"/>
      <c r="X257" s="217"/>
      <c r="Y257" s="47"/>
      <c r="Z257" s="47"/>
      <c r="AA257" s="47"/>
      <c r="AB257" s="47"/>
      <c r="AC257" s="47"/>
      <c r="AD257" s="47"/>
      <c r="AE257" s="47"/>
      <c r="AF257" s="47"/>
      <c r="AG257" s="47"/>
      <c r="AH257" s="47"/>
      <c r="AI257" s="47"/>
      <c r="AJ257" s="47"/>
      <c r="AK257" s="47"/>
      <c r="AL257" s="75"/>
      <c r="AM257" s="476"/>
      <c r="AN257" s="51"/>
      <c r="AO257" s="217"/>
      <c r="AP257" s="217"/>
      <c r="AQ257" s="217"/>
    </row>
    <row r="258" spans="1:43" ht="11.25" customHeight="1" x14ac:dyDescent="0.2">
      <c r="A258" s="217"/>
      <c r="B258" s="477"/>
      <c r="C258" s="476"/>
      <c r="D258" s="51"/>
      <c r="E258" s="730" t="s">
        <v>1063</v>
      </c>
      <c r="F258" s="730"/>
      <c r="G258" s="730"/>
      <c r="H258" s="730"/>
      <c r="I258" s="730"/>
      <c r="J258" s="730"/>
      <c r="K258" s="730"/>
      <c r="L258" s="730"/>
      <c r="M258" s="730"/>
      <c r="N258" s="730"/>
      <c r="O258" s="730"/>
      <c r="P258" s="730"/>
      <c r="Q258" s="730"/>
      <c r="R258" s="730"/>
      <c r="S258" s="730"/>
      <c r="T258" s="730"/>
      <c r="U258" s="94"/>
      <c r="V258" s="51"/>
      <c r="W258" s="217"/>
      <c r="X258" s="217"/>
      <c r="Y258" s="47"/>
      <c r="Z258" s="47"/>
      <c r="AA258" s="47"/>
      <c r="AB258" s="47"/>
      <c r="AC258" s="47"/>
      <c r="AD258" s="47"/>
      <c r="AE258" s="47"/>
      <c r="AF258" s="47"/>
      <c r="AG258" s="47"/>
      <c r="AH258" s="47"/>
      <c r="AI258" s="461"/>
      <c r="AJ258" s="462"/>
      <c r="AK258" s="463"/>
      <c r="AL258" s="464"/>
      <c r="AM258" s="476"/>
      <c r="AN258" s="51"/>
      <c r="AO258" s="217"/>
      <c r="AP258" s="217"/>
      <c r="AQ258" s="217"/>
    </row>
    <row r="259" spans="1:43" ht="11.25" customHeight="1" x14ac:dyDescent="0.2">
      <c r="A259" s="217"/>
      <c r="B259" s="477"/>
      <c r="C259" s="476"/>
      <c r="D259" s="51"/>
      <c r="E259" s="730"/>
      <c r="F259" s="730"/>
      <c r="G259" s="730"/>
      <c r="H259" s="730"/>
      <c r="I259" s="730"/>
      <c r="J259" s="730"/>
      <c r="K259" s="730"/>
      <c r="L259" s="730"/>
      <c r="M259" s="730"/>
      <c r="N259" s="730"/>
      <c r="O259" s="730"/>
      <c r="P259" s="730"/>
      <c r="Q259" s="730"/>
      <c r="R259" s="730"/>
      <c r="S259" s="730"/>
      <c r="T259" s="730"/>
      <c r="U259" s="94"/>
      <c r="V259" s="51"/>
      <c r="W259" s="217" t="s">
        <v>1064</v>
      </c>
      <c r="X259" s="217"/>
      <c r="Y259" s="47"/>
      <c r="Z259" s="47"/>
      <c r="AA259" s="47"/>
      <c r="AB259" s="47"/>
      <c r="AC259" s="47"/>
      <c r="AD259" s="47"/>
      <c r="AE259" s="47"/>
      <c r="AF259" s="47"/>
      <c r="AG259" s="47" t="s">
        <v>9</v>
      </c>
      <c r="AH259" s="47"/>
      <c r="AI259" s="465"/>
      <c r="AJ259" s="466"/>
      <c r="AK259" s="369"/>
      <c r="AL259" s="467"/>
      <c r="AM259" s="476"/>
      <c r="AN259" s="51"/>
      <c r="AO259" s="217"/>
      <c r="AP259" s="217"/>
      <c r="AQ259" s="217"/>
    </row>
    <row r="260" spans="1:43" ht="11.25" customHeight="1" x14ac:dyDescent="0.2">
      <c r="A260" s="217"/>
      <c r="B260" s="477"/>
      <c r="C260" s="476"/>
      <c r="D260" s="51"/>
      <c r="E260" s="730"/>
      <c r="F260" s="730"/>
      <c r="G260" s="730"/>
      <c r="H260" s="730"/>
      <c r="I260" s="730"/>
      <c r="J260" s="730"/>
      <c r="K260" s="730"/>
      <c r="L260" s="730"/>
      <c r="M260" s="730"/>
      <c r="N260" s="730"/>
      <c r="O260" s="730"/>
      <c r="P260" s="730"/>
      <c r="Q260" s="730"/>
      <c r="R260" s="730"/>
      <c r="S260" s="730"/>
      <c r="T260" s="730"/>
      <c r="U260" s="94"/>
      <c r="V260" s="51"/>
      <c r="W260" s="217"/>
      <c r="X260" s="217"/>
      <c r="Y260" s="47"/>
      <c r="Z260" s="47"/>
      <c r="AA260" s="47"/>
      <c r="AB260" s="47"/>
      <c r="AC260" s="47"/>
      <c r="AD260" s="47"/>
      <c r="AE260" s="47"/>
      <c r="AF260" s="47"/>
      <c r="AG260" s="47"/>
      <c r="AH260" s="47"/>
      <c r="AI260" s="2"/>
      <c r="AJ260" s="2"/>
      <c r="AK260" s="2"/>
      <c r="AL260" s="75"/>
      <c r="AM260" s="476"/>
      <c r="AN260" s="51"/>
      <c r="AO260" s="217"/>
      <c r="AP260" s="217"/>
      <c r="AQ260" s="217"/>
    </row>
    <row r="261" spans="1:43" x14ac:dyDescent="0.2">
      <c r="A261" s="217"/>
      <c r="B261" s="477"/>
      <c r="C261" s="476"/>
      <c r="D261" s="51"/>
      <c r="E261" s="730"/>
      <c r="F261" s="730"/>
      <c r="G261" s="730"/>
      <c r="H261" s="730"/>
      <c r="I261" s="730"/>
      <c r="J261" s="730"/>
      <c r="K261" s="730"/>
      <c r="L261" s="730"/>
      <c r="M261" s="730"/>
      <c r="N261" s="730"/>
      <c r="O261" s="730"/>
      <c r="P261" s="730"/>
      <c r="Q261" s="730"/>
      <c r="R261" s="730"/>
      <c r="S261" s="730"/>
      <c r="T261" s="730"/>
      <c r="U261" s="94"/>
      <c r="V261" s="51"/>
      <c r="AL261"/>
      <c r="AM261" s="476"/>
      <c r="AN261" s="51"/>
      <c r="AO261" s="217"/>
      <c r="AP261" s="217"/>
      <c r="AQ261" s="217"/>
    </row>
    <row r="262" spans="1:43" ht="6" customHeight="1" x14ac:dyDescent="0.2">
      <c r="A262" s="77"/>
      <c r="B262" s="76"/>
      <c r="C262" s="48"/>
      <c r="D262" s="26"/>
      <c r="E262" s="77"/>
      <c r="F262" s="77"/>
      <c r="G262" s="77"/>
      <c r="H262" s="77"/>
      <c r="I262" s="77"/>
      <c r="J262" s="77"/>
      <c r="K262" s="77"/>
      <c r="L262" s="77"/>
      <c r="M262" s="77"/>
      <c r="N262" s="77"/>
      <c r="O262" s="77"/>
      <c r="P262" s="77"/>
      <c r="Q262" s="77"/>
      <c r="R262" s="77"/>
      <c r="S262" s="77"/>
      <c r="T262" s="77"/>
      <c r="U262" s="48"/>
      <c r="V262" s="26"/>
      <c r="W262" s="77"/>
      <c r="X262" s="77"/>
      <c r="Y262" s="77"/>
      <c r="Z262" s="77"/>
      <c r="AA262" s="77"/>
      <c r="AB262" s="77"/>
      <c r="AC262" s="77"/>
      <c r="AD262" s="77"/>
      <c r="AE262" s="77"/>
      <c r="AF262" s="77"/>
      <c r="AG262" s="77"/>
      <c r="AH262" s="77"/>
      <c r="AI262" s="77"/>
      <c r="AJ262" s="77"/>
      <c r="AK262" s="77"/>
      <c r="AL262" s="78"/>
      <c r="AM262" s="48"/>
      <c r="AN262" s="26"/>
      <c r="AO262" s="77"/>
      <c r="AP262" s="77"/>
      <c r="AQ262" s="77"/>
    </row>
    <row r="263" spans="1:43" ht="6" customHeight="1" x14ac:dyDescent="0.2">
      <c r="A263" s="16"/>
      <c r="B263" s="475"/>
      <c r="C263" s="46"/>
      <c r="D263" s="27"/>
      <c r="E263" s="16"/>
      <c r="F263" s="16"/>
      <c r="G263" s="16"/>
      <c r="H263" s="16"/>
      <c r="I263" s="16"/>
      <c r="J263" s="16"/>
      <c r="K263" s="16"/>
      <c r="L263" s="16"/>
      <c r="M263" s="16"/>
      <c r="N263" s="16"/>
      <c r="O263" s="16"/>
      <c r="P263" s="16"/>
      <c r="Q263" s="16"/>
      <c r="R263" s="16"/>
      <c r="S263" s="16"/>
      <c r="T263" s="16"/>
      <c r="U263" s="46"/>
      <c r="V263" s="27"/>
      <c r="W263" s="16"/>
      <c r="X263" s="16"/>
      <c r="Y263" s="16"/>
      <c r="Z263" s="16"/>
      <c r="AA263" s="16"/>
      <c r="AB263" s="16"/>
      <c r="AC263" s="16"/>
      <c r="AD263" s="16"/>
      <c r="AE263" s="16"/>
      <c r="AF263" s="16"/>
      <c r="AG263" s="16"/>
      <c r="AH263" s="16"/>
      <c r="AI263" s="16"/>
      <c r="AJ263" s="16"/>
      <c r="AK263" s="16"/>
      <c r="AL263" s="24"/>
      <c r="AM263" s="46"/>
      <c r="AN263" s="27"/>
      <c r="AO263" s="16"/>
      <c r="AP263" s="16"/>
      <c r="AQ263" s="16"/>
    </row>
    <row r="264" spans="1:43" ht="11.25" customHeight="1" x14ac:dyDescent="0.2">
      <c r="A264" s="217"/>
      <c r="B264" s="133">
        <v>1032</v>
      </c>
      <c r="C264" s="476"/>
      <c r="D264" s="51"/>
      <c r="E264" s="722" t="str">
        <f ca="1">VLOOKUP(INDIRECT(ADDRESS(ROW(),COLUMN()-3)),Language_Translations,MATCH(Language_Selected,Language_Options,0),FALSE)</f>
        <v>Avez-vous entendu parler de tests que les gens peuvent utiliser pour se tester eux-mêmes pour le VIH ?</v>
      </c>
      <c r="F264" s="722"/>
      <c r="G264" s="722"/>
      <c r="H264" s="722"/>
      <c r="I264" s="722"/>
      <c r="J264" s="722"/>
      <c r="K264" s="722"/>
      <c r="L264" s="722"/>
      <c r="M264" s="722"/>
      <c r="N264" s="722"/>
      <c r="O264" s="722"/>
      <c r="P264" s="722"/>
      <c r="Q264" s="722"/>
      <c r="R264" s="722"/>
      <c r="S264" s="722"/>
      <c r="T264" s="722"/>
      <c r="U264" s="94"/>
      <c r="V264" s="51"/>
      <c r="W264" s="217" t="s">
        <v>117</v>
      </c>
      <c r="X264" s="217"/>
      <c r="Y264" s="47" t="s">
        <v>9</v>
      </c>
      <c r="Z264" s="47"/>
      <c r="AA264" s="47"/>
      <c r="AB264" s="47"/>
      <c r="AC264" s="47"/>
      <c r="AD264" s="47"/>
      <c r="AE264" s="47"/>
      <c r="AF264" s="47"/>
      <c r="AG264" s="47"/>
      <c r="AH264" s="47"/>
      <c r="AI264" s="47"/>
      <c r="AJ264" s="47"/>
      <c r="AK264" s="47"/>
      <c r="AL264" s="75" t="s">
        <v>93</v>
      </c>
      <c r="AM264" s="476"/>
      <c r="AN264" s="51"/>
      <c r="AO264" s="217"/>
      <c r="AP264" s="217"/>
      <c r="AQ264" s="217"/>
    </row>
    <row r="265" spans="1:43" x14ac:dyDescent="0.2">
      <c r="A265" s="217"/>
      <c r="B265" s="81"/>
      <c r="C265" s="476"/>
      <c r="D265" s="51"/>
      <c r="E265" s="722"/>
      <c r="F265" s="722"/>
      <c r="G265" s="722"/>
      <c r="H265" s="722"/>
      <c r="I265" s="722"/>
      <c r="J265" s="722"/>
      <c r="K265" s="722"/>
      <c r="L265" s="722"/>
      <c r="M265" s="722"/>
      <c r="N265" s="722"/>
      <c r="O265" s="722"/>
      <c r="P265" s="722"/>
      <c r="Q265" s="722"/>
      <c r="R265" s="722"/>
      <c r="S265" s="722"/>
      <c r="T265" s="722"/>
      <c r="U265" s="94"/>
      <c r="V265" s="51"/>
      <c r="W265" s="217" t="s">
        <v>118</v>
      </c>
      <c r="X265" s="217"/>
      <c r="Y265" s="47" t="s">
        <v>9</v>
      </c>
      <c r="Z265" s="47"/>
      <c r="AA265" s="47"/>
      <c r="AB265" s="47"/>
      <c r="AC265" s="47"/>
      <c r="AD265" s="47"/>
      <c r="AE265" s="47"/>
      <c r="AF265" s="47"/>
      <c r="AG265" s="47"/>
      <c r="AH265" s="47"/>
      <c r="AI265" s="47"/>
      <c r="AJ265" s="47"/>
      <c r="AK265" s="47"/>
      <c r="AL265" s="75" t="s">
        <v>95</v>
      </c>
      <c r="AM265" s="476"/>
      <c r="AN265" s="51"/>
      <c r="AO265" s="217"/>
      <c r="AP265" s="127">
        <v>1034</v>
      </c>
      <c r="AQ265" s="217"/>
    </row>
    <row r="266" spans="1:43" x14ac:dyDescent="0.2">
      <c r="A266" s="217"/>
      <c r="B266" s="81"/>
      <c r="C266" s="476"/>
      <c r="D266" s="51"/>
      <c r="E266" s="722"/>
      <c r="F266" s="722"/>
      <c r="G266" s="722"/>
      <c r="H266" s="722"/>
      <c r="I266" s="722"/>
      <c r="J266" s="722"/>
      <c r="K266" s="722"/>
      <c r="L266" s="722"/>
      <c r="M266" s="722"/>
      <c r="N266" s="722"/>
      <c r="O266" s="722"/>
      <c r="P266" s="722"/>
      <c r="Q266" s="722"/>
      <c r="R266" s="722"/>
      <c r="S266" s="722"/>
      <c r="T266" s="722"/>
      <c r="U266" s="94"/>
      <c r="V266" s="51"/>
      <c r="W266" s="217"/>
      <c r="X266" s="217"/>
      <c r="Y266" s="47"/>
      <c r="Z266" s="47"/>
      <c r="AA266" s="47"/>
      <c r="AB266" s="47"/>
      <c r="AC266" s="47"/>
      <c r="AD266" s="47"/>
      <c r="AE266" s="47"/>
      <c r="AF266" s="47"/>
      <c r="AG266" s="47"/>
      <c r="AH266" s="47"/>
      <c r="AI266" s="47"/>
      <c r="AJ266" s="47"/>
      <c r="AK266" s="47"/>
      <c r="AL266" s="75"/>
      <c r="AM266" s="476"/>
      <c r="AN266" s="51"/>
      <c r="AO266" s="217"/>
      <c r="AP266" s="127"/>
      <c r="AQ266" s="217"/>
    </row>
    <row r="267" spans="1:43" ht="6" customHeight="1" x14ac:dyDescent="0.2">
      <c r="A267" s="77"/>
      <c r="B267" s="76"/>
      <c r="C267" s="48"/>
      <c r="D267" s="26"/>
      <c r="E267" s="77"/>
      <c r="F267" s="77"/>
      <c r="G267" s="77"/>
      <c r="H267" s="77"/>
      <c r="I267" s="77"/>
      <c r="J267" s="77"/>
      <c r="K267" s="77"/>
      <c r="L267" s="77"/>
      <c r="M267" s="77"/>
      <c r="N267" s="77"/>
      <c r="O267" s="77"/>
      <c r="P267" s="77"/>
      <c r="Q267" s="77"/>
      <c r="R267" s="77"/>
      <c r="S267" s="77"/>
      <c r="T267" s="77"/>
      <c r="U267" s="48"/>
      <c r="V267" s="26"/>
      <c r="W267" s="77"/>
      <c r="X267" s="77"/>
      <c r="Y267" s="77"/>
      <c r="Z267" s="77"/>
      <c r="AA267" s="77"/>
      <c r="AB267" s="77"/>
      <c r="AC267" s="77"/>
      <c r="AD267" s="77"/>
      <c r="AE267" s="77"/>
      <c r="AF267" s="77"/>
      <c r="AG267" s="77"/>
      <c r="AH267" s="77"/>
      <c r="AI267" s="77"/>
      <c r="AJ267" s="77"/>
      <c r="AK267" s="77"/>
      <c r="AL267" s="78"/>
      <c r="AM267" s="48"/>
      <c r="AN267" s="26"/>
      <c r="AO267" s="77"/>
      <c r="AP267" s="77"/>
      <c r="AQ267" s="77"/>
    </row>
    <row r="268" spans="1:43" ht="6" customHeight="1" x14ac:dyDescent="0.2">
      <c r="A268" s="16"/>
      <c r="B268" s="475"/>
      <c r="C268" s="46"/>
      <c r="D268" s="27"/>
      <c r="E268" s="16"/>
      <c r="F268" s="16"/>
      <c r="G268" s="16"/>
      <c r="H268" s="16"/>
      <c r="I268" s="16"/>
      <c r="J268" s="16"/>
      <c r="K268" s="16"/>
      <c r="L268" s="16"/>
      <c r="M268" s="16"/>
      <c r="N268" s="16"/>
      <c r="O268" s="16"/>
      <c r="P268" s="16"/>
      <c r="Q268" s="16"/>
      <c r="R268" s="16"/>
      <c r="S268" s="16"/>
      <c r="T268" s="16"/>
      <c r="U268" s="46"/>
      <c r="V268" s="27"/>
      <c r="W268" s="16"/>
      <c r="X268" s="16"/>
      <c r="Y268" s="16"/>
      <c r="Z268" s="16"/>
      <c r="AA268" s="16"/>
      <c r="AB268" s="16"/>
      <c r="AC268" s="16"/>
      <c r="AD268" s="16"/>
      <c r="AE268" s="16"/>
      <c r="AF268" s="16"/>
      <c r="AG268" s="16"/>
      <c r="AH268" s="16"/>
      <c r="AI268" s="16"/>
      <c r="AJ268" s="16"/>
      <c r="AK268" s="16"/>
      <c r="AL268" s="24"/>
      <c r="AM268" s="46"/>
      <c r="AN268" s="27"/>
      <c r="AO268" s="16"/>
      <c r="AP268" s="16"/>
      <c r="AQ268" s="16"/>
    </row>
    <row r="269" spans="1:43" ht="11.25" customHeight="1" x14ac:dyDescent="0.2">
      <c r="A269" s="217"/>
      <c r="B269" s="133">
        <v>1033</v>
      </c>
      <c r="C269" s="476"/>
      <c r="D269" s="51"/>
      <c r="E269" s="722" t="str">
        <f ca="1">VLOOKUP(INDIRECT(ADDRESS(ROW(),COLUMN()-3)),Language_Translations,MATCH(Language_Selected,Language_Options,0),FALSE)</f>
        <v>Vous êtes-vous testée vous-même en utilisant un kit de test ?</v>
      </c>
      <c r="F269" s="722"/>
      <c r="G269" s="722"/>
      <c r="H269" s="722"/>
      <c r="I269" s="722"/>
      <c r="J269" s="722"/>
      <c r="K269" s="722"/>
      <c r="L269" s="722"/>
      <c r="M269" s="722"/>
      <c r="N269" s="722"/>
      <c r="O269" s="722"/>
      <c r="P269" s="722"/>
      <c r="Q269" s="722"/>
      <c r="R269" s="722"/>
      <c r="S269" s="722"/>
      <c r="T269" s="722"/>
      <c r="U269" s="94"/>
      <c r="V269" s="51"/>
      <c r="W269" s="217" t="s">
        <v>117</v>
      </c>
      <c r="X269" s="217"/>
      <c r="Y269" s="47" t="s">
        <v>9</v>
      </c>
      <c r="Z269" s="47"/>
      <c r="AA269" s="47"/>
      <c r="AB269" s="47"/>
      <c r="AC269" s="47"/>
      <c r="AD269" s="47"/>
      <c r="AE269" s="47"/>
      <c r="AF269" s="47"/>
      <c r="AG269" s="47"/>
      <c r="AH269" s="47"/>
      <c r="AI269" s="47"/>
      <c r="AJ269" s="47"/>
      <c r="AK269" s="47"/>
      <c r="AL269" s="75" t="s">
        <v>93</v>
      </c>
      <c r="AM269" s="476"/>
      <c r="AN269" s="51"/>
      <c r="AO269" s="217"/>
      <c r="AP269" s="217"/>
      <c r="AQ269" s="217"/>
    </row>
    <row r="270" spans="1:43" x14ac:dyDescent="0.2">
      <c r="A270" s="217"/>
      <c r="B270" s="81"/>
      <c r="C270" s="476"/>
      <c r="D270" s="51"/>
      <c r="E270" s="722"/>
      <c r="F270" s="722"/>
      <c r="G270" s="722"/>
      <c r="H270" s="722"/>
      <c r="I270" s="722"/>
      <c r="J270" s="722"/>
      <c r="K270" s="722"/>
      <c r="L270" s="722"/>
      <c r="M270" s="722"/>
      <c r="N270" s="722"/>
      <c r="O270" s="722"/>
      <c r="P270" s="722"/>
      <c r="Q270" s="722"/>
      <c r="R270" s="722"/>
      <c r="S270" s="722"/>
      <c r="T270" s="722"/>
      <c r="U270" s="94"/>
      <c r="V270" s="51"/>
      <c r="W270" s="217" t="s">
        <v>118</v>
      </c>
      <c r="X270" s="217"/>
      <c r="Y270" s="47" t="s">
        <v>9</v>
      </c>
      <c r="Z270" s="47"/>
      <c r="AA270" s="47"/>
      <c r="AB270" s="47"/>
      <c r="AC270" s="47"/>
      <c r="AD270" s="47"/>
      <c r="AE270" s="47"/>
      <c r="AF270" s="47"/>
      <c r="AG270" s="47"/>
      <c r="AH270" s="47"/>
      <c r="AI270" s="47"/>
      <c r="AJ270" s="47"/>
      <c r="AK270" s="47"/>
      <c r="AL270" s="75" t="s">
        <v>95</v>
      </c>
      <c r="AM270" s="476"/>
      <c r="AN270" s="51"/>
      <c r="AO270" s="217"/>
      <c r="AP270" s="217"/>
      <c r="AQ270" s="217"/>
    </row>
    <row r="271" spans="1:43" ht="6" customHeight="1" x14ac:dyDescent="0.2">
      <c r="A271" s="77"/>
      <c r="B271" s="76"/>
      <c r="C271" s="48"/>
      <c r="D271" s="26"/>
      <c r="E271" s="77"/>
      <c r="F271" s="77"/>
      <c r="G271" s="77"/>
      <c r="H271" s="77"/>
      <c r="I271" s="77"/>
      <c r="J271" s="77"/>
      <c r="K271" s="77"/>
      <c r="L271" s="77"/>
      <c r="M271" s="77"/>
      <c r="N271" s="77"/>
      <c r="O271" s="77"/>
      <c r="P271" s="77"/>
      <c r="Q271" s="77"/>
      <c r="R271" s="77"/>
      <c r="S271" s="77"/>
      <c r="T271" s="77"/>
      <c r="U271" s="48"/>
      <c r="V271" s="26"/>
      <c r="W271" s="77"/>
      <c r="X271" s="77"/>
      <c r="Y271" s="77"/>
      <c r="Z271" s="77"/>
      <c r="AA271" s="77"/>
      <c r="AB271" s="77"/>
      <c r="AC271" s="77"/>
      <c r="AD271" s="77"/>
      <c r="AE271" s="77"/>
      <c r="AF271" s="77"/>
      <c r="AG271" s="77"/>
      <c r="AH271" s="77"/>
      <c r="AI271" s="77"/>
      <c r="AJ271" s="77"/>
      <c r="AK271" s="77"/>
      <c r="AL271" s="78"/>
      <c r="AM271" s="48"/>
      <c r="AN271" s="26"/>
      <c r="AO271" s="77"/>
      <c r="AP271" s="77"/>
      <c r="AQ271" s="77"/>
    </row>
    <row r="272" spans="1:43" ht="6" customHeight="1" x14ac:dyDescent="0.2">
      <c r="A272" s="16"/>
      <c r="B272" s="475"/>
      <c r="C272" s="46"/>
      <c r="D272" s="27"/>
      <c r="E272" s="16"/>
      <c r="F272" s="16"/>
      <c r="G272" s="16"/>
      <c r="H272" s="16"/>
      <c r="I272" s="16"/>
      <c r="J272" s="16"/>
      <c r="K272" s="16"/>
      <c r="L272" s="16"/>
      <c r="M272" s="16"/>
      <c r="N272" s="16"/>
      <c r="O272" s="16"/>
      <c r="P272" s="16"/>
      <c r="Q272" s="16"/>
      <c r="R272" s="16"/>
      <c r="S272" s="16"/>
      <c r="T272" s="16"/>
      <c r="U272" s="46"/>
      <c r="V272" s="27"/>
      <c r="W272" s="16"/>
      <c r="X272" s="16"/>
      <c r="Y272" s="16"/>
      <c r="Z272" s="16"/>
      <c r="AA272" s="16"/>
      <c r="AB272" s="16"/>
      <c r="AC272" s="16"/>
      <c r="AD272" s="16"/>
      <c r="AE272" s="16"/>
      <c r="AF272" s="16"/>
      <c r="AG272" s="16"/>
      <c r="AH272" s="16"/>
      <c r="AI272" s="16"/>
      <c r="AJ272" s="16"/>
      <c r="AK272" s="16"/>
      <c r="AL272" s="24"/>
      <c r="AM272" s="46"/>
      <c r="AN272" s="27"/>
      <c r="AO272" s="16"/>
      <c r="AP272" s="16"/>
      <c r="AQ272" s="16"/>
    </row>
    <row r="273" spans="1:43" ht="11.25" customHeight="1" x14ac:dyDescent="0.2">
      <c r="A273" s="217"/>
      <c r="B273" s="133">
        <v>1034</v>
      </c>
      <c r="C273" s="476"/>
      <c r="D273" s="51"/>
      <c r="E273" s="722" t="str">
        <f ca="1">VLOOKUP(INDIRECT(ADDRESS(ROW(),COLUMN()-3)),Language_Translations,MATCH(Language_Selected,Language_Options,0),FALSE)</f>
        <v>Est-ce que vous achèteriez des légumes frais à un marchand ou à un vendeur si vous saviez que cette personne a le VIH ?</v>
      </c>
      <c r="F273" s="722"/>
      <c r="G273" s="722"/>
      <c r="H273" s="722"/>
      <c r="I273" s="722"/>
      <c r="J273" s="722"/>
      <c r="K273" s="722"/>
      <c r="L273" s="722"/>
      <c r="M273" s="722"/>
      <c r="N273" s="722"/>
      <c r="O273" s="722"/>
      <c r="P273" s="722"/>
      <c r="Q273" s="722"/>
      <c r="R273" s="722"/>
      <c r="S273" s="722"/>
      <c r="T273" s="722"/>
      <c r="U273" s="94"/>
      <c r="V273" s="51"/>
      <c r="W273" s="217" t="s">
        <v>117</v>
      </c>
      <c r="X273" s="217"/>
      <c r="Y273" s="47" t="s">
        <v>9</v>
      </c>
      <c r="Z273" s="47"/>
      <c r="AA273" s="47"/>
      <c r="AB273" s="47"/>
      <c r="AC273" s="47"/>
      <c r="AD273" s="47"/>
      <c r="AE273" s="47"/>
      <c r="AF273" s="47"/>
      <c r="AG273" s="47"/>
      <c r="AH273" s="47"/>
      <c r="AI273" s="47"/>
      <c r="AJ273" s="47"/>
      <c r="AK273" s="47"/>
      <c r="AL273" s="75" t="s">
        <v>93</v>
      </c>
      <c r="AM273" s="476"/>
      <c r="AN273" s="51"/>
      <c r="AO273" s="217"/>
      <c r="AP273" s="217"/>
      <c r="AQ273" s="217"/>
    </row>
    <row r="274" spans="1:43" x14ac:dyDescent="0.2">
      <c r="A274" s="217"/>
      <c r="B274" s="477"/>
      <c r="C274" s="476"/>
      <c r="D274" s="51"/>
      <c r="E274" s="722"/>
      <c r="F274" s="722"/>
      <c r="G274" s="722"/>
      <c r="H274" s="722"/>
      <c r="I274" s="722"/>
      <c r="J274" s="722"/>
      <c r="K274" s="722"/>
      <c r="L274" s="722"/>
      <c r="M274" s="722"/>
      <c r="N274" s="722"/>
      <c r="O274" s="722"/>
      <c r="P274" s="722"/>
      <c r="Q274" s="722"/>
      <c r="R274" s="722"/>
      <c r="S274" s="722"/>
      <c r="T274" s="722"/>
      <c r="U274" s="94"/>
      <c r="V274" s="51"/>
      <c r="W274" s="217" t="s">
        <v>118</v>
      </c>
      <c r="X274" s="217"/>
      <c r="Y274" s="47" t="s">
        <v>9</v>
      </c>
      <c r="Z274" s="47"/>
      <c r="AA274" s="47"/>
      <c r="AB274" s="47"/>
      <c r="AC274" s="47"/>
      <c r="AD274" s="47"/>
      <c r="AE274" s="47"/>
      <c r="AF274" s="47"/>
      <c r="AG274" s="47"/>
      <c r="AH274" s="47"/>
      <c r="AI274" s="97"/>
      <c r="AJ274" s="47"/>
      <c r="AK274" s="47"/>
      <c r="AL274" s="75" t="s">
        <v>95</v>
      </c>
      <c r="AM274" s="476"/>
      <c r="AN274" s="51"/>
      <c r="AO274" s="217"/>
      <c r="AP274" s="217"/>
      <c r="AQ274" s="217"/>
    </row>
    <row r="275" spans="1:43" x14ac:dyDescent="0.2">
      <c r="A275" s="217"/>
      <c r="B275" s="477"/>
      <c r="C275" s="476"/>
      <c r="D275" s="51"/>
      <c r="E275" s="722"/>
      <c r="F275" s="722"/>
      <c r="G275" s="722"/>
      <c r="H275" s="722"/>
      <c r="I275" s="722"/>
      <c r="J275" s="722"/>
      <c r="K275" s="722"/>
      <c r="L275" s="722"/>
      <c r="M275" s="722"/>
      <c r="N275" s="722"/>
      <c r="O275" s="722"/>
      <c r="P275" s="722"/>
      <c r="Q275" s="722"/>
      <c r="R275" s="722"/>
      <c r="S275" s="722"/>
      <c r="T275" s="722"/>
      <c r="U275" s="94"/>
      <c r="V275" s="51"/>
      <c r="W275" s="217" t="s">
        <v>1033</v>
      </c>
      <c r="X275" s="217"/>
      <c r="Y275" s="217"/>
      <c r="Z275" s="217"/>
      <c r="AA275" s="217"/>
      <c r="AB275" s="217"/>
      <c r="AC275" s="217"/>
      <c r="AD275" s="217"/>
      <c r="AF275" s="47"/>
      <c r="AG275" s="97"/>
      <c r="AH275" s="47"/>
      <c r="AI275" s="47"/>
      <c r="AJ275" s="47" t="s">
        <v>9</v>
      </c>
      <c r="AK275" s="47"/>
      <c r="AL275" s="75" t="s">
        <v>212</v>
      </c>
      <c r="AM275" s="476"/>
      <c r="AN275" s="51"/>
      <c r="AO275" s="217"/>
      <c r="AP275" s="217"/>
      <c r="AQ275" s="217"/>
    </row>
    <row r="276" spans="1:43" ht="6" customHeight="1" x14ac:dyDescent="0.2">
      <c r="A276" s="77"/>
      <c r="B276" s="76"/>
      <c r="C276" s="48"/>
      <c r="D276" s="26"/>
      <c r="E276" s="77"/>
      <c r="F276" s="77"/>
      <c r="G276" s="77"/>
      <c r="H276" s="77"/>
      <c r="I276" s="77"/>
      <c r="J276" s="77"/>
      <c r="K276" s="77"/>
      <c r="L276" s="77"/>
      <c r="M276" s="77"/>
      <c r="N276" s="77"/>
      <c r="O276" s="77"/>
      <c r="P276" s="77"/>
      <c r="Q276" s="77"/>
      <c r="R276" s="77"/>
      <c r="S276" s="77"/>
      <c r="T276" s="77"/>
      <c r="U276" s="48"/>
      <c r="V276" s="26"/>
      <c r="W276" s="77"/>
      <c r="X276" s="77"/>
      <c r="Y276" s="77"/>
      <c r="Z276" s="77"/>
      <c r="AA276" s="77"/>
      <c r="AB276" s="77"/>
      <c r="AC276" s="77"/>
      <c r="AD276" s="77"/>
      <c r="AE276" s="77"/>
      <c r="AF276" s="77"/>
      <c r="AG276" s="77"/>
      <c r="AH276" s="77"/>
      <c r="AI276" s="77"/>
      <c r="AJ276" s="77"/>
      <c r="AK276" s="77"/>
      <c r="AL276" s="78"/>
      <c r="AM276" s="48"/>
      <c r="AN276" s="26"/>
      <c r="AO276" s="77"/>
      <c r="AP276" s="77"/>
      <c r="AQ276" s="77"/>
    </row>
    <row r="277" spans="1:43" ht="6" customHeight="1" x14ac:dyDescent="0.2">
      <c r="A277" s="16"/>
      <c r="B277" s="475"/>
      <c r="C277" s="46"/>
      <c r="D277" s="27"/>
      <c r="E277" s="16"/>
      <c r="F277" s="16"/>
      <c r="G277" s="16"/>
      <c r="H277" s="16"/>
      <c r="I277" s="16"/>
      <c r="J277" s="16"/>
      <c r="K277" s="16"/>
      <c r="L277" s="16"/>
      <c r="M277" s="16"/>
      <c r="N277" s="16"/>
      <c r="O277" s="16"/>
      <c r="P277" s="16"/>
      <c r="Q277" s="16"/>
      <c r="R277" s="16"/>
      <c r="S277" s="16"/>
      <c r="T277" s="16"/>
      <c r="U277" s="46"/>
      <c r="V277" s="27"/>
      <c r="W277" s="16"/>
      <c r="X277" s="16"/>
      <c r="Y277" s="16"/>
      <c r="Z277" s="16"/>
      <c r="AA277" s="16"/>
      <c r="AB277" s="16"/>
      <c r="AC277" s="16"/>
      <c r="AD277" s="16"/>
      <c r="AE277" s="16"/>
      <c r="AF277" s="16"/>
      <c r="AG277" s="16"/>
      <c r="AH277" s="16"/>
      <c r="AI277" s="16"/>
      <c r="AJ277" s="16"/>
      <c r="AK277" s="16"/>
      <c r="AL277" s="24"/>
      <c r="AM277" s="46"/>
      <c r="AN277" s="27"/>
      <c r="AO277" s="16"/>
      <c r="AP277" s="16"/>
      <c r="AQ277" s="16"/>
    </row>
    <row r="278" spans="1:43" ht="11.25" customHeight="1" x14ac:dyDescent="0.2">
      <c r="A278" s="217"/>
      <c r="B278" s="133">
        <v>1035</v>
      </c>
      <c r="C278" s="476"/>
      <c r="D278" s="51"/>
      <c r="E278" s="722" t="str">
        <f ca="1">VLOOKUP(INDIRECT(ADDRESS(ROW(),COLUMN()-3)),Language_Translations,MATCH(Language_Selected,Language_Options,0),FALSE)</f>
        <v>Pensez-vous que des enfants vivant avec le VIH devraient être autorisés à aller à l'école avec des enfants qui n'ont pas le VIH ?</v>
      </c>
      <c r="F278" s="722"/>
      <c r="G278" s="722"/>
      <c r="H278" s="722"/>
      <c r="I278" s="722"/>
      <c r="J278" s="722"/>
      <c r="K278" s="722"/>
      <c r="L278" s="722"/>
      <c r="M278" s="722"/>
      <c r="N278" s="722"/>
      <c r="O278" s="722"/>
      <c r="P278" s="722"/>
      <c r="Q278" s="722"/>
      <c r="R278" s="722"/>
      <c r="S278" s="722"/>
      <c r="T278" s="722"/>
      <c r="U278" s="94"/>
      <c r="V278" s="51"/>
      <c r="W278" s="217" t="s">
        <v>117</v>
      </c>
      <c r="X278" s="217"/>
      <c r="Y278" s="47" t="s">
        <v>9</v>
      </c>
      <c r="Z278" s="47"/>
      <c r="AA278" s="47"/>
      <c r="AB278" s="47"/>
      <c r="AC278" s="47"/>
      <c r="AD278" s="47"/>
      <c r="AE278" s="47"/>
      <c r="AF278" s="47"/>
      <c r="AG278" s="47"/>
      <c r="AH278" s="47"/>
      <c r="AI278" s="47"/>
      <c r="AJ278" s="47"/>
      <c r="AK278" s="47"/>
      <c r="AL278" s="75" t="s">
        <v>93</v>
      </c>
      <c r="AM278" s="476"/>
      <c r="AN278" s="51"/>
      <c r="AO278" s="217"/>
      <c r="AP278" s="217"/>
      <c r="AQ278" s="217"/>
    </row>
    <row r="279" spans="1:43" x14ac:dyDescent="0.2">
      <c r="A279" s="217"/>
      <c r="B279" s="477"/>
      <c r="C279" s="476"/>
      <c r="D279" s="51"/>
      <c r="E279" s="722"/>
      <c r="F279" s="722"/>
      <c r="G279" s="722"/>
      <c r="H279" s="722"/>
      <c r="I279" s="722"/>
      <c r="J279" s="722"/>
      <c r="K279" s="722"/>
      <c r="L279" s="722"/>
      <c r="M279" s="722"/>
      <c r="N279" s="722"/>
      <c r="O279" s="722"/>
      <c r="P279" s="722"/>
      <c r="Q279" s="722"/>
      <c r="R279" s="722"/>
      <c r="S279" s="722"/>
      <c r="T279" s="722"/>
      <c r="U279" s="94"/>
      <c r="V279" s="51"/>
      <c r="W279" s="217" t="s">
        <v>118</v>
      </c>
      <c r="X279" s="217"/>
      <c r="Y279" s="47" t="s">
        <v>9</v>
      </c>
      <c r="Z279" s="47"/>
      <c r="AA279" s="47"/>
      <c r="AB279" s="47"/>
      <c r="AC279" s="47"/>
      <c r="AD279" s="47"/>
      <c r="AE279" s="47"/>
      <c r="AF279" s="47"/>
      <c r="AG279" s="47"/>
      <c r="AH279" s="47"/>
      <c r="AI279" s="47"/>
      <c r="AJ279" s="47"/>
      <c r="AK279" s="47"/>
      <c r="AL279" s="75" t="s">
        <v>95</v>
      </c>
      <c r="AM279" s="476"/>
      <c r="AN279" s="51"/>
      <c r="AO279" s="217"/>
      <c r="AP279" s="217"/>
      <c r="AQ279" s="217"/>
    </row>
    <row r="280" spans="1:43" x14ac:dyDescent="0.2">
      <c r="A280" s="217"/>
      <c r="B280" s="477"/>
      <c r="C280" s="476"/>
      <c r="D280" s="51"/>
      <c r="E280" s="722"/>
      <c r="F280" s="722"/>
      <c r="G280" s="722"/>
      <c r="H280" s="722"/>
      <c r="I280" s="722"/>
      <c r="J280" s="722"/>
      <c r="K280" s="722"/>
      <c r="L280" s="722"/>
      <c r="M280" s="722"/>
      <c r="N280" s="722"/>
      <c r="O280" s="722"/>
      <c r="P280" s="722"/>
      <c r="Q280" s="722"/>
      <c r="R280" s="722"/>
      <c r="S280" s="722"/>
      <c r="T280" s="722"/>
      <c r="U280" s="94"/>
      <c r="V280" s="51"/>
      <c r="W280" s="217" t="s">
        <v>1033</v>
      </c>
      <c r="X280" s="217"/>
      <c r="Y280" s="217"/>
      <c r="Z280" s="217"/>
      <c r="AA280" s="217"/>
      <c r="AB280" s="217"/>
      <c r="AC280" s="217"/>
      <c r="AD280" s="217"/>
      <c r="AF280" s="47"/>
      <c r="AG280" s="97"/>
      <c r="AH280" s="47"/>
      <c r="AI280" s="47"/>
      <c r="AJ280" s="47" t="s">
        <v>9</v>
      </c>
      <c r="AK280" s="47"/>
      <c r="AL280" s="75" t="s">
        <v>212</v>
      </c>
      <c r="AM280" s="476"/>
      <c r="AN280" s="51"/>
      <c r="AO280" s="217"/>
      <c r="AP280" s="217"/>
      <c r="AQ280" s="217"/>
    </row>
    <row r="281" spans="1:43" ht="6" customHeight="1" thickBot="1" x14ac:dyDescent="0.25">
      <c r="A281" s="77"/>
      <c r="B281" s="76"/>
      <c r="C281" s="48"/>
      <c r="D281" s="26"/>
      <c r="E281" s="77"/>
      <c r="F281" s="77"/>
      <c r="G281" s="77"/>
      <c r="H281" s="77"/>
      <c r="I281" s="77"/>
      <c r="J281" s="77"/>
      <c r="K281" s="77"/>
      <c r="L281" s="77"/>
      <c r="M281" s="77"/>
      <c r="N281" s="77"/>
      <c r="O281" s="77"/>
      <c r="P281" s="77"/>
      <c r="Q281" s="77"/>
      <c r="R281" s="77"/>
      <c r="S281" s="77"/>
      <c r="T281" s="77"/>
      <c r="U281" s="48"/>
      <c r="V281" s="26"/>
      <c r="W281" s="77"/>
      <c r="X281" s="77"/>
      <c r="Y281" s="77"/>
      <c r="Z281" s="77"/>
      <c r="AA281" s="77"/>
      <c r="AB281" s="77"/>
      <c r="AC281" s="77"/>
      <c r="AD281" s="77"/>
      <c r="AE281" s="77"/>
      <c r="AF281" s="77"/>
      <c r="AG281" s="77"/>
      <c r="AH281" s="77"/>
      <c r="AI281" s="77"/>
      <c r="AJ281" s="77"/>
      <c r="AK281" s="77"/>
      <c r="AL281" s="78"/>
      <c r="AM281" s="48"/>
      <c r="AN281" s="26"/>
      <c r="AO281" s="77"/>
      <c r="AP281" s="77"/>
      <c r="AQ281" s="77"/>
    </row>
    <row r="282" spans="1:43" ht="6" customHeight="1" x14ac:dyDescent="0.2">
      <c r="A282" s="472"/>
      <c r="B282" s="275"/>
      <c r="C282" s="276"/>
      <c r="D282" s="201"/>
      <c r="E282" s="202"/>
      <c r="F282" s="202"/>
      <c r="G282" s="202"/>
      <c r="H282" s="202"/>
      <c r="I282" s="202"/>
      <c r="J282" s="202"/>
      <c r="K282" s="202"/>
      <c r="L282" s="202"/>
      <c r="M282" s="202"/>
      <c r="N282" s="202"/>
      <c r="O282" s="202"/>
      <c r="P282" s="202"/>
      <c r="Q282" s="202"/>
      <c r="R282" s="202"/>
      <c r="S282" s="202"/>
      <c r="T282" s="202"/>
      <c r="U282" s="202"/>
      <c r="V282" s="202"/>
      <c r="W282" s="202"/>
      <c r="X282" s="202"/>
      <c r="Y282" s="202"/>
      <c r="Z282" s="202"/>
      <c r="AA282" s="202"/>
      <c r="AB282" s="202"/>
      <c r="AC282" s="202"/>
      <c r="AD282" s="202"/>
      <c r="AE282" s="202"/>
      <c r="AF282" s="202"/>
      <c r="AG282" s="202"/>
      <c r="AH282" s="202"/>
      <c r="AI282" s="202"/>
      <c r="AJ282" s="202"/>
      <c r="AK282" s="202"/>
      <c r="AL282" s="203"/>
      <c r="AM282" s="204"/>
      <c r="AN282" s="201"/>
      <c r="AO282" s="202"/>
      <c r="AP282" s="202"/>
      <c r="AQ282" s="213"/>
    </row>
    <row r="283" spans="1:43" x14ac:dyDescent="0.2">
      <c r="A283" s="473"/>
      <c r="B283" s="348">
        <v>1036</v>
      </c>
      <c r="C283" s="278"/>
      <c r="D283" s="205"/>
      <c r="E283" s="812" t="s">
        <v>1065</v>
      </c>
      <c r="F283" s="812"/>
      <c r="G283" s="812"/>
      <c r="H283" s="812"/>
      <c r="I283" s="812"/>
      <c r="J283" s="812"/>
      <c r="K283" s="812"/>
      <c r="L283" s="812"/>
      <c r="M283" s="812"/>
      <c r="N283" s="812"/>
      <c r="O283" s="812"/>
      <c r="P283" s="812"/>
      <c r="Q283" s="812"/>
      <c r="R283" s="812"/>
      <c r="S283" s="812"/>
      <c r="T283" s="812"/>
      <c r="U283" s="552"/>
      <c r="V283" s="552"/>
      <c r="W283" s="552"/>
      <c r="X283" s="552"/>
      <c r="Y283" s="552"/>
      <c r="Z283" s="552"/>
      <c r="AA283" s="552"/>
      <c r="AB283" s="552"/>
      <c r="AC283" s="552"/>
      <c r="AD283" s="552"/>
      <c r="AE283" s="552"/>
      <c r="AF283" s="552"/>
      <c r="AG283" s="552"/>
      <c r="AH283" s="552"/>
      <c r="AI283" s="552"/>
      <c r="AJ283" s="552"/>
      <c r="AK283" s="552"/>
      <c r="AL283" s="206"/>
      <c r="AM283" s="207"/>
      <c r="AN283" s="205"/>
      <c r="AO283" s="552"/>
      <c r="AP283" s="552"/>
      <c r="AQ283" s="553"/>
    </row>
    <row r="284" spans="1:43" ht="6" customHeight="1" x14ac:dyDescent="0.2">
      <c r="A284" s="473"/>
      <c r="B284" s="277"/>
      <c r="C284" s="278"/>
      <c r="D284" s="205"/>
      <c r="E284" s="551"/>
      <c r="F284" s="551"/>
      <c r="G284" s="551"/>
      <c r="H284" s="551"/>
      <c r="I284" s="551"/>
      <c r="J284" s="551"/>
      <c r="K284" s="551"/>
      <c r="L284" s="551"/>
      <c r="M284" s="551"/>
      <c r="N284" s="551"/>
      <c r="O284" s="551"/>
      <c r="P284" s="551"/>
      <c r="Q284" s="551"/>
      <c r="R284" s="551"/>
      <c r="S284" s="551"/>
      <c r="T284" s="551"/>
      <c r="U284" s="552"/>
      <c r="V284" s="552"/>
      <c r="W284" s="552"/>
      <c r="X284" s="552"/>
      <c r="Y284" s="552"/>
      <c r="Z284" s="552"/>
      <c r="AA284" s="552"/>
      <c r="AB284" s="552"/>
      <c r="AC284" s="552"/>
      <c r="AD284" s="552"/>
      <c r="AE284" s="552"/>
      <c r="AF284" s="552"/>
      <c r="AG284" s="552"/>
      <c r="AH284" s="552"/>
      <c r="AI284" s="552"/>
      <c r="AJ284" s="552"/>
      <c r="AK284" s="552"/>
      <c r="AL284" s="206"/>
      <c r="AM284" s="207"/>
      <c r="AN284" s="205"/>
      <c r="AO284" s="552"/>
      <c r="AP284" s="552"/>
      <c r="AQ284" s="553"/>
    </row>
    <row r="285" spans="1:43" x14ac:dyDescent="0.2">
      <c r="A285" s="473"/>
      <c r="B285" s="198" t="s">
        <v>321</v>
      </c>
      <c r="C285" s="278"/>
      <c r="D285" s="205"/>
      <c r="E285" s="552"/>
      <c r="F285" s="552"/>
      <c r="G285" s="552"/>
      <c r="H285" s="552"/>
      <c r="I285" s="552"/>
      <c r="J285" s="552"/>
      <c r="K285" s="552"/>
      <c r="L285" s="552"/>
      <c r="M285" s="552"/>
      <c r="N285" s="552"/>
      <c r="O285" s="552"/>
      <c r="P285" s="552"/>
      <c r="Q285" s="206" t="s">
        <v>1066</v>
      </c>
      <c r="R285" s="552"/>
      <c r="S285" s="552"/>
      <c r="T285" s="552"/>
      <c r="U285" s="552"/>
      <c r="V285" s="552"/>
      <c r="X285" s="552"/>
      <c r="Y285" s="552"/>
      <c r="Z285" s="552"/>
      <c r="AA285" s="552"/>
      <c r="AB285" s="206" t="s">
        <v>106</v>
      </c>
      <c r="AC285" s="552"/>
      <c r="AD285" s="552"/>
      <c r="AE285" s="552"/>
      <c r="AF285" s="552"/>
      <c r="AG285" s="552"/>
      <c r="AH285" s="552"/>
      <c r="AI285" s="552"/>
      <c r="AJ285" s="552"/>
      <c r="AK285" s="552"/>
      <c r="AL285" s="206"/>
      <c r="AM285" s="207"/>
      <c r="AN285" s="205"/>
      <c r="AO285" s="552"/>
      <c r="AP285" s="811">
        <v>1040</v>
      </c>
      <c r="AQ285" s="468"/>
    </row>
    <row r="286" spans="1:43" x14ac:dyDescent="0.2">
      <c r="A286" s="473"/>
      <c r="B286" s="277"/>
      <c r="C286" s="278"/>
      <c r="D286" s="205"/>
      <c r="E286" s="552"/>
      <c r="F286" s="552"/>
      <c r="G286" s="552"/>
      <c r="H286" s="552"/>
      <c r="I286" s="552"/>
      <c r="J286" s="552"/>
      <c r="K286" s="552"/>
      <c r="L286" s="552"/>
      <c r="M286" s="552"/>
      <c r="N286" s="552"/>
      <c r="O286" s="552"/>
      <c r="P286" s="552"/>
      <c r="Q286" s="208"/>
      <c r="R286" s="552"/>
      <c r="S286" s="552"/>
      <c r="T286" s="552"/>
      <c r="U286" s="552"/>
      <c r="V286" s="552"/>
      <c r="W286" s="552"/>
      <c r="X286" s="552"/>
      <c r="Y286" s="552"/>
      <c r="Z286" s="552"/>
      <c r="AA286" s="552"/>
      <c r="AB286" s="206"/>
      <c r="AC286" s="552"/>
      <c r="AD286" s="552"/>
      <c r="AE286" s="552"/>
      <c r="AF286" s="552"/>
      <c r="AG286" s="552"/>
      <c r="AH286" s="552"/>
      <c r="AI286" s="552"/>
      <c r="AJ286" s="552"/>
      <c r="AK286" s="552"/>
      <c r="AL286" s="206"/>
      <c r="AM286" s="207"/>
      <c r="AN286" s="205"/>
      <c r="AO286" s="552"/>
      <c r="AP286" s="811"/>
      <c r="AQ286" s="468"/>
    </row>
    <row r="287" spans="1:43" ht="6" customHeight="1" thickBot="1" x14ac:dyDescent="0.25">
      <c r="A287" s="474"/>
      <c r="B287" s="279"/>
      <c r="C287" s="280"/>
      <c r="D287" s="209"/>
      <c r="E287" s="210"/>
      <c r="F287" s="210"/>
      <c r="G287" s="210"/>
      <c r="H287" s="210"/>
      <c r="I287" s="210"/>
      <c r="J287" s="210"/>
      <c r="K287" s="210"/>
      <c r="L287" s="210"/>
      <c r="M287" s="210"/>
      <c r="N287" s="210"/>
      <c r="O287" s="210"/>
      <c r="P287" s="210"/>
      <c r="Q287" s="210"/>
      <c r="R287" s="210"/>
      <c r="S287" s="210"/>
      <c r="T287" s="210"/>
      <c r="U287" s="210"/>
      <c r="V287" s="210"/>
      <c r="W287" s="210"/>
      <c r="X287" s="210"/>
      <c r="Y287" s="210"/>
      <c r="Z287" s="210"/>
      <c r="AA287" s="210"/>
      <c r="AB287" s="210"/>
      <c r="AC287" s="210"/>
      <c r="AD287" s="210"/>
      <c r="AE287" s="210"/>
      <c r="AF287" s="210"/>
      <c r="AG287" s="210"/>
      <c r="AH287" s="210"/>
      <c r="AI287" s="210"/>
      <c r="AJ287" s="210"/>
      <c r="AK287" s="210"/>
      <c r="AL287" s="211"/>
      <c r="AM287" s="212"/>
      <c r="AN287" s="209"/>
      <c r="AO287" s="210"/>
      <c r="AP287" s="210"/>
      <c r="AQ287" s="214"/>
    </row>
    <row r="288" spans="1:43" s="455" customFormat="1" ht="6" customHeight="1" x14ac:dyDescent="0.2">
      <c r="A288" s="266"/>
      <c r="B288" s="267"/>
      <c r="C288" s="268"/>
      <c r="D288" s="344"/>
      <c r="E288" s="197"/>
      <c r="F288" s="197"/>
      <c r="G288" s="197"/>
      <c r="H288" s="197"/>
      <c r="I288" s="197"/>
      <c r="J288" s="197"/>
      <c r="K288" s="197"/>
      <c r="L288" s="197"/>
      <c r="M288" s="197"/>
      <c r="N288" s="197"/>
      <c r="O288" s="197"/>
      <c r="P288" s="197"/>
      <c r="Q288" s="197"/>
      <c r="R288" s="197"/>
      <c r="S288" s="197"/>
      <c r="T288" s="197"/>
      <c r="U288" s="343"/>
      <c r="V288" s="344"/>
      <c r="W288" s="197"/>
      <c r="X288" s="197"/>
      <c r="Y288" s="197"/>
      <c r="Z288" s="197"/>
      <c r="AA288" s="197"/>
      <c r="AB288" s="197"/>
      <c r="AC288" s="197"/>
      <c r="AD288" s="197"/>
      <c r="AE288" s="197"/>
      <c r="AF288" s="197"/>
      <c r="AG288" s="197"/>
      <c r="AH288" s="197"/>
      <c r="AI288" s="197"/>
      <c r="AJ288" s="197"/>
      <c r="AK288" s="197"/>
      <c r="AL288" s="451"/>
      <c r="AM288" s="452"/>
      <c r="AN288" s="453"/>
      <c r="AO288" s="454"/>
      <c r="AP288" s="454"/>
      <c r="AQ288" s="454"/>
    </row>
    <row r="289" spans="1:43" s="455" customFormat="1" ht="11.25" customHeight="1" x14ac:dyDescent="0.2">
      <c r="A289" s="313"/>
      <c r="B289" s="348">
        <v>1037</v>
      </c>
      <c r="C289" s="269"/>
      <c r="D289" s="110"/>
      <c r="E289" s="777" t="str">
        <f ca="1">VLOOKUP(INDIRECT(ADDRESS(ROW(),COLUMN()-3)),Language_Translations,MATCH(Language_Selected,Language_Options,0),FALSE)</f>
        <v>Maintenant, je voudrais vous poser des questions sur votre vie en tant que personne vivant avec le VIH.
Avez-vous révélé à quelqu'un d'autre que moi que vous avez le VIH ?</v>
      </c>
      <c r="F289" s="777"/>
      <c r="G289" s="777"/>
      <c r="H289" s="777"/>
      <c r="I289" s="777"/>
      <c r="J289" s="777"/>
      <c r="K289" s="777"/>
      <c r="L289" s="777"/>
      <c r="M289" s="777"/>
      <c r="N289" s="777"/>
      <c r="O289" s="777"/>
      <c r="P289" s="777"/>
      <c r="Q289" s="777"/>
      <c r="R289" s="777"/>
      <c r="S289" s="777"/>
      <c r="T289" s="777"/>
      <c r="U289" s="239"/>
      <c r="V289" s="110"/>
      <c r="W289" t="s">
        <v>117</v>
      </c>
      <c r="X289"/>
      <c r="Y289" s="97" t="s">
        <v>9</v>
      </c>
      <c r="Z289" s="97"/>
      <c r="AA289" s="97"/>
      <c r="AB289" s="97"/>
      <c r="AC289" s="97"/>
      <c r="AD289" s="97"/>
      <c r="AE289" s="97"/>
      <c r="AF289" s="97"/>
      <c r="AG289" s="97"/>
      <c r="AH289" s="97"/>
      <c r="AI289" s="97"/>
      <c r="AJ289" s="97"/>
      <c r="AK289" s="97"/>
      <c r="AL289" s="98" t="s">
        <v>93</v>
      </c>
      <c r="AM289" s="469"/>
      <c r="AN289" s="460"/>
    </row>
    <row r="290" spans="1:43" s="455" customFormat="1" ht="11.25" customHeight="1" x14ac:dyDescent="0.2">
      <c r="A290" s="313"/>
      <c r="B290" s="198" t="s">
        <v>321</v>
      </c>
      <c r="C290" s="269"/>
      <c r="D290" s="110"/>
      <c r="E290" s="777"/>
      <c r="F290" s="777"/>
      <c r="G290" s="777"/>
      <c r="H290" s="777"/>
      <c r="I290" s="777"/>
      <c r="J290" s="777"/>
      <c r="K290" s="777"/>
      <c r="L290" s="777"/>
      <c r="M290" s="777"/>
      <c r="N290" s="777"/>
      <c r="O290" s="777"/>
      <c r="P290" s="777"/>
      <c r="Q290" s="777"/>
      <c r="R290" s="777"/>
      <c r="S290" s="777"/>
      <c r="T290" s="777"/>
      <c r="U290" s="239"/>
      <c r="V290" s="110"/>
      <c r="W290" t="s">
        <v>118</v>
      </c>
      <c r="X290"/>
      <c r="Y290" s="97" t="s">
        <v>9</v>
      </c>
      <c r="Z290" s="97"/>
      <c r="AA290" s="97"/>
      <c r="AB290" s="97"/>
      <c r="AC290" s="97"/>
      <c r="AD290" s="97"/>
      <c r="AE290" s="97"/>
      <c r="AF290" s="97"/>
      <c r="AG290" s="97"/>
      <c r="AH290" s="97"/>
      <c r="AI290" s="97"/>
      <c r="AJ290" s="97"/>
      <c r="AK290" s="97"/>
      <c r="AL290" s="98" t="s">
        <v>95</v>
      </c>
      <c r="AM290" s="469"/>
      <c r="AN290" s="460"/>
    </row>
    <row r="291" spans="1:43" s="455" customFormat="1" ht="11.25" customHeight="1" x14ac:dyDescent="0.2">
      <c r="A291" s="313"/>
      <c r="B291" s="256"/>
      <c r="C291" s="269"/>
      <c r="D291" s="110"/>
      <c r="E291" s="777"/>
      <c r="F291" s="777"/>
      <c r="G291" s="777"/>
      <c r="H291" s="777"/>
      <c r="I291" s="777"/>
      <c r="J291" s="777"/>
      <c r="K291" s="777"/>
      <c r="L291" s="777"/>
      <c r="M291" s="777"/>
      <c r="N291" s="777"/>
      <c r="O291" s="777"/>
      <c r="P291" s="777"/>
      <c r="Q291" s="777"/>
      <c r="R291" s="777"/>
      <c r="S291" s="777"/>
      <c r="T291" s="777"/>
      <c r="U291" s="239"/>
      <c r="V291" s="110"/>
      <c r="W291"/>
      <c r="X291"/>
      <c r="Y291" s="97"/>
      <c r="Z291" s="97"/>
      <c r="AA291" s="97"/>
      <c r="AB291" s="97"/>
      <c r="AC291" s="97"/>
      <c r="AD291" s="97"/>
      <c r="AE291" s="97"/>
      <c r="AF291" s="97"/>
      <c r="AG291" s="97"/>
      <c r="AH291" s="97"/>
      <c r="AI291" s="97"/>
      <c r="AJ291" s="97"/>
      <c r="AK291" s="97"/>
      <c r="AL291" s="98"/>
      <c r="AM291" s="469"/>
      <c r="AN291" s="460"/>
    </row>
    <row r="292" spans="1:43" s="455" customFormat="1" ht="11.15" customHeight="1" x14ac:dyDescent="0.2">
      <c r="A292" s="313"/>
      <c r="B292" s="256"/>
      <c r="C292" s="269"/>
      <c r="D292" s="110"/>
      <c r="E292" s="777"/>
      <c r="F292" s="777"/>
      <c r="G292" s="777"/>
      <c r="H292" s="777"/>
      <c r="I292" s="777"/>
      <c r="J292" s="777"/>
      <c r="K292" s="777"/>
      <c r="L292" s="777"/>
      <c r="M292" s="777"/>
      <c r="N292" s="777"/>
      <c r="O292" s="777"/>
      <c r="P292" s="777"/>
      <c r="Q292" s="777"/>
      <c r="R292" s="777"/>
      <c r="S292" s="777"/>
      <c r="T292" s="777"/>
      <c r="U292" s="239"/>
      <c r="V292" s="110"/>
      <c r="W292"/>
      <c r="X292"/>
      <c r="Y292" s="97"/>
      <c r="Z292" s="97"/>
      <c r="AA292" s="97"/>
      <c r="AB292" s="97"/>
      <c r="AC292" s="97"/>
      <c r="AD292" s="97"/>
      <c r="AE292" s="97"/>
      <c r="AF292" s="97"/>
      <c r="AG292" s="97"/>
      <c r="AH292" s="97"/>
      <c r="AI292" s="97"/>
      <c r="AJ292" s="97"/>
      <c r="AK292" s="97"/>
      <c r="AL292" s="98"/>
      <c r="AM292" s="469"/>
      <c r="AN292" s="460"/>
    </row>
    <row r="293" spans="1:43" s="455" customFormat="1" ht="11.25" customHeight="1" x14ac:dyDescent="0.2">
      <c r="A293" s="313"/>
      <c r="B293" s="256"/>
      <c r="C293" s="269"/>
      <c r="D293" s="110"/>
      <c r="E293" s="777"/>
      <c r="F293" s="777"/>
      <c r="G293" s="777"/>
      <c r="H293" s="777"/>
      <c r="I293" s="777"/>
      <c r="J293" s="777"/>
      <c r="K293" s="777"/>
      <c r="L293" s="777"/>
      <c r="M293" s="777"/>
      <c r="N293" s="777"/>
      <c r="O293" s="777"/>
      <c r="P293" s="777"/>
      <c r="Q293" s="777"/>
      <c r="R293" s="777"/>
      <c r="S293" s="777"/>
      <c r="T293" s="777"/>
      <c r="U293" s="239"/>
      <c r="V293" s="110"/>
      <c r="W293"/>
      <c r="X293"/>
      <c r="Y293" s="97"/>
      <c r="Z293" s="97"/>
      <c r="AA293" s="97"/>
      <c r="AB293" s="97"/>
      <c r="AC293" s="97"/>
      <c r="AD293" s="97"/>
      <c r="AE293" s="97"/>
      <c r="AF293" s="97"/>
      <c r="AG293" s="97"/>
      <c r="AH293" s="97"/>
      <c r="AI293" s="97"/>
      <c r="AJ293" s="97"/>
      <c r="AK293" s="97"/>
      <c r="AL293" s="98"/>
      <c r="AM293" s="469"/>
      <c r="AN293" s="460"/>
    </row>
    <row r="294" spans="1:43" s="455" customFormat="1" ht="11.25" customHeight="1" x14ac:dyDescent="0.2">
      <c r="A294" s="313"/>
      <c r="B294" s="256"/>
      <c r="C294" s="269"/>
      <c r="D294" s="110"/>
      <c r="E294" s="777"/>
      <c r="F294" s="777"/>
      <c r="G294" s="777"/>
      <c r="H294" s="777"/>
      <c r="I294" s="777"/>
      <c r="J294" s="777"/>
      <c r="K294" s="777"/>
      <c r="L294" s="777"/>
      <c r="M294" s="777"/>
      <c r="N294" s="777"/>
      <c r="O294" s="777"/>
      <c r="P294" s="777"/>
      <c r="Q294" s="777"/>
      <c r="R294" s="777"/>
      <c r="S294" s="777"/>
      <c r="T294" s="777"/>
      <c r="U294" s="239"/>
      <c r="V294" s="110"/>
      <c r="W294"/>
      <c r="X294"/>
      <c r="Y294" s="97"/>
      <c r="Z294" s="97"/>
      <c r="AA294" s="97"/>
      <c r="AB294" s="97"/>
      <c r="AC294" s="97"/>
      <c r="AD294" s="97"/>
      <c r="AE294" s="97"/>
      <c r="AF294" s="97"/>
      <c r="AG294" s="97"/>
      <c r="AH294" s="97"/>
      <c r="AI294" s="97"/>
      <c r="AJ294" s="97"/>
      <c r="AK294" s="97"/>
      <c r="AL294" s="98"/>
      <c r="AM294" s="469"/>
      <c r="AN294" s="460"/>
    </row>
    <row r="295" spans="1:43" s="455" customFormat="1" ht="6" customHeight="1" x14ac:dyDescent="0.2">
      <c r="A295" s="270"/>
      <c r="B295" s="271"/>
      <c r="C295" s="272"/>
      <c r="D295" s="242"/>
      <c r="E295" s="79"/>
      <c r="F295" s="79"/>
      <c r="G295" s="79"/>
      <c r="H295" s="79"/>
      <c r="I295" s="79"/>
      <c r="J295" s="79"/>
      <c r="K295" s="79"/>
      <c r="L295" s="79"/>
      <c r="M295" s="79"/>
      <c r="N295" s="79"/>
      <c r="O295" s="79"/>
      <c r="P295" s="79"/>
      <c r="Q295" s="79"/>
      <c r="R295" s="79"/>
      <c r="S295" s="79"/>
      <c r="T295" s="79"/>
      <c r="U295" s="111"/>
      <c r="V295" s="242"/>
      <c r="W295" s="79"/>
      <c r="X295" s="79"/>
      <c r="Y295" s="79"/>
      <c r="Z295" s="79"/>
      <c r="AA295" s="79"/>
      <c r="AB295" s="79"/>
      <c r="AC295" s="79"/>
      <c r="AD295" s="79"/>
      <c r="AE295" s="79"/>
      <c r="AF295" s="79"/>
      <c r="AG295" s="79"/>
      <c r="AH295" s="79"/>
      <c r="AI295" s="79"/>
      <c r="AJ295" s="79"/>
      <c r="AK295" s="79"/>
      <c r="AL295" s="448"/>
      <c r="AM295" s="458"/>
      <c r="AN295" s="459"/>
      <c r="AO295" s="456"/>
      <c r="AP295" s="456"/>
      <c r="AQ295" s="456"/>
    </row>
    <row r="296" spans="1:43" s="455" customFormat="1" ht="6" customHeight="1" x14ac:dyDescent="0.2">
      <c r="A296" s="266"/>
      <c r="B296" s="267"/>
      <c r="C296" s="268"/>
      <c r="D296" s="344"/>
      <c r="E296" s="197"/>
      <c r="F296" s="197"/>
      <c r="G296" s="197"/>
      <c r="H296" s="197"/>
      <c r="I296" s="197"/>
      <c r="J296" s="197"/>
      <c r="K296" s="197"/>
      <c r="L296" s="197"/>
      <c r="M296" s="197"/>
      <c r="N296" s="197"/>
      <c r="O296" s="197"/>
      <c r="P296" s="197"/>
      <c r="Q296" s="197"/>
      <c r="R296" s="197"/>
      <c r="S296" s="197"/>
      <c r="T296" s="197"/>
      <c r="U296" s="343"/>
      <c r="V296" s="344"/>
      <c r="W296" s="197"/>
      <c r="X296" s="197"/>
      <c r="Y296" s="197"/>
      <c r="Z296" s="197"/>
      <c r="AA296" s="197"/>
      <c r="AB296" s="197"/>
      <c r="AC296" s="197"/>
      <c r="AD296" s="197"/>
      <c r="AE296" s="197"/>
      <c r="AF296" s="197"/>
      <c r="AG296" s="197"/>
      <c r="AH296" s="197"/>
      <c r="AI296" s="197"/>
      <c r="AJ296" s="197"/>
      <c r="AK296" s="197"/>
      <c r="AL296" s="199"/>
      <c r="AM296" s="452"/>
      <c r="AN296" s="453"/>
      <c r="AO296" s="454"/>
      <c r="AP296" s="454"/>
      <c r="AQ296" s="454"/>
    </row>
    <row r="297" spans="1:43" s="455" customFormat="1" ht="11.25" customHeight="1" x14ac:dyDescent="0.2">
      <c r="A297" s="313"/>
      <c r="B297" s="348">
        <v>1038</v>
      </c>
      <c r="C297" s="269"/>
      <c r="D297" s="110"/>
      <c r="E297" s="777" t="str">
        <f ca="1">VLOOKUP(INDIRECT(ADDRESS(ROW(),COLUMN()-3)),Language_Translations,MATCH(Language_Selected,Language_Options,0),FALSE)</f>
        <v xml:space="preserve">Êtes-vous d'accord ou non avec la déclaration suivante : J'ai eu honte parce que j'ai le VIH. </v>
      </c>
      <c r="F297" s="777"/>
      <c r="G297" s="777"/>
      <c r="H297" s="777"/>
      <c r="I297" s="777"/>
      <c r="J297" s="777"/>
      <c r="K297" s="777"/>
      <c r="L297" s="777"/>
      <c r="M297" s="777"/>
      <c r="N297" s="777"/>
      <c r="O297" s="777"/>
      <c r="P297" s="777"/>
      <c r="Q297" s="777"/>
      <c r="R297" s="777"/>
      <c r="S297" s="777"/>
      <c r="T297" s="777"/>
      <c r="U297" s="239"/>
      <c r="V297" s="110"/>
      <c r="W297" t="s">
        <v>1067</v>
      </c>
      <c r="X297"/>
      <c r="Z297" s="97"/>
      <c r="AA297" s="97" t="s">
        <v>9</v>
      </c>
      <c r="AB297" s="97"/>
      <c r="AC297" s="97"/>
      <c r="AD297" s="97"/>
      <c r="AE297" s="97"/>
      <c r="AF297" s="97"/>
      <c r="AG297" s="97"/>
      <c r="AH297" s="97"/>
      <c r="AI297" s="97"/>
      <c r="AJ297" s="97"/>
      <c r="AK297" s="97"/>
      <c r="AL297" s="98" t="s">
        <v>93</v>
      </c>
      <c r="AM297" s="469"/>
      <c r="AN297" s="460"/>
    </row>
    <row r="298" spans="1:43" s="455" customFormat="1" x14ac:dyDescent="0.2">
      <c r="A298" s="313"/>
      <c r="B298" s="198" t="s">
        <v>321</v>
      </c>
      <c r="C298" s="269"/>
      <c r="D298" s="110"/>
      <c r="E298" s="777"/>
      <c r="F298" s="777"/>
      <c r="G298" s="777"/>
      <c r="H298" s="777"/>
      <c r="I298" s="777"/>
      <c r="J298" s="777"/>
      <c r="K298" s="777"/>
      <c r="L298" s="777"/>
      <c r="M298" s="777"/>
      <c r="N298" s="777"/>
      <c r="O298" s="777"/>
      <c r="P298" s="777"/>
      <c r="Q298" s="777"/>
      <c r="R298" s="777"/>
      <c r="S298" s="777"/>
      <c r="T298" s="777"/>
      <c r="U298" s="239"/>
      <c r="V298" s="110"/>
      <c r="W298" t="s">
        <v>1068</v>
      </c>
      <c r="X298"/>
      <c r="Z298" s="97"/>
      <c r="AA298" s="97"/>
      <c r="AB298" s="97"/>
      <c r="AC298" s="47" t="s">
        <v>9</v>
      </c>
      <c r="AD298" s="97"/>
      <c r="AE298" s="97"/>
      <c r="AF298" s="97"/>
      <c r="AG298" s="97"/>
      <c r="AH298" s="97"/>
      <c r="AI298" s="97"/>
      <c r="AJ298" s="97"/>
      <c r="AK298" s="97"/>
      <c r="AL298" s="98" t="s">
        <v>95</v>
      </c>
      <c r="AM298" s="469"/>
      <c r="AN298" s="460"/>
    </row>
    <row r="299" spans="1:43" s="455" customFormat="1" ht="6" customHeight="1" x14ac:dyDescent="0.2">
      <c r="A299" s="270"/>
      <c r="B299" s="271"/>
      <c r="C299" s="272"/>
      <c r="D299" s="242"/>
      <c r="E299" s="79"/>
      <c r="F299" s="79"/>
      <c r="G299" s="79"/>
      <c r="H299" s="79"/>
      <c r="I299" s="79"/>
      <c r="J299" s="79"/>
      <c r="K299" s="79"/>
      <c r="L299" s="79"/>
      <c r="M299" s="79"/>
      <c r="N299" s="79"/>
      <c r="O299" s="79"/>
      <c r="P299" s="79"/>
      <c r="Q299" s="79"/>
      <c r="R299" s="79"/>
      <c r="S299" s="79"/>
      <c r="T299" s="79"/>
      <c r="U299" s="111"/>
      <c r="V299" s="242"/>
      <c r="W299" s="79"/>
      <c r="X299" s="79"/>
      <c r="Y299" s="79"/>
      <c r="Z299" s="79"/>
      <c r="AA299" s="79"/>
      <c r="AB299" s="79"/>
      <c r="AC299" s="79"/>
      <c r="AD299" s="79"/>
      <c r="AE299" s="79"/>
      <c r="AF299" s="79"/>
      <c r="AG299" s="79"/>
      <c r="AH299" s="79"/>
      <c r="AI299" s="79"/>
      <c r="AJ299" s="79"/>
      <c r="AK299" s="79"/>
      <c r="AL299" s="457"/>
      <c r="AM299" s="458"/>
      <c r="AN299" s="459"/>
      <c r="AO299" s="456"/>
      <c r="AP299" s="456"/>
      <c r="AQ299" s="456"/>
    </row>
    <row r="300" spans="1:43" s="455" customFormat="1" ht="6" customHeight="1" x14ac:dyDescent="0.2">
      <c r="A300" s="266"/>
      <c r="B300" s="267"/>
      <c r="C300" s="268"/>
      <c r="D300" s="344"/>
      <c r="E300" s="197"/>
      <c r="F300" s="197"/>
      <c r="G300" s="197"/>
      <c r="H300" s="197"/>
      <c r="I300" s="197"/>
      <c r="J300" s="197"/>
      <c r="K300" s="197"/>
      <c r="L300" s="197"/>
      <c r="M300" s="197"/>
      <c r="N300" s="197"/>
      <c r="O300" s="197"/>
      <c r="P300" s="197"/>
      <c r="Q300" s="197"/>
      <c r="R300" s="197"/>
      <c r="S300" s="197"/>
      <c r="T300" s="197"/>
      <c r="U300" s="343"/>
      <c r="V300" s="344"/>
      <c r="W300" s="197"/>
      <c r="X300" s="197"/>
      <c r="Y300" s="197"/>
      <c r="Z300" s="197"/>
      <c r="AA300" s="197"/>
      <c r="AB300" s="197"/>
      <c r="AC300" s="197"/>
      <c r="AD300" s="197"/>
      <c r="AE300" s="197"/>
      <c r="AF300" s="197"/>
      <c r="AG300" s="197"/>
      <c r="AH300" s="197"/>
      <c r="AI300" s="197"/>
      <c r="AJ300" s="197"/>
      <c r="AK300" s="197"/>
      <c r="AL300" s="451"/>
      <c r="AM300" s="452"/>
      <c r="AN300" s="453"/>
      <c r="AO300" s="454"/>
      <c r="AP300" s="454"/>
      <c r="AQ300" s="454"/>
    </row>
    <row r="301" spans="1:43" s="455" customFormat="1" ht="11.25" customHeight="1" x14ac:dyDescent="0.2">
      <c r="A301" s="313"/>
      <c r="B301" s="348">
        <v>1039</v>
      </c>
      <c r="C301" s="269"/>
      <c r="D301" s="110"/>
      <c r="E301" s="732" t="str">
        <f ca="1">VLOOKUP(INDIRECT(ADDRESS(ROW(),COLUMN()-3)),Language_Translations,MATCH(Language_Selected,Language_Options,0),FALSE)</f>
        <v xml:space="preserve">Dites-moi, s'il vous plait, si au cours des 12 derniers mois, il vous est arrivé les choses suivantes ou si vous pensez qu'elles vous sont arrivées parce que vous avez le VIH : </v>
      </c>
      <c r="F301" s="732"/>
      <c r="G301" s="732"/>
      <c r="H301" s="732"/>
      <c r="I301" s="732"/>
      <c r="J301" s="732"/>
      <c r="K301" s="732"/>
      <c r="L301" s="732"/>
      <c r="M301" s="732"/>
      <c r="N301" s="732"/>
      <c r="O301" s="732"/>
      <c r="P301" s="732"/>
      <c r="Q301" s="732"/>
      <c r="R301" s="732"/>
      <c r="S301" s="732"/>
      <c r="T301" s="732"/>
      <c r="U301" s="239"/>
      <c r="V301" s="110"/>
      <c r="W301"/>
      <c r="X301"/>
      <c r="Y301"/>
      <c r="Z301"/>
      <c r="AA301"/>
      <c r="AB301"/>
      <c r="AC301"/>
      <c r="AD301"/>
      <c r="AE301"/>
      <c r="AF301"/>
      <c r="AG301"/>
      <c r="AH301"/>
      <c r="AJ301"/>
      <c r="AK301"/>
      <c r="AM301" s="476"/>
      <c r="AN301" s="460"/>
    </row>
    <row r="302" spans="1:43" s="455" customFormat="1" ht="11.25" customHeight="1" x14ac:dyDescent="0.2">
      <c r="A302" s="313"/>
      <c r="B302" s="198" t="s">
        <v>321</v>
      </c>
      <c r="C302" s="269"/>
      <c r="D302" s="110"/>
      <c r="E302" s="732"/>
      <c r="F302" s="732"/>
      <c r="G302" s="732"/>
      <c r="H302" s="732"/>
      <c r="I302" s="732"/>
      <c r="J302" s="732"/>
      <c r="K302" s="732"/>
      <c r="L302" s="732"/>
      <c r="M302" s="732"/>
      <c r="N302" s="732"/>
      <c r="O302" s="732"/>
      <c r="P302" s="732"/>
      <c r="Q302" s="732"/>
      <c r="R302" s="732"/>
      <c r="S302" s="732"/>
      <c r="T302" s="732"/>
      <c r="U302" s="239"/>
      <c r="V302" s="110"/>
      <c r="W302"/>
      <c r="X302"/>
      <c r="Y302"/>
      <c r="Z302"/>
      <c r="AA302"/>
      <c r="AB302"/>
      <c r="AC302"/>
      <c r="AD302"/>
      <c r="AE302"/>
      <c r="AF302"/>
      <c r="AG302"/>
      <c r="AH302"/>
      <c r="AI302" s="112"/>
      <c r="AJ302"/>
      <c r="AK302"/>
      <c r="AL302" s="81"/>
      <c r="AM302" s="476"/>
      <c r="AN302" s="460"/>
    </row>
    <row r="303" spans="1:43" s="455" customFormat="1" ht="11.25" customHeight="1" x14ac:dyDescent="0.2">
      <c r="A303" s="313"/>
      <c r="B303" s="198"/>
      <c r="C303" s="269"/>
      <c r="D303" s="110"/>
      <c r="E303" s="732"/>
      <c r="F303" s="732"/>
      <c r="G303" s="732"/>
      <c r="H303" s="732"/>
      <c r="I303" s="732"/>
      <c r="J303" s="732"/>
      <c r="K303" s="732"/>
      <c r="L303" s="732"/>
      <c r="M303" s="732"/>
      <c r="N303" s="732"/>
      <c r="O303" s="732"/>
      <c r="P303" s="732"/>
      <c r="Q303" s="732"/>
      <c r="R303" s="732"/>
      <c r="S303" s="732"/>
      <c r="T303" s="732"/>
      <c r="U303" s="239"/>
      <c r="V303" s="110"/>
      <c r="W303"/>
      <c r="X303"/>
      <c r="Y303"/>
      <c r="Z303"/>
      <c r="AA303"/>
      <c r="AB303"/>
      <c r="AC303"/>
      <c r="AD303"/>
      <c r="AE303"/>
      <c r="AF303"/>
      <c r="AG303"/>
      <c r="AH303"/>
      <c r="AI303" s="112"/>
      <c r="AJ303"/>
      <c r="AK303"/>
      <c r="AL303" s="81"/>
      <c r="AM303" s="476"/>
      <c r="AN303" s="460"/>
    </row>
    <row r="304" spans="1:43" s="455" customFormat="1" x14ac:dyDescent="0.2">
      <c r="A304" s="313"/>
      <c r="B304" s="256"/>
      <c r="C304" s="269"/>
      <c r="D304" s="110"/>
      <c r="E304" s="732"/>
      <c r="F304" s="732"/>
      <c r="G304" s="732"/>
      <c r="H304" s="732"/>
      <c r="I304" s="732"/>
      <c r="J304" s="732"/>
      <c r="K304" s="732"/>
      <c r="L304" s="732"/>
      <c r="M304" s="732"/>
      <c r="N304" s="732"/>
      <c r="O304" s="732"/>
      <c r="P304" s="732"/>
      <c r="Q304" s="732"/>
      <c r="R304" s="732"/>
      <c r="S304" s="732"/>
      <c r="T304" s="732"/>
      <c r="U304" s="239"/>
      <c r="V304" s="110"/>
      <c r="W304"/>
      <c r="X304"/>
      <c r="Y304"/>
      <c r="Z304" s="97"/>
      <c r="AA304" s="97"/>
      <c r="AB304" s="97"/>
      <c r="AC304" s="97"/>
      <c r="AD304"/>
      <c r="AE304"/>
      <c r="AF304"/>
      <c r="AG304"/>
      <c r="AH304"/>
      <c r="AI304" s="112" t="s">
        <v>117</v>
      </c>
      <c r="AJ304"/>
      <c r="AK304"/>
      <c r="AL304" s="477" t="s">
        <v>118</v>
      </c>
      <c r="AM304" s="476"/>
      <c r="AN304" s="460"/>
    </row>
    <row r="305" spans="1:40" s="455" customFormat="1" ht="6" customHeight="1" x14ac:dyDescent="0.2">
      <c r="A305" s="313"/>
      <c r="B305" s="256"/>
      <c r="C305" s="269"/>
      <c r="D305" s="110"/>
      <c r="E305" s="542"/>
      <c r="F305" s="542"/>
      <c r="G305" s="542"/>
      <c r="H305" s="542"/>
      <c r="I305" s="542"/>
      <c r="J305" s="542"/>
      <c r="K305" s="542"/>
      <c r="L305" s="542"/>
      <c r="M305" s="542"/>
      <c r="N305" s="542"/>
      <c r="O305" s="542"/>
      <c r="P305" s="542"/>
      <c r="Q305" s="542"/>
      <c r="R305" s="542"/>
      <c r="S305" s="542"/>
      <c r="T305" s="542"/>
      <c r="U305" s="239"/>
      <c r="V305" s="110"/>
      <c r="W305"/>
      <c r="X305"/>
      <c r="Y305" s="97"/>
      <c r="Z305" s="97"/>
      <c r="AA305" s="97"/>
      <c r="AB305" s="97"/>
      <c r="AC305" s="97"/>
      <c r="AD305" s="97"/>
      <c r="AE305" s="97"/>
      <c r="AF305" s="97"/>
      <c r="AG305" s="97"/>
      <c r="AH305" s="97"/>
      <c r="AI305" s="97"/>
      <c r="AJ305" s="97"/>
      <c r="AK305" s="97"/>
      <c r="AL305" s="470"/>
      <c r="AM305" s="469"/>
      <c r="AN305" s="460"/>
    </row>
    <row r="306" spans="1:40" s="455" customFormat="1" ht="11.25" customHeight="1" x14ac:dyDescent="0.2">
      <c r="A306" s="313"/>
      <c r="B306" s="256"/>
      <c r="C306" s="269"/>
      <c r="D306" s="110"/>
      <c r="E306" s="542" t="s">
        <v>155</v>
      </c>
      <c r="F306" s="816" t="str">
        <f ca="1">VLOOKUP(CONCATENATE($B$301&amp;INDIRECT(ADDRESS(ROW(),COLUMN()-1))),Language_Translations,MATCH(Language_Selected,Language_Options,0),FALSE)</f>
        <v>Les gens ont mal parlé de moi parce que j'ai le VIH.</v>
      </c>
      <c r="G306" s="816"/>
      <c r="H306" s="816"/>
      <c r="I306" s="816"/>
      <c r="J306" s="816"/>
      <c r="K306" s="816"/>
      <c r="L306" s="816"/>
      <c r="M306" s="816"/>
      <c r="N306" s="816"/>
      <c r="O306" s="816"/>
      <c r="P306" s="816"/>
      <c r="Q306" s="816"/>
      <c r="R306" s="816"/>
      <c r="S306" s="816"/>
      <c r="T306" s="816"/>
      <c r="U306" s="239"/>
      <c r="V306" s="110"/>
      <c r="W306" t="s">
        <v>155</v>
      </c>
      <c r="X306" t="s">
        <v>1069</v>
      </c>
      <c r="Y306" s="97"/>
      <c r="Z306" s="97"/>
      <c r="AA306" s="97"/>
      <c r="AB306" s="97"/>
      <c r="AC306" s="97"/>
      <c r="AD306" s="97"/>
      <c r="AE306" s="97"/>
      <c r="AF306" s="97"/>
      <c r="AG306" s="97"/>
      <c r="AH306" s="97"/>
      <c r="AI306" s="97"/>
      <c r="AJ306" s="97"/>
      <c r="AK306" s="97"/>
      <c r="AL306" s="470"/>
      <c r="AM306" s="469"/>
      <c r="AN306" s="460"/>
    </row>
    <row r="307" spans="1:40" s="455" customFormat="1" x14ac:dyDescent="0.2">
      <c r="A307" s="313"/>
      <c r="B307" s="256"/>
      <c r="C307" s="269"/>
      <c r="D307" s="110"/>
      <c r="E307" s="542"/>
      <c r="F307" s="816"/>
      <c r="G307" s="816"/>
      <c r="H307" s="816"/>
      <c r="I307" s="816"/>
      <c r="J307" s="816"/>
      <c r="K307" s="816"/>
      <c r="L307" s="816"/>
      <c r="M307" s="816"/>
      <c r="N307" s="816"/>
      <c r="O307" s="816"/>
      <c r="P307" s="816"/>
      <c r="Q307" s="816"/>
      <c r="R307" s="816"/>
      <c r="S307" s="816"/>
      <c r="T307" s="816"/>
      <c r="U307" s="239"/>
      <c r="V307" s="110"/>
      <c r="Y307" t="s">
        <v>1070</v>
      </c>
      <c r="Z307" s="97"/>
      <c r="AA307" s="97"/>
      <c r="AB307" s="97"/>
      <c r="AC307" s="97"/>
      <c r="AD307" s="97"/>
      <c r="AE307" s="47" t="s">
        <v>9</v>
      </c>
      <c r="AF307" s="97"/>
      <c r="AG307" s="97"/>
      <c r="AH307" s="97"/>
      <c r="AI307" s="240" t="s">
        <v>93</v>
      </c>
      <c r="AJ307"/>
      <c r="AK307"/>
      <c r="AL307" s="81" t="s">
        <v>95</v>
      </c>
      <c r="AM307" s="469"/>
      <c r="AN307" s="460"/>
    </row>
    <row r="308" spans="1:40" s="455" customFormat="1" ht="6" customHeight="1" x14ac:dyDescent="0.2">
      <c r="A308" s="313"/>
      <c r="B308" s="256"/>
      <c r="C308" s="269"/>
      <c r="D308" s="110"/>
      <c r="E308" s="542"/>
      <c r="F308" s="550"/>
      <c r="G308" s="550"/>
      <c r="H308" s="550"/>
      <c r="I308" s="550"/>
      <c r="J308" s="550"/>
      <c r="K308" s="550"/>
      <c r="L308" s="550"/>
      <c r="M308" s="550"/>
      <c r="N308" s="550"/>
      <c r="O308" s="550"/>
      <c r="P308" s="550"/>
      <c r="Q308" s="550"/>
      <c r="R308" s="550"/>
      <c r="S308" s="550"/>
      <c r="T308" s="550"/>
      <c r="U308" s="239"/>
      <c r="V308" s="110"/>
      <c r="W308"/>
      <c r="X308"/>
      <c r="Y308" s="97"/>
      <c r="Z308" s="97"/>
      <c r="AA308" s="97"/>
      <c r="AB308" s="97"/>
      <c r="AC308" s="97"/>
      <c r="AD308" s="97"/>
      <c r="AE308" s="97"/>
      <c r="AF308" s="97"/>
      <c r="AG308" s="97"/>
      <c r="AH308" s="97"/>
      <c r="AI308" s="97"/>
      <c r="AJ308" s="97"/>
      <c r="AK308" s="97"/>
      <c r="AL308" s="470"/>
      <c r="AM308" s="469"/>
      <c r="AN308" s="460"/>
    </row>
    <row r="309" spans="1:40" s="455" customFormat="1" ht="11.25" customHeight="1" x14ac:dyDescent="0.2">
      <c r="A309" s="313"/>
      <c r="B309" s="256"/>
      <c r="C309" s="269"/>
      <c r="D309" s="110"/>
      <c r="E309" s="542" t="s">
        <v>157</v>
      </c>
      <c r="F309" s="816" t="str">
        <f ca="1">VLOOKUP(CONCATENATE($B$301&amp;INDIRECT(ADDRESS(ROW(),COLUMN()-1))),Language_Translations,MATCH(Language_Selected,Language_Options,0),FALSE)</f>
        <v>Quelqu'un a révélé que j'avais le VIH sans ma permission.</v>
      </c>
      <c r="G309" s="816"/>
      <c r="H309" s="816"/>
      <c r="I309" s="816"/>
      <c r="J309" s="816"/>
      <c r="K309" s="816"/>
      <c r="L309" s="816"/>
      <c r="M309" s="816"/>
      <c r="N309" s="816"/>
      <c r="O309" s="816"/>
      <c r="P309" s="816"/>
      <c r="Q309" s="816"/>
      <c r="R309" s="816"/>
      <c r="S309" s="816"/>
      <c r="T309" s="816"/>
      <c r="U309" s="239"/>
      <c r="V309" s="110"/>
      <c r="W309"/>
      <c r="X309"/>
      <c r="Y309" s="97"/>
      <c r="Z309" s="97"/>
      <c r="AA309" s="97"/>
      <c r="AB309" s="97"/>
      <c r="AC309" s="97"/>
      <c r="AD309" s="97"/>
      <c r="AE309" s="97"/>
      <c r="AF309" s="97"/>
      <c r="AG309" s="97"/>
      <c r="AH309" s="97"/>
      <c r="AI309" s="97"/>
      <c r="AJ309" s="97"/>
      <c r="AK309" s="97"/>
      <c r="AL309" s="470"/>
      <c r="AM309" s="469"/>
      <c r="AN309" s="460"/>
    </row>
    <row r="310" spans="1:40" s="455" customFormat="1" ht="11.25" customHeight="1" x14ac:dyDescent="0.2">
      <c r="A310" s="313"/>
      <c r="B310" s="256"/>
      <c r="C310" s="269"/>
      <c r="D310" s="110"/>
      <c r="E310" s="542"/>
      <c r="F310" s="816"/>
      <c r="G310" s="816"/>
      <c r="H310" s="816"/>
      <c r="I310" s="816"/>
      <c r="J310" s="816"/>
      <c r="K310" s="816"/>
      <c r="L310" s="816"/>
      <c r="M310" s="816"/>
      <c r="N310" s="816"/>
      <c r="O310" s="816"/>
      <c r="P310" s="816"/>
      <c r="Q310" s="816"/>
      <c r="R310" s="816"/>
      <c r="S310" s="816"/>
      <c r="T310" s="816"/>
      <c r="U310" s="239"/>
      <c r="V310" s="110"/>
      <c r="W310" t="s">
        <v>157</v>
      </c>
      <c r="X310" t="s">
        <v>1071</v>
      </c>
      <c r="Y310" s="97"/>
      <c r="Z310" s="97"/>
      <c r="AA310" s="97"/>
      <c r="AB310" s="97"/>
      <c r="AC310" s="97"/>
      <c r="AD310" s="97"/>
      <c r="AE310" s="97"/>
      <c r="AF310" s="47" t="s">
        <v>9</v>
      </c>
      <c r="AG310" s="97"/>
      <c r="AH310" s="97"/>
      <c r="AI310" s="240" t="s">
        <v>93</v>
      </c>
      <c r="AJ310"/>
      <c r="AK310"/>
      <c r="AL310" s="81" t="s">
        <v>95</v>
      </c>
      <c r="AM310" s="469"/>
      <c r="AN310" s="460"/>
    </row>
    <row r="311" spans="1:40" s="455" customFormat="1" ht="6" customHeight="1" x14ac:dyDescent="0.2">
      <c r="A311" s="313"/>
      <c r="B311" s="256"/>
      <c r="C311" s="269"/>
      <c r="D311" s="110"/>
      <c r="E311" s="542"/>
      <c r="F311" s="550"/>
      <c r="G311" s="550"/>
      <c r="H311" s="550"/>
      <c r="I311" s="550"/>
      <c r="J311" s="550"/>
      <c r="K311" s="550"/>
      <c r="L311" s="550"/>
      <c r="M311" s="550"/>
      <c r="N311" s="550"/>
      <c r="O311" s="550"/>
      <c r="P311" s="550"/>
      <c r="Q311" s="550"/>
      <c r="R311" s="550"/>
      <c r="S311" s="550"/>
      <c r="T311" s="550"/>
      <c r="U311" s="239"/>
      <c r="V311" s="110"/>
      <c r="W311"/>
      <c r="X311"/>
      <c r="Y311" s="97"/>
      <c r="Z311" s="97"/>
      <c r="AA311" s="97"/>
      <c r="AB311" s="97"/>
      <c r="AC311" s="97"/>
      <c r="AD311" s="97"/>
      <c r="AE311" s="97"/>
      <c r="AF311" s="97"/>
      <c r="AG311" s="97"/>
      <c r="AH311" s="97"/>
      <c r="AI311" s="97"/>
      <c r="AJ311" s="97"/>
      <c r="AK311" s="97"/>
      <c r="AL311" s="470"/>
      <c r="AM311" s="469"/>
      <c r="AN311" s="460"/>
    </row>
    <row r="312" spans="1:40" s="455" customFormat="1" ht="11.25" customHeight="1" x14ac:dyDescent="0.2">
      <c r="A312" s="313"/>
      <c r="B312" s="256"/>
      <c r="C312" s="269"/>
      <c r="D312" s="110"/>
      <c r="E312" s="542" t="s">
        <v>368</v>
      </c>
      <c r="F312" s="816" t="str">
        <f ca="1">VLOOKUP(CONCATENATE($B$301&amp;INDIRECT(ADDRESS(ROW(),COLUMN()-1))),Language_Translations,MATCH(Language_Selected,Language_Options,0),FALSE)</f>
        <v xml:space="preserve">J'ai été insultée, harcelée ou menacée parce que j'ai le VIH. </v>
      </c>
      <c r="G312" s="816"/>
      <c r="H312" s="816"/>
      <c r="I312" s="816"/>
      <c r="J312" s="816"/>
      <c r="K312" s="816"/>
      <c r="L312" s="816"/>
      <c r="M312" s="816"/>
      <c r="N312" s="816"/>
      <c r="O312" s="816"/>
      <c r="P312" s="816"/>
      <c r="Q312" s="816"/>
      <c r="R312" s="816"/>
      <c r="S312" s="816"/>
      <c r="T312" s="816"/>
      <c r="U312" s="239"/>
      <c r="V312" s="110"/>
      <c r="W312"/>
      <c r="X312"/>
      <c r="Y312" s="97"/>
      <c r="Z312" s="97"/>
      <c r="AA312" s="97"/>
      <c r="AB312" s="97"/>
      <c r="AC312" s="97"/>
      <c r="AD312" s="97"/>
      <c r="AE312" s="97"/>
      <c r="AF312" s="97"/>
      <c r="AG312" s="97"/>
      <c r="AH312" s="97"/>
      <c r="AI312" s="97"/>
      <c r="AJ312" s="97"/>
      <c r="AK312" s="97"/>
      <c r="AL312" s="470"/>
      <c r="AM312" s="469"/>
      <c r="AN312" s="460"/>
    </row>
    <row r="313" spans="1:40" s="455" customFormat="1" ht="11.25" customHeight="1" x14ac:dyDescent="0.2">
      <c r="A313" s="313"/>
      <c r="B313" s="256"/>
      <c r="C313" s="269"/>
      <c r="D313" s="110"/>
      <c r="E313" s="542"/>
      <c r="F313" s="816"/>
      <c r="G313" s="816"/>
      <c r="H313" s="816"/>
      <c r="I313" s="816"/>
      <c r="J313" s="816"/>
      <c r="K313" s="816"/>
      <c r="L313" s="816"/>
      <c r="M313" s="816"/>
      <c r="N313" s="816"/>
      <c r="O313" s="816"/>
      <c r="P313" s="816"/>
      <c r="Q313" s="816"/>
      <c r="R313" s="816"/>
      <c r="S313" s="816"/>
      <c r="T313" s="816"/>
      <c r="U313" s="239"/>
      <c r="V313" s="110"/>
      <c r="W313" t="s">
        <v>368</v>
      </c>
      <c r="X313" t="s">
        <v>1072</v>
      </c>
      <c r="Y313" s="97"/>
      <c r="Z313" s="97"/>
      <c r="AA313" s="97"/>
      <c r="AB313" s="47" t="s">
        <v>9</v>
      </c>
      <c r="AC313" s="97"/>
      <c r="AD313" s="97"/>
      <c r="AE313" s="97"/>
      <c r="AF313" s="97"/>
      <c r="AG313" s="97"/>
      <c r="AH313" s="97"/>
      <c r="AI313" s="240" t="s">
        <v>93</v>
      </c>
      <c r="AJ313"/>
      <c r="AK313"/>
      <c r="AL313" s="81" t="s">
        <v>95</v>
      </c>
      <c r="AM313" s="469"/>
      <c r="AN313" s="460"/>
    </row>
    <row r="314" spans="1:40" s="455" customFormat="1" ht="6" customHeight="1" x14ac:dyDescent="0.2">
      <c r="A314" s="313"/>
      <c r="B314" s="256"/>
      <c r="C314" s="269"/>
      <c r="D314" s="110"/>
      <c r="E314" s="542"/>
      <c r="F314" s="550"/>
      <c r="G314" s="550"/>
      <c r="H314" s="550"/>
      <c r="I314" s="550"/>
      <c r="J314" s="550"/>
      <c r="K314" s="550"/>
      <c r="L314" s="550"/>
      <c r="M314" s="550"/>
      <c r="N314" s="550"/>
      <c r="O314" s="550"/>
      <c r="P314" s="550"/>
      <c r="Q314" s="550"/>
      <c r="R314" s="550"/>
      <c r="S314" s="550"/>
      <c r="T314" s="550"/>
      <c r="U314" s="239"/>
      <c r="V314" s="110"/>
      <c r="W314"/>
      <c r="X314"/>
      <c r="Y314" s="97"/>
      <c r="Z314" s="97"/>
      <c r="AA314" s="97"/>
      <c r="AB314" s="97"/>
      <c r="AC314" s="97"/>
      <c r="AD314" s="97"/>
      <c r="AE314" s="97"/>
      <c r="AF314" s="97"/>
      <c r="AG314" s="97"/>
      <c r="AH314" s="97"/>
      <c r="AI314" s="97"/>
      <c r="AJ314" s="97"/>
      <c r="AK314" s="97"/>
      <c r="AL314" s="470"/>
      <c r="AM314" s="469"/>
      <c r="AN314" s="460"/>
    </row>
    <row r="315" spans="1:40" s="455" customFormat="1" ht="11.25" customHeight="1" x14ac:dyDescent="0.2">
      <c r="A315" s="313"/>
      <c r="B315" s="256"/>
      <c r="C315" s="269"/>
      <c r="D315" s="110"/>
      <c r="E315" s="542" t="s">
        <v>371</v>
      </c>
      <c r="F315" s="816" t="str">
        <f ca="1">VLOOKUP(CONCATENATE($B$301&amp;INDIRECT(ADDRESS(ROW(),COLUMN()-1))),Language_Translations,MATCH(Language_Selected,Language_Options,0),FALSE)</f>
        <v>Le personnel de santé a mal parlé de moi parce que j'ai le VIH.</v>
      </c>
      <c r="G315" s="816"/>
      <c r="H315" s="816"/>
      <c r="I315" s="816"/>
      <c r="J315" s="816"/>
      <c r="K315" s="816"/>
      <c r="L315" s="816"/>
      <c r="M315" s="816"/>
      <c r="N315" s="816"/>
      <c r="O315" s="816"/>
      <c r="P315" s="816"/>
      <c r="Q315" s="816"/>
      <c r="R315" s="816"/>
      <c r="S315" s="816"/>
      <c r="T315" s="816"/>
      <c r="U315" s="239"/>
      <c r="V315" s="110"/>
      <c r="W315" t="s">
        <v>371</v>
      </c>
      <c r="X315" t="s">
        <v>1073</v>
      </c>
      <c r="Y315" s="97"/>
      <c r="Z315" s="97"/>
      <c r="AA315" s="97"/>
      <c r="AB315" s="97"/>
      <c r="AC315" s="97"/>
      <c r="AD315" s="97"/>
      <c r="AE315" s="97"/>
      <c r="AF315" s="97"/>
      <c r="AG315" s="97"/>
      <c r="AH315" s="97"/>
      <c r="AI315" s="97"/>
      <c r="AJ315" s="97"/>
      <c r="AK315" s="97"/>
      <c r="AL315" s="470"/>
      <c r="AM315" s="469"/>
      <c r="AN315" s="460"/>
    </row>
    <row r="316" spans="1:40" s="455" customFormat="1" ht="11.25" customHeight="1" x14ac:dyDescent="0.2">
      <c r="A316" s="313"/>
      <c r="B316" s="256"/>
      <c r="C316" s="269"/>
      <c r="D316" s="110"/>
      <c r="E316" s="542"/>
      <c r="F316" s="816"/>
      <c r="G316" s="816"/>
      <c r="H316" s="816"/>
      <c r="I316" s="816"/>
      <c r="J316" s="816"/>
      <c r="K316" s="816"/>
      <c r="L316" s="816"/>
      <c r="M316" s="816"/>
      <c r="N316" s="816"/>
      <c r="O316" s="816"/>
      <c r="P316" s="816"/>
      <c r="Q316" s="816"/>
      <c r="R316" s="816"/>
      <c r="S316" s="816"/>
      <c r="T316" s="816"/>
      <c r="U316" s="239"/>
      <c r="V316" s="110"/>
      <c r="W316"/>
      <c r="X316"/>
      <c r="Y316" s="200" t="s">
        <v>1074</v>
      </c>
      <c r="Z316" s="200"/>
      <c r="AA316" s="200"/>
      <c r="AB316" s="200"/>
      <c r="AC316" s="200"/>
      <c r="AD316" s="97"/>
      <c r="AE316" s="97"/>
      <c r="AF316" s="47" t="s">
        <v>9</v>
      </c>
      <c r="AG316" s="97"/>
      <c r="AH316" s="97"/>
      <c r="AI316" s="240" t="s">
        <v>93</v>
      </c>
      <c r="AJ316"/>
      <c r="AK316"/>
      <c r="AL316" s="81" t="s">
        <v>95</v>
      </c>
      <c r="AM316" s="469"/>
      <c r="AN316" s="460"/>
    </row>
    <row r="317" spans="1:40" s="455" customFormat="1" ht="6" customHeight="1" x14ac:dyDescent="0.2">
      <c r="A317" s="313"/>
      <c r="B317" s="256"/>
      <c r="C317" s="269"/>
      <c r="D317" s="110"/>
      <c r="E317" s="542"/>
      <c r="F317" s="550"/>
      <c r="G317" s="550"/>
      <c r="H317" s="550"/>
      <c r="I317" s="550"/>
      <c r="J317" s="550"/>
      <c r="K317" s="550"/>
      <c r="L317" s="550"/>
      <c r="M317" s="550"/>
      <c r="N317" s="550"/>
      <c r="O317" s="550"/>
      <c r="P317" s="550"/>
      <c r="Q317" s="550"/>
      <c r="R317" s="550"/>
      <c r="S317" s="550"/>
      <c r="T317" s="550"/>
      <c r="U317" s="239"/>
      <c r="V317" s="110"/>
      <c r="W317"/>
      <c r="X317"/>
      <c r="Y317" s="97"/>
      <c r="Z317" s="97"/>
      <c r="AA317" s="97"/>
      <c r="AB317" s="97"/>
      <c r="AC317" s="97"/>
      <c r="AD317" s="97"/>
      <c r="AE317" s="97"/>
      <c r="AF317" s="97"/>
      <c r="AG317" s="97"/>
      <c r="AH317" s="97"/>
      <c r="AI317" s="97"/>
      <c r="AJ317" s="97"/>
      <c r="AK317" s="97"/>
      <c r="AL317" s="470"/>
      <c r="AM317" s="469"/>
      <c r="AN317" s="460"/>
    </row>
    <row r="318" spans="1:40" s="455" customFormat="1" ht="11.25" customHeight="1" x14ac:dyDescent="0.2">
      <c r="A318" s="313"/>
      <c r="B318" s="256"/>
      <c r="C318" s="269"/>
      <c r="D318" s="110"/>
      <c r="E318" s="542" t="s">
        <v>372</v>
      </c>
      <c r="F318" s="732" t="str">
        <f ca="1">VLOOKUP(CONCATENATE($B$301&amp;INDIRECT(ADDRESS(ROW(),COLUMN()-1))),Language_Translations,MATCH(Language_Selected,Language_Options,0),FALSE)</f>
        <v>Le personnel de santé a crié sur moi, m'a grondée, m'a traitée de tous les noms ou m'a agressée verbalement d'une autre manière parce que j'ai le VIH.</v>
      </c>
      <c r="G318" s="732"/>
      <c r="H318" s="732"/>
      <c r="I318" s="732"/>
      <c r="J318" s="732"/>
      <c r="K318" s="732"/>
      <c r="L318" s="732"/>
      <c r="M318" s="732"/>
      <c r="N318" s="732"/>
      <c r="O318" s="732"/>
      <c r="P318" s="732"/>
      <c r="Q318" s="732"/>
      <c r="R318" s="732"/>
      <c r="S318" s="732"/>
      <c r="T318" s="732"/>
      <c r="U318" s="239"/>
      <c r="V318" s="110"/>
      <c r="AM318" s="469"/>
      <c r="AN318" s="460"/>
    </row>
    <row r="319" spans="1:40" s="455" customFormat="1" ht="11.25" customHeight="1" x14ac:dyDescent="0.2">
      <c r="A319" s="313"/>
      <c r="B319" s="256"/>
      <c r="C319" s="269"/>
      <c r="D319" s="110"/>
      <c r="E319" s="542"/>
      <c r="F319" s="732"/>
      <c r="G319" s="732"/>
      <c r="H319" s="732"/>
      <c r="I319" s="732"/>
      <c r="J319" s="732"/>
      <c r="K319" s="732"/>
      <c r="L319" s="732"/>
      <c r="M319" s="732"/>
      <c r="N319" s="732"/>
      <c r="O319" s="732"/>
      <c r="P319" s="732"/>
      <c r="Q319" s="732"/>
      <c r="R319" s="732"/>
      <c r="S319" s="732"/>
      <c r="T319" s="732"/>
      <c r="U319" s="239"/>
      <c r="V319" s="110"/>
      <c r="W319" t="s">
        <v>372</v>
      </c>
      <c r="X319" t="s">
        <v>1075</v>
      </c>
      <c r="Y319" s="97"/>
      <c r="Z319" s="97"/>
      <c r="AA319" s="97"/>
      <c r="AB319" s="97"/>
      <c r="AC319" s="97"/>
      <c r="AD319" s="97"/>
      <c r="AE319" s="97"/>
      <c r="AF319" s="97"/>
      <c r="AG319" s="97"/>
      <c r="AH319" s="97"/>
      <c r="AI319" s="97"/>
      <c r="AJ319" s="97"/>
      <c r="AK319" s="97"/>
      <c r="AL319" s="470"/>
      <c r="AM319" s="469"/>
      <c r="AN319" s="460"/>
    </row>
    <row r="320" spans="1:40" s="455" customFormat="1" ht="11.25" customHeight="1" x14ac:dyDescent="0.2">
      <c r="A320" s="313"/>
      <c r="B320" s="256"/>
      <c r="C320" s="269"/>
      <c r="D320" s="110"/>
      <c r="E320" s="542"/>
      <c r="F320" s="732"/>
      <c r="G320" s="732"/>
      <c r="H320" s="732"/>
      <c r="I320" s="732"/>
      <c r="J320" s="732"/>
      <c r="K320" s="732"/>
      <c r="L320" s="732"/>
      <c r="M320" s="732"/>
      <c r="N320" s="732"/>
      <c r="O320" s="732"/>
      <c r="P320" s="732"/>
      <c r="Q320" s="732"/>
      <c r="R320" s="732"/>
      <c r="S320" s="732"/>
      <c r="T320" s="732"/>
      <c r="U320" s="239"/>
      <c r="V320" s="110"/>
      <c r="W320"/>
      <c r="X320"/>
      <c r="Y320" s="200" t="s">
        <v>1076</v>
      </c>
      <c r="Z320" s="200"/>
      <c r="AA320" s="200"/>
      <c r="AB320" s="200"/>
      <c r="AC320" s="200"/>
      <c r="AD320" s="200"/>
      <c r="AF320" s="97"/>
      <c r="AG320" s="97"/>
      <c r="AH320" s="47" t="s">
        <v>9</v>
      </c>
      <c r="AI320" s="240" t="s">
        <v>93</v>
      </c>
      <c r="AJ320"/>
      <c r="AK320"/>
      <c r="AL320" s="81" t="s">
        <v>95</v>
      </c>
      <c r="AM320" s="469"/>
      <c r="AN320" s="460"/>
    </row>
    <row r="321" spans="1:43" s="455" customFormat="1" x14ac:dyDescent="0.2">
      <c r="A321" s="313"/>
      <c r="B321" s="256"/>
      <c r="C321" s="269"/>
      <c r="D321" s="110"/>
      <c r="E321" s="542"/>
      <c r="F321" s="732"/>
      <c r="G321" s="732"/>
      <c r="H321" s="732"/>
      <c r="I321" s="732"/>
      <c r="J321" s="732"/>
      <c r="K321" s="732"/>
      <c r="L321" s="732"/>
      <c r="M321" s="732"/>
      <c r="N321" s="732"/>
      <c r="O321" s="732"/>
      <c r="P321" s="732"/>
      <c r="Q321" s="732"/>
      <c r="R321" s="732"/>
      <c r="S321" s="732"/>
      <c r="T321" s="732"/>
      <c r="U321" s="239"/>
      <c r="V321" s="110"/>
      <c r="AM321" s="469"/>
      <c r="AN321" s="460"/>
    </row>
    <row r="322" spans="1:43" s="455" customFormat="1" ht="6" customHeight="1" x14ac:dyDescent="0.2">
      <c r="A322" s="274"/>
      <c r="B322" s="281"/>
      <c r="C322" s="273"/>
      <c r="D322" s="459"/>
      <c r="E322" s="456"/>
      <c r="F322" s="456"/>
      <c r="G322" s="456"/>
      <c r="H322" s="456"/>
      <c r="I322" s="456"/>
      <c r="J322" s="456"/>
      <c r="K322" s="456"/>
      <c r="L322" s="456"/>
      <c r="M322" s="456"/>
      <c r="N322" s="456"/>
      <c r="O322" s="456"/>
      <c r="P322" s="456"/>
      <c r="Q322" s="456"/>
      <c r="R322" s="456"/>
      <c r="S322" s="456"/>
      <c r="T322" s="456"/>
      <c r="U322" s="458"/>
      <c r="V322" s="459"/>
      <c r="W322" s="456"/>
      <c r="X322" s="456"/>
      <c r="Y322" s="456"/>
      <c r="Z322" s="456"/>
      <c r="AA322" s="456"/>
      <c r="AB322" s="456"/>
      <c r="AC322" s="456"/>
      <c r="AD322" s="456"/>
      <c r="AE322" s="456"/>
      <c r="AF322" s="456"/>
      <c r="AG322" s="456"/>
      <c r="AH322" s="456"/>
      <c r="AI322" s="456"/>
      <c r="AJ322" s="456"/>
      <c r="AK322" s="456"/>
      <c r="AL322" s="457"/>
      <c r="AM322" s="458"/>
      <c r="AN322" s="459"/>
      <c r="AO322" s="456"/>
      <c r="AP322" s="456"/>
      <c r="AQ322" s="456"/>
    </row>
    <row r="323" spans="1:43" ht="6" customHeight="1" x14ac:dyDescent="0.2">
      <c r="A323" s="16"/>
      <c r="B323" s="475"/>
      <c r="C323" s="46"/>
      <c r="D323" s="27"/>
      <c r="E323" s="16"/>
      <c r="F323" s="16"/>
      <c r="G323" s="16"/>
      <c r="H323" s="16"/>
      <c r="I323" s="16"/>
      <c r="J323" s="16"/>
      <c r="K323" s="16"/>
      <c r="L323" s="16"/>
      <c r="M323" s="16"/>
      <c r="N323" s="16"/>
      <c r="O323" s="16"/>
      <c r="P323" s="16"/>
      <c r="Q323" s="16"/>
      <c r="R323" s="16"/>
      <c r="S323" s="16"/>
      <c r="T323" s="16"/>
      <c r="U323" s="46"/>
      <c r="V323" s="27"/>
      <c r="W323" s="16"/>
      <c r="X323" s="16"/>
      <c r="Y323" s="16"/>
      <c r="Z323" s="16"/>
      <c r="AA323" s="16"/>
      <c r="AB323" s="16"/>
      <c r="AC323" s="16"/>
      <c r="AD323" s="16"/>
      <c r="AE323" s="16"/>
      <c r="AF323" s="16"/>
      <c r="AG323" s="16"/>
      <c r="AH323" s="16"/>
      <c r="AI323" s="16"/>
      <c r="AJ323" s="16"/>
      <c r="AK323" s="16"/>
      <c r="AL323" s="24"/>
      <c r="AM323" s="46"/>
      <c r="AN323" s="27"/>
      <c r="AO323" s="16"/>
      <c r="AP323" s="16"/>
      <c r="AQ323" s="16"/>
    </row>
    <row r="324" spans="1:43" x14ac:dyDescent="0.2">
      <c r="A324" s="217"/>
      <c r="B324" s="133">
        <v>1040</v>
      </c>
      <c r="C324" s="476"/>
      <c r="D324" s="51"/>
      <c r="E324" s="723" t="s">
        <v>1077</v>
      </c>
      <c r="F324" s="723"/>
      <c r="G324" s="723"/>
      <c r="H324" s="723"/>
      <c r="I324" s="723"/>
      <c r="J324" s="723"/>
      <c r="K324" s="723"/>
      <c r="L324" s="723"/>
      <c r="M324" s="723"/>
      <c r="N324" s="723"/>
      <c r="O324" s="723"/>
      <c r="P324" s="723"/>
      <c r="Q324" s="723"/>
      <c r="R324" s="723"/>
      <c r="S324" s="723"/>
      <c r="T324" s="723"/>
      <c r="U324" s="476"/>
      <c r="V324" s="51"/>
      <c r="W324" s="217"/>
      <c r="X324" s="217"/>
      <c r="Y324" s="217"/>
      <c r="Z324" s="217"/>
      <c r="AA324" s="217"/>
      <c r="AB324" s="217"/>
      <c r="AC324" s="217"/>
      <c r="AD324" s="217"/>
      <c r="AE324" s="217"/>
      <c r="AF324" s="217"/>
      <c r="AG324" s="217"/>
      <c r="AH324" s="217"/>
      <c r="AI324" s="217"/>
      <c r="AJ324" s="217"/>
      <c r="AK324" s="217"/>
      <c r="AL324" s="74"/>
      <c r="AM324" s="476"/>
      <c r="AN324" s="51"/>
      <c r="AO324" s="217"/>
      <c r="AP324" s="217"/>
      <c r="AQ324" s="217"/>
    </row>
    <row r="325" spans="1:43" ht="6" customHeight="1" x14ac:dyDescent="0.2">
      <c r="A325" s="217"/>
      <c r="B325" s="477"/>
      <c r="C325" s="476"/>
      <c r="D325" s="51"/>
      <c r="E325" s="217"/>
      <c r="F325" s="217"/>
      <c r="G325" s="217"/>
      <c r="H325" s="217"/>
      <c r="I325" s="217"/>
      <c r="J325" s="217"/>
      <c r="K325" s="217"/>
      <c r="L325" s="217"/>
      <c r="M325" s="217"/>
      <c r="N325" s="217"/>
      <c r="O325" s="217"/>
      <c r="P325" s="217"/>
      <c r="R325" s="217"/>
      <c r="S325" s="217"/>
      <c r="T325" s="217"/>
      <c r="U325" s="476"/>
      <c r="V325" s="51"/>
      <c r="W325" s="217"/>
      <c r="X325" s="217"/>
      <c r="Y325" s="217"/>
      <c r="Z325" s="217"/>
      <c r="AA325" s="217"/>
      <c r="AB325" s="217"/>
      <c r="AC325" s="217"/>
      <c r="AD325" s="217"/>
      <c r="AE325" s="217"/>
      <c r="AF325" s="217"/>
      <c r="AG325" s="217"/>
      <c r="AH325" s="217"/>
      <c r="AI325" s="217"/>
      <c r="AJ325" s="217"/>
      <c r="AK325" s="217"/>
      <c r="AL325" s="74"/>
      <c r="AM325" s="476"/>
      <c r="AN325" s="51"/>
      <c r="AO325" s="217"/>
      <c r="AP325" s="217"/>
      <c r="AQ325" s="217"/>
    </row>
    <row r="326" spans="1:43" x14ac:dyDescent="0.2">
      <c r="A326" s="217"/>
      <c r="B326" s="477"/>
      <c r="C326" s="476"/>
      <c r="D326" s="51"/>
      <c r="E326" s="217"/>
      <c r="F326" s="217"/>
      <c r="G326" s="217"/>
      <c r="H326" s="217"/>
      <c r="I326" s="217"/>
      <c r="J326" s="74" t="s">
        <v>1078</v>
      </c>
      <c r="K326" s="217"/>
      <c r="L326" s="99"/>
      <c r="M326" s="217"/>
      <c r="N326" s="217"/>
      <c r="O326" s="217"/>
      <c r="P326" s="217"/>
      <c r="R326" s="217"/>
      <c r="S326" s="74" t="s">
        <v>1079</v>
      </c>
      <c r="T326" s="217"/>
      <c r="U326" s="476"/>
      <c r="V326" s="51"/>
      <c r="W326" s="217"/>
      <c r="X326" s="217"/>
      <c r="Y326" s="217"/>
      <c r="Z326" s="217"/>
      <c r="AA326" s="217"/>
      <c r="AB326" s="217"/>
      <c r="AC326" s="217"/>
      <c r="AD326" s="217"/>
      <c r="AE326" s="217"/>
      <c r="AF326" s="217"/>
      <c r="AG326" s="217"/>
      <c r="AH326" s="217"/>
      <c r="AI326" s="217"/>
      <c r="AJ326" s="217"/>
      <c r="AK326" s="217"/>
      <c r="AL326" s="74"/>
      <c r="AM326" s="476"/>
      <c r="AN326" s="51"/>
      <c r="AO326" s="217"/>
      <c r="AP326" s="217"/>
      <c r="AQ326" s="217"/>
    </row>
    <row r="327" spans="1:43" x14ac:dyDescent="0.2">
      <c r="A327" s="217"/>
      <c r="B327" s="81" t="s">
        <v>57</v>
      </c>
      <c r="C327" s="476"/>
      <c r="D327" s="51"/>
      <c r="E327" s="217"/>
      <c r="F327" s="217"/>
      <c r="G327" s="217"/>
      <c r="H327" s="217"/>
      <c r="I327" s="217"/>
      <c r="J327" s="25" t="s">
        <v>1080</v>
      </c>
      <c r="L327" s="99"/>
      <c r="M327" s="217"/>
      <c r="N327" s="217"/>
      <c r="O327" s="217"/>
      <c r="P327" s="217"/>
      <c r="S327" s="25" t="s">
        <v>1080</v>
      </c>
      <c r="T327" s="217"/>
      <c r="U327" s="476"/>
      <c r="V327" s="51"/>
      <c r="W327" s="217"/>
      <c r="X327" s="217"/>
      <c r="Y327" s="217"/>
      <c r="Z327" s="217"/>
      <c r="AA327" s="217"/>
      <c r="AB327" s="217"/>
      <c r="AC327" s="217"/>
      <c r="AD327" s="217"/>
      <c r="AE327" s="217"/>
      <c r="AF327" s="217"/>
      <c r="AG327" s="217"/>
      <c r="AH327" s="217"/>
      <c r="AI327" s="217"/>
      <c r="AJ327" s="217"/>
      <c r="AK327" s="217"/>
      <c r="AL327" s="74"/>
      <c r="AM327" s="476"/>
      <c r="AN327" s="51"/>
      <c r="AO327" s="217"/>
      <c r="AP327" s="217"/>
      <c r="AQ327" s="217"/>
    </row>
    <row r="328" spans="1:43" x14ac:dyDescent="0.2">
      <c r="A328" s="217"/>
      <c r="B328" s="477"/>
      <c r="C328" s="476"/>
      <c r="D328" s="51"/>
      <c r="E328" s="217"/>
      <c r="F328" s="217"/>
      <c r="G328" s="217"/>
      <c r="H328" s="217"/>
      <c r="I328" s="217"/>
      <c r="J328" s="74" t="s">
        <v>1081</v>
      </c>
      <c r="L328" s="99"/>
      <c r="M328" s="217"/>
      <c r="N328" s="217"/>
      <c r="O328" s="217"/>
      <c r="P328" s="217"/>
      <c r="S328" s="74" t="s">
        <v>1081</v>
      </c>
      <c r="T328" s="217"/>
      <c r="U328" s="476"/>
      <c r="V328" s="51"/>
      <c r="W328" s="217"/>
      <c r="X328" s="217"/>
      <c r="Y328" s="217"/>
      <c r="Z328" s="217"/>
      <c r="AA328" s="217"/>
      <c r="AB328" s="217"/>
      <c r="AC328" s="217"/>
      <c r="AD328" s="217"/>
      <c r="AE328" s="217"/>
      <c r="AF328" s="217"/>
      <c r="AG328" s="217"/>
      <c r="AH328" s="217"/>
      <c r="AI328" s="217"/>
      <c r="AJ328" s="217"/>
      <c r="AK328" s="217"/>
      <c r="AL328" s="74"/>
      <c r="AM328" s="476"/>
      <c r="AN328" s="51"/>
      <c r="AO328" s="217"/>
      <c r="AP328" s="217"/>
      <c r="AQ328" s="217"/>
    </row>
    <row r="329" spans="1:43" ht="6" customHeight="1" x14ac:dyDescent="0.2">
      <c r="A329" s="217"/>
      <c r="B329" s="477"/>
      <c r="C329" s="476"/>
      <c r="D329" s="51"/>
      <c r="E329" s="217"/>
      <c r="F329" s="217"/>
      <c r="G329" s="217"/>
      <c r="H329" s="217"/>
      <c r="I329" s="217"/>
      <c r="J329" s="217"/>
      <c r="K329" s="217"/>
      <c r="L329" s="99"/>
      <c r="M329" s="217"/>
      <c r="N329" s="217"/>
      <c r="O329" s="217"/>
      <c r="P329" s="217"/>
      <c r="Q329" s="217"/>
      <c r="R329" s="217"/>
      <c r="S329" s="217"/>
      <c r="T329" s="217"/>
      <c r="U329" s="476"/>
      <c r="V329" s="51"/>
      <c r="W329" s="217"/>
      <c r="X329" s="217"/>
      <c r="Y329" s="217"/>
      <c r="Z329" s="217"/>
      <c r="AA329" s="217"/>
      <c r="AB329" s="217"/>
      <c r="AC329" s="217"/>
      <c r="AD329" s="217"/>
      <c r="AE329" s="217"/>
      <c r="AF329" s="217"/>
      <c r="AG329" s="217"/>
      <c r="AH329" s="217"/>
      <c r="AI329" s="217"/>
      <c r="AJ329" s="217"/>
      <c r="AK329" s="217"/>
      <c r="AL329" s="74"/>
      <c r="AM329" s="476"/>
      <c r="AN329" s="51"/>
      <c r="AO329" s="217"/>
      <c r="AP329" s="217"/>
      <c r="AQ329" s="217"/>
    </row>
    <row r="330" spans="1:43" ht="11.25" customHeight="1" x14ac:dyDescent="0.2">
      <c r="A330" s="217"/>
      <c r="B330" s="477"/>
      <c r="C330" s="476"/>
      <c r="D330" s="51"/>
      <c r="E330" t="s">
        <v>155</v>
      </c>
      <c r="F330" s="722" t="str">
        <f ca="1">VLOOKUP(CONCATENATE($B$324&amp;INDIRECT(ADDRESS(ROW(),COLUMN()-1))),Language_Translations,MATCH(Language_Selected,Language_Options,0),FALSE)</f>
        <v>À part le VIH, avez-vous entendu parler d'autres infections qui peuvent se transmettre par contact sexuel ?</v>
      </c>
      <c r="G330" s="722"/>
      <c r="H330" s="722"/>
      <c r="I330" s="722"/>
      <c r="J330" s="722"/>
      <c r="K330" s="722"/>
      <c r="L330" s="762"/>
      <c r="M330" s="2" t="s">
        <v>157</v>
      </c>
      <c r="N330" s="722" t="str">
        <f ca="1">VLOOKUP(CONCATENATE($B$324&amp;INDIRECT(ADDRESS(ROW(),COLUMN()-1))),Language_Translations,MATCH(Language_Selected,Language_Options,0),FALSE)</f>
        <v>Avez-vous entendu parler d'infections qui peuvent se transmettre par contact sexuel ?</v>
      </c>
      <c r="O330" s="722"/>
      <c r="P330" s="722"/>
      <c r="Q330" s="722"/>
      <c r="R330" s="722"/>
      <c r="S330" s="722"/>
      <c r="T330" s="722"/>
      <c r="U330" s="94"/>
      <c r="V330" s="51"/>
      <c r="W330" s="217"/>
      <c r="X330" s="217"/>
      <c r="Y330" s="217"/>
      <c r="Z330" s="217"/>
      <c r="AA330" s="217"/>
      <c r="AB330" s="217"/>
      <c r="AC330" s="217"/>
      <c r="AD330" s="217"/>
      <c r="AE330" s="217"/>
      <c r="AF330" s="217"/>
      <c r="AG330" s="217"/>
      <c r="AH330" s="217"/>
      <c r="AI330" s="217"/>
      <c r="AJ330" s="217"/>
      <c r="AK330" s="217"/>
      <c r="AL330" s="74"/>
      <c r="AM330" s="476"/>
      <c r="AN330" s="51"/>
      <c r="AO330" s="217"/>
      <c r="AP330" s="217"/>
      <c r="AQ330" s="217"/>
    </row>
    <row r="331" spans="1:43" x14ac:dyDescent="0.2">
      <c r="A331" s="217"/>
      <c r="B331" s="477"/>
      <c r="C331" s="476"/>
      <c r="D331" s="51"/>
      <c r="E331" s="2"/>
      <c r="F331" s="722"/>
      <c r="G331" s="722"/>
      <c r="H331" s="722"/>
      <c r="I331" s="722"/>
      <c r="J331" s="722"/>
      <c r="K331" s="722"/>
      <c r="L331" s="762"/>
      <c r="M331" s="2"/>
      <c r="N331" s="722"/>
      <c r="O331" s="722"/>
      <c r="P331" s="722"/>
      <c r="Q331" s="722"/>
      <c r="R331" s="722"/>
      <c r="S331" s="722"/>
      <c r="T331" s="722"/>
      <c r="U331" s="94"/>
      <c r="V331" s="51"/>
      <c r="W331" s="217" t="s">
        <v>117</v>
      </c>
      <c r="X331" s="217"/>
      <c r="Y331" s="47" t="s">
        <v>9</v>
      </c>
      <c r="Z331" s="47"/>
      <c r="AA331" s="47"/>
      <c r="AB331" s="47"/>
      <c r="AC331" s="47"/>
      <c r="AD331" s="47"/>
      <c r="AE331" s="47"/>
      <c r="AF331" s="47"/>
      <c r="AG331" s="97"/>
      <c r="AH331" s="47"/>
      <c r="AI331" s="47"/>
      <c r="AJ331" s="47"/>
      <c r="AK331" s="47"/>
      <c r="AL331" s="75" t="s">
        <v>93</v>
      </c>
      <c r="AM331" s="476"/>
      <c r="AN331" s="51"/>
      <c r="AO331" s="217"/>
      <c r="AP331" s="217"/>
      <c r="AQ331" s="217"/>
    </row>
    <row r="332" spans="1:43" x14ac:dyDescent="0.2">
      <c r="A332" s="217"/>
      <c r="B332" s="477"/>
      <c r="C332" s="476"/>
      <c r="D332" s="51"/>
      <c r="E332" s="2"/>
      <c r="F332" s="722"/>
      <c r="G332" s="722"/>
      <c r="H332" s="722"/>
      <c r="I332" s="722"/>
      <c r="J332" s="722"/>
      <c r="K332" s="722"/>
      <c r="L332" s="762"/>
      <c r="M332" s="2"/>
      <c r="N332" s="722"/>
      <c r="O332" s="722"/>
      <c r="P332" s="722"/>
      <c r="Q332" s="722"/>
      <c r="R332" s="722"/>
      <c r="S332" s="722"/>
      <c r="T332" s="722"/>
      <c r="U332" s="94"/>
      <c r="V332" s="51"/>
      <c r="W332" s="217" t="s">
        <v>118</v>
      </c>
      <c r="X332" s="217"/>
      <c r="Y332" s="47" t="s">
        <v>9</v>
      </c>
      <c r="Z332" s="47"/>
      <c r="AA332" s="47"/>
      <c r="AB332" s="47"/>
      <c r="AC332" s="47"/>
      <c r="AD332" s="47"/>
      <c r="AE332" s="47"/>
      <c r="AF332" s="47"/>
      <c r="AG332" s="47"/>
      <c r="AH332" s="47"/>
      <c r="AI332" s="47"/>
      <c r="AJ332" s="47"/>
      <c r="AK332" s="47"/>
      <c r="AL332" s="75" t="s">
        <v>95</v>
      </c>
      <c r="AM332" s="476"/>
      <c r="AN332" s="51"/>
      <c r="AO332" s="217"/>
      <c r="AP332" s="217"/>
      <c r="AQ332" s="217"/>
    </row>
    <row r="333" spans="1:43" x14ac:dyDescent="0.2">
      <c r="A333" s="217"/>
      <c r="B333" s="477"/>
      <c r="C333" s="476"/>
      <c r="D333" s="51"/>
      <c r="E333" s="2"/>
      <c r="F333" s="722"/>
      <c r="G333" s="722"/>
      <c r="H333" s="722"/>
      <c r="I333" s="722"/>
      <c r="J333" s="722"/>
      <c r="K333" s="722"/>
      <c r="L333" s="762"/>
      <c r="M333" s="2"/>
      <c r="N333" s="722"/>
      <c r="O333" s="722"/>
      <c r="P333" s="722"/>
      <c r="Q333" s="722"/>
      <c r="R333" s="722"/>
      <c r="S333" s="722"/>
      <c r="T333" s="722"/>
      <c r="U333" s="94"/>
      <c r="V333" s="51"/>
      <c r="AM333" s="476"/>
      <c r="AN333" s="51"/>
      <c r="AO333" s="217"/>
      <c r="AP333" s="217"/>
      <c r="AQ333" s="217"/>
    </row>
    <row r="334" spans="1:43" x14ac:dyDescent="0.2">
      <c r="A334" s="217"/>
      <c r="B334" s="477"/>
      <c r="C334" s="476"/>
      <c r="D334" s="51"/>
      <c r="E334" s="2"/>
      <c r="F334" s="722"/>
      <c r="G334" s="722"/>
      <c r="H334" s="722"/>
      <c r="I334" s="722"/>
      <c r="J334" s="722"/>
      <c r="K334" s="722"/>
      <c r="L334" s="762"/>
      <c r="M334" s="2"/>
      <c r="N334" s="722"/>
      <c r="O334" s="722"/>
      <c r="P334" s="722"/>
      <c r="Q334" s="722"/>
      <c r="R334" s="722"/>
      <c r="S334" s="722"/>
      <c r="T334" s="722"/>
      <c r="U334" s="94"/>
      <c r="V334" s="51"/>
      <c r="AM334" s="476"/>
      <c r="AN334" s="51"/>
      <c r="AO334" s="217"/>
      <c r="AP334" s="217"/>
      <c r="AQ334" s="217"/>
    </row>
    <row r="335" spans="1:43" x14ac:dyDescent="0.2">
      <c r="A335" s="217"/>
      <c r="B335" s="477"/>
      <c r="C335" s="476"/>
      <c r="D335" s="51"/>
      <c r="E335" s="2"/>
      <c r="F335" s="722"/>
      <c r="G335" s="722"/>
      <c r="H335" s="722"/>
      <c r="I335" s="722"/>
      <c r="J335" s="722"/>
      <c r="K335" s="722"/>
      <c r="L335" s="762"/>
      <c r="M335" s="2"/>
      <c r="N335" s="722"/>
      <c r="O335" s="722"/>
      <c r="P335" s="722"/>
      <c r="Q335" s="722"/>
      <c r="R335" s="722"/>
      <c r="S335" s="722"/>
      <c r="T335" s="722"/>
      <c r="U335" s="94"/>
      <c r="V335" s="51"/>
      <c r="W335" s="217"/>
      <c r="X335" s="217"/>
      <c r="Y335" s="217"/>
      <c r="Z335" s="217"/>
      <c r="AA335" s="217"/>
      <c r="AB335" s="217"/>
      <c r="AC335" s="217"/>
      <c r="AD335" s="217"/>
      <c r="AE335" s="217"/>
      <c r="AF335" s="217"/>
      <c r="AG335" s="217"/>
      <c r="AH335" s="217"/>
      <c r="AI335" s="217"/>
      <c r="AJ335" s="217"/>
      <c r="AK335" s="217"/>
      <c r="AL335" s="74"/>
      <c r="AM335" s="476"/>
      <c r="AN335" s="51"/>
      <c r="AO335" s="217"/>
      <c r="AP335" s="217"/>
      <c r="AQ335" s="217"/>
    </row>
    <row r="336" spans="1:43" ht="6" customHeight="1" thickBot="1" x14ac:dyDescent="0.25">
      <c r="A336" s="71"/>
      <c r="B336" s="319"/>
      <c r="C336" s="72"/>
      <c r="D336" s="73"/>
      <c r="E336" s="71"/>
      <c r="F336" s="71"/>
      <c r="G336" s="71"/>
      <c r="H336" s="71"/>
      <c r="I336" s="71"/>
      <c r="J336" s="71"/>
      <c r="K336" s="71"/>
      <c r="L336" s="71"/>
      <c r="M336" s="71"/>
      <c r="N336" s="71"/>
      <c r="O336" s="71"/>
      <c r="P336" s="71"/>
      <c r="Q336" s="71"/>
      <c r="R336" s="71"/>
      <c r="S336" s="71"/>
      <c r="T336" s="71"/>
      <c r="U336" s="72"/>
      <c r="V336" s="73"/>
      <c r="W336" s="71"/>
      <c r="X336" s="71"/>
      <c r="Y336" s="71"/>
      <c r="Z336" s="71"/>
      <c r="AA336" s="71"/>
      <c r="AB336" s="71"/>
      <c r="AC336" s="71"/>
      <c r="AD336" s="71"/>
      <c r="AE336" s="71"/>
      <c r="AF336" s="71"/>
      <c r="AG336" s="71"/>
      <c r="AH336" s="71"/>
      <c r="AI336" s="71"/>
      <c r="AJ336" s="71"/>
      <c r="AK336" s="71"/>
      <c r="AL336" s="91"/>
      <c r="AM336" s="72"/>
      <c r="AN336" s="73"/>
      <c r="AO336" s="71"/>
      <c r="AP336" s="71"/>
      <c r="AQ336" s="71"/>
    </row>
    <row r="337" spans="1:43" ht="6" customHeight="1" x14ac:dyDescent="0.2">
      <c r="A337" s="82"/>
      <c r="B337" s="83"/>
      <c r="C337" s="84"/>
      <c r="D337" s="85"/>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86"/>
      <c r="AM337" s="84"/>
      <c r="AN337" s="85"/>
      <c r="AO337" s="1"/>
      <c r="AP337" s="1"/>
      <c r="AQ337" s="87"/>
    </row>
    <row r="338" spans="1:43" x14ac:dyDescent="0.2">
      <c r="A338" s="88"/>
      <c r="B338" s="133">
        <v>1041</v>
      </c>
      <c r="C338" s="476"/>
      <c r="D338" s="51"/>
      <c r="E338" s="723" t="s">
        <v>1082</v>
      </c>
      <c r="F338" s="723"/>
      <c r="G338" s="723"/>
      <c r="H338" s="723"/>
      <c r="I338" s="723"/>
      <c r="J338" s="723"/>
      <c r="K338" s="723"/>
      <c r="L338" s="723"/>
      <c r="M338" s="723"/>
      <c r="N338" s="723"/>
      <c r="O338" s="723"/>
      <c r="P338" s="723"/>
      <c r="Q338" s="723"/>
      <c r="R338" s="723"/>
      <c r="S338" s="723"/>
      <c r="T338" s="723"/>
      <c r="U338" s="217"/>
      <c r="V338" s="217"/>
      <c r="W338" s="217"/>
      <c r="X338" s="217"/>
      <c r="Y338" s="217"/>
      <c r="Z338" s="217"/>
      <c r="AA338" s="217"/>
      <c r="AB338" s="217"/>
      <c r="AC338" s="217"/>
      <c r="AD338" s="217"/>
      <c r="AE338" s="217"/>
      <c r="AF338" s="217"/>
      <c r="AG338" s="217"/>
      <c r="AH338" s="217"/>
      <c r="AI338" s="217"/>
      <c r="AJ338" s="217"/>
      <c r="AK338" s="217"/>
      <c r="AL338" s="74"/>
      <c r="AM338" s="476"/>
      <c r="AN338" s="51"/>
      <c r="AO338" s="217"/>
      <c r="AP338" s="217"/>
      <c r="AQ338" s="89"/>
    </row>
    <row r="339" spans="1:43" ht="6" customHeight="1" x14ac:dyDescent="0.2">
      <c r="A339" s="88"/>
      <c r="B339" s="477"/>
      <c r="C339" s="476"/>
      <c r="D339" s="51"/>
      <c r="E339" s="217"/>
      <c r="F339" s="217"/>
      <c r="G339" s="217"/>
      <c r="H339" s="217"/>
      <c r="I339" s="217"/>
      <c r="J339" s="217"/>
      <c r="K339" s="217"/>
      <c r="L339" s="217"/>
      <c r="M339" s="217"/>
      <c r="N339" s="217"/>
      <c r="P339" s="217"/>
      <c r="Q339" s="217"/>
      <c r="R339" s="217"/>
      <c r="S339" s="217"/>
      <c r="T339" s="217"/>
      <c r="U339" s="217"/>
      <c r="V339" s="217"/>
      <c r="X339" s="217"/>
      <c r="Y339" s="217"/>
      <c r="Z339" s="217"/>
      <c r="AA339" s="217"/>
      <c r="AB339" s="217"/>
      <c r="AC339" s="217"/>
      <c r="AD339" s="217"/>
      <c r="AE339" s="217"/>
      <c r="AF339" s="217"/>
      <c r="AG339" s="217"/>
      <c r="AH339" s="217"/>
      <c r="AI339" s="217"/>
      <c r="AJ339" s="217"/>
      <c r="AK339" s="217"/>
      <c r="AL339" s="74"/>
      <c r="AM339" s="476"/>
      <c r="AN339" s="51"/>
      <c r="AO339" s="217"/>
      <c r="AP339" s="217"/>
      <c r="AQ339" s="89"/>
    </row>
    <row r="340" spans="1:43" x14ac:dyDescent="0.2">
      <c r="A340" s="88"/>
      <c r="B340" s="477"/>
      <c r="C340" s="476"/>
      <c r="D340" s="51"/>
      <c r="E340" s="217"/>
      <c r="F340" s="217"/>
      <c r="G340" s="217"/>
      <c r="H340" s="217"/>
      <c r="I340" s="217"/>
      <c r="J340" s="217"/>
      <c r="K340" s="217"/>
      <c r="L340" s="217"/>
      <c r="M340" s="217"/>
      <c r="N340" s="217"/>
      <c r="P340" s="217"/>
      <c r="Q340" s="74" t="s">
        <v>1083</v>
      </c>
      <c r="R340" s="217"/>
      <c r="S340" s="217"/>
      <c r="T340" s="217"/>
      <c r="U340" s="217"/>
      <c r="V340" s="217"/>
      <c r="X340" s="217"/>
      <c r="Y340" s="217"/>
      <c r="Z340" s="217"/>
      <c r="AA340" s="217"/>
      <c r="AB340" s="74" t="s">
        <v>1084</v>
      </c>
      <c r="AC340" s="217"/>
      <c r="AD340" s="217"/>
      <c r="AE340" s="217"/>
      <c r="AF340" s="217"/>
      <c r="AG340" s="217"/>
      <c r="AH340" s="217"/>
      <c r="AI340" s="217"/>
      <c r="AJ340" s="217"/>
      <c r="AK340" s="217"/>
      <c r="AL340" s="74"/>
      <c r="AM340" s="476"/>
      <c r="AN340" s="51"/>
      <c r="AO340" s="217"/>
      <c r="AP340" s="729">
        <v>1046</v>
      </c>
      <c r="AQ340" s="89"/>
    </row>
    <row r="341" spans="1:43" x14ac:dyDescent="0.2">
      <c r="A341" s="88"/>
      <c r="B341" s="477"/>
      <c r="C341" s="476"/>
      <c r="D341" s="51"/>
      <c r="E341" s="217"/>
      <c r="F341" s="217"/>
      <c r="G341" s="217"/>
      <c r="H341" s="217"/>
      <c r="I341" s="217"/>
      <c r="J341" s="217"/>
      <c r="K341" s="217"/>
      <c r="L341" s="217"/>
      <c r="M341" s="217"/>
      <c r="N341" s="217"/>
      <c r="P341" s="217"/>
      <c r="Q341" s="74" t="s">
        <v>850</v>
      </c>
      <c r="R341" s="217"/>
      <c r="S341" s="217"/>
      <c r="T341" s="217"/>
      <c r="U341" s="217"/>
      <c r="V341" s="217"/>
      <c r="X341" s="217"/>
      <c r="Y341" s="217"/>
      <c r="Z341" s="217"/>
      <c r="AA341" s="217"/>
      <c r="AB341" s="74" t="s">
        <v>1085</v>
      </c>
      <c r="AC341" s="217"/>
      <c r="AD341" s="217"/>
      <c r="AE341" s="217"/>
      <c r="AF341" s="217"/>
      <c r="AG341" s="217"/>
      <c r="AH341" s="217"/>
      <c r="AI341" s="217"/>
      <c r="AJ341" s="217"/>
      <c r="AK341" s="217"/>
      <c r="AL341" s="74"/>
      <c r="AM341" s="476"/>
      <c r="AN341" s="51"/>
      <c r="AO341" s="217"/>
      <c r="AP341" s="729"/>
      <c r="AQ341" s="89"/>
    </row>
    <row r="342" spans="1:43" ht="6" customHeight="1" thickBot="1" x14ac:dyDescent="0.25">
      <c r="A342" s="90"/>
      <c r="B342" s="319"/>
      <c r="C342" s="72"/>
      <c r="D342" s="73"/>
      <c r="E342" s="71"/>
      <c r="F342" s="71"/>
      <c r="G342" s="71"/>
      <c r="H342" s="71"/>
      <c r="I342" s="71"/>
      <c r="J342" s="71"/>
      <c r="K342" s="71"/>
      <c r="L342" s="71"/>
      <c r="M342" s="71"/>
      <c r="N342" s="71"/>
      <c r="O342" s="71"/>
      <c r="P342" s="71"/>
      <c r="Q342" s="71"/>
      <c r="R342" s="71"/>
      <c r="S342" s="71"/>
      <c r="T342" s="71"/>
      <c r="U342" s="71"/>
      <c r="V342" s="71"/>
      <c r="W342" s="71"/>
      <c r="X342" s="71"/>
      <c r="Y342" s="71"/>
      <c r="Z342" s="71"/>
      <c r="AA342" s="71"/>
      <c r="AB342" s="71"/>
      <c r="AC342" s="71"/>
      <c r="AD342" s="71"/>
      <c r="AE342" s="71"/>
      <c r="AF342" s="71"/>
      <c r="AG342" s="71"/>
      <c r="AH342" s="71"/>
      <c r="AI342" s="71"/>
      <c r="AJ342" s="71"/>
      <c r="AK342" s="71"/>
      <c r="AL342" s="91"/>
      <c r="AM342" s="72"/>
      <c r="AN342" s="73"/>
      <c r="AO342" s="71"/>
      <c r="AP342" s="71"/>
      <c r="AQ342" s="92"/>
    </row>
    <row r="343" spans="1:43" ht="6" customHeight="1" x14ac:dyDescent="0.2">
      <c r="A343" s="82"/>
      <c r="B343" s="83"/>
      <c r="C343" s="84"/>
      <c r="D343" s="85"/>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86"/>
      <c r="AM343" s="84"/>
      <c r="AN343" s="85"/>
      <c r="AO343" s="1"/>
      <c r="AP343" s="1"/>
      <c r="AQ343" s="87"/>
    </row>
    <row r="344" spans="1:43" x14ac:dyDescent="0.2">
      <c r="A344" s="88"/>
      <c r="B344" s="133">
        <v>1042</v>
      </c>
      <c r="C344" s="476"/>
      <c r="D344" s="51"/>
      <c r="E344" s="723" t="s">
        <v>1086</v>
      </c>
      <c r="F344" s="723"/>
      <c r="G344" s="723"/>
      <c r="H344" s="723"/>
      <c r="I344" s="723"/>
      <c r="J344" s="723"/>
      <c r="K344" s="723"/>
      <c r="L344" s="723"/>
      <c r="M344" s="723"/>
      <c r="N344" s="723"/>
      <c r="O344" s="723"/>
      <c r="P344" s="723"/>
      <c r="Q344" s="723"/>
      <c r="R344" s="723"/>
      <c r="S344" s="723"/>
      <c r="T344" s="723"/>
      <c r="U344" s="723"/>
      <c r="V344" s="723"/>
      <c r="W344" s="723"/>
      <c r="X344" s="723"/>
      <c r="Y344" s="723"/>
      <c r="Z344" s="723"/>
      <c r="AA344" s="723"/>
      <c r="AB344" s="723"/>
      <c r="AC344" s="723"/>
      <c r="AD344" s="723"/>
      <c r="AE344" s="723"/>
      <c r="AF344" s="723"/>
      <c r="AG344" s="723"/>
      <c r="AH344" s="723"/>
      <c r="AI344" s="723"/>
      <c r="AJ344" s="723"/>
      <c r="AK344" s="723"/>
      <c r="AL344" s="723"/>
      <c r="AM344" s="476"/>
      <c r="AN344" s="51"/>
      <c r="AO344" s="217"/>
      <c r="AP344" s="217"/>
      <c r="AQ344" s="89"/>
    </row>
    <row r="345" spans="1:43" ht="6" customHeight="1" x14ac:dyDescent="0.2">
      <c r="A345" s="88"/>
      <c r="B345" s="477"/>
      <c r="C345" s="476"/>
      <c r="D345" s="51"/>
      <c r="E345" s="217"/>
      <c r="F345" s="217"/>
      <c r="G345" s="217"/>
      <c r="H345" s="217"/>
      <c r="I345" s="217"/>
      <c r="J345" s="217"/>
      <c r="K345" s="217"/>
      <c r="L345" s="217"/>
      <c r="M345" s="217"/>
      <c r="N345" s="217"/>
      <c r="O345" s="217"/>
      <c r="P345" s="217"/>
      <c r="Q345" s="217"/>
      <c r="R345" s="217"/>
      <c r="S345" s="217"/>
      <c r="T345" s="217"/>
      <c r="U345" s="217"/>
      <c r="V345" s="217"/>
      <c r="W345" s="217"/>
      <c r="X345" s="217"/>
      <c r="Y345" s="217"/>
      <c r="Z345" s="217"/>
      <c r="AA345" s="217"/>
      <c r="AB345" s="217"/>
      <c r="AC345" s="217"/>
      <c r="AD345" s="217"/>
      <c r="AE345" s="217"/>
      <c r="AF345" s="217"/>
      <c r="AG345" s="217"/>
      <c r="AH345" s="217"/>
      <c r="AI345" s="217"/>
      <c r="AJ345" s="217"/>
      <c r="AK345" s="217"/>
      <c r="AL345" s="74"/>
      <c r="AM345" s="476"/>
      <c r="AN345" s="51"/>
      <c r="AO345" s="217"/>
      <c r="AP345" s="217"/>
      <c r="AQ345" s="89"/>
    </row>
    <row r="346" spans="1:43" x14ac:dyDescent="0.2">
      <c r="A346" s="88"/>
      <c r="B346" s="477"/>
      <c r="C346" s="476"/>
      <c r="D346" s="51"/>
      <c r="E346" s="217"/>
      <c r="F346" s="217"/>
      <c r="G346" s="217"/>
      <c r="H346" s="217"/>
      <c r="I346" s="217"/>
      <c r="J346" s="217"/>
      <c r="K346" s="217"/>
      <c r="L346" s="217"/>
      <c r="M346" s="217"/>
      <c r="N346" s="217"/>
      <c r="P346" s="217"/>
      <c r="Q346" s="74" t="s">
        <v>117</v>
      </c>
      <c r="R346" s="217"/>
      <c r="S346" s="217"/>
      <c r="T346" s="217"/>
      <c r="U346" s="217"/>
      <c r="V346" s="217"/>
      <c r="X346" s="217"/>
      <c r="Y346" s="217"/>
      <c r="Z346" s="217"/>
      <c r="AA346" s="217"/>
      <c r="AB346" s="74" t="s">
        <v>118</v>
      </c>
      <c r="AC346" s="217"/>
      <c r="AD346" s="217"/>
      <c r="AE346" s="217"/>
      <c r="AF346" s="217"/>
      <c r="AG346" s="217"/>
      <c r="AH346" s="217"/>
      <c r="AI346" s="217"/>
      <c r="AJ346" s="217"/>
      <c r="AK346" s="217"/>
      <c r="AL346" s="74"/>
      <c r="AM346" s="476"/>
      <c r="AN346" s="51"/>
      <c r="AO346" s="217"/>
      <c r="AP346" s="729">
        <v>1044</v>
      </c>
      <c r="AQ346" s="89"/>
    </row>
    <row r="347" spans="1:43" x14ac:dyDescent="0.2">
      <c r="A347" s="88"/>
      <c r="B347" s="477"/>
      <c r="C347" s="476"/>
      <c r="D347" s="51"/>
      <c r="E347" s="217"/>
      <c r="F347" s="217"/>
      <c r="G347" s="217"/>
      <c r="H347" s="217"/>
      <c r="I347" s="217"/>
      <c r="J347" s="217"/>
      <c r="K347" s="217"/>
      <c r="L347" s="217"/>
      <c r="M347" s="217"/>
      <c r="N347" s="217"/>
      <c r="O347" s="217"/>
      <c r="P347" s="217"/>
      <c r="Q347" s="217"/>
      <c r="R347" s="217"/>
      <c r="S347" s="217"/>
      <c r="T347" s="217"/>
      <c r="U347" s="217"/>
      <c r="V347" s="217"/>
      <c r="W347" s="217"/>
      <c r="X347" s="217"/>
      <c r="Y347" s="217"/>
      <c r="Z347" s="217"/>
      <c r="AA347" s="217"/>
      <c r="AB347" s="217"/>
      <c r="AC347" s="217"/>
      <c r="AD347" s="217"/>
      <c r="AE347" s="217"/>
      <c r="AF347" s="217"/>
      <c r="AG347" s="217"/>
      <c r="AH347" s="217"/>
      <c r="AI347" s="217"/>
      <c r="AJ347" s="217"/>
      <c r="AK347" s="217"/>
      <c r="AL347" s="74"/>
      <c r="AM347" s="476"/>
      <c r="AN347" s="51"/>
      <c r="AO347" s="217"/>
      <c r="AP347" s="729"/>
      <c r="AQ347" s="89"/>
    </row>
    <row r="348" spans="1:43" ht="6" customHeight="1" thickBot="1" x14ac:dyDescent="0.25">
      <c r="A348" s="90"/>
      <c r="B348" s="319"/>
      <c r="C348" s="72"/>
      <c r="D348" s="73"/>
      <c r="E348" s="71"/>
      <c r="F348" s="71"/>
      <c r="G348" s="71"/>
      <c r="H348" s="71"/>
      <c r="I348" s="71"/>
      <c r="J348" s="71"/>
      <c r="K348" s="71"/>
      <c r="L348" s="71"/>
      <c r="M348" s="71"/>
      <c r="N348" s="71"/>
      <c r="O348" s="71"/>
      <c r="P348" s="71"/>
      <c r="Q348" s="71"/>
      <c r="R348" s="71"/>
      <c r="S348" s="71"/>
      <c r="T348" s="71"/>
      <c r="U348" s="71"/>
      <c r="V348" s="71"/>
      <c r="W348" s="71"/>
      <c r="X348" s="71"/>
      <c r="Y348" s="71"/>
      <c r="Z348" s="71"/>
      <c r="AA348" s="71"/>
      <c r="AB348" s="71"/>
      <c r="AC348" s="71"/>
      <c r="AD348" s="71"/>
      <c r="AE348" s="71"/>
      <c r="AF348" s="71"/>
      <c r="AG348" s="71"/>
      <c r="AH348" s="71"/>
      <c r="AI348" s="71"/>
      <c r="AJ348" s="71"/>
      <c r="AK348" s="71"/>
      <c r="AL348" s="91"/>
      <c r="AM348" s="72"/>
      <c r="AN348" s="73"/>
      <c r="AO348" s="71"/>
      <c r="AP348" s="71"/>
      <c r="AQ348" s="92"/>
    </row>
    <row r="349" spans="1:43" ht="6" customHeight="1" x14ac:dyDescent="0.2">
      <c r="A349" s="217"/>
      <c r="B349" s="477"/>
      <c r="C349" s="476"/>
      <c r="D349" s="51"/>
      <c r="E349" s="217"/>
      <c r="F349" s="217"/>
      <c r="G349" s="217"/>
      <c r="H349" s="217"/>
      <c r="I349" s="217"/>
      <c r="J349" s="217"/>
      <c r="K349" s="217"/>
      <c r="L349" s="217"/>
      <c r="M349" s="217"/>
      <c r="N349" s="217"/>
      <c r="O349" s="217"/>
      <c r="P349" s="217"/>
      <c r="Q349" s="217"/>
      <c r="R349" s="217"/>
      <c r="S349" s="217"/>
      <c r="T349" s="217"/>
      <c r="U349" s="476"/>
      <c r="V349" s="51"/>
      <c r="W349" s="217"/>
      <c r="X349" s="217"/>
      <c r="Y349" s="217"/>
      <c r="Z349" s="217"/>
      <c r="AA349" s="217"/>
      <c r="AB349" s="217"/>
      <c r="AC349" s="217"/>
      <c r="AD349" s="217"/>
      <c r="AE349" s="217"/>
      <c r="AF349" s="217"/>
      <c r="AG349" s="217"/>
      <c r="AH349" s="217"/>
      <c r="AI349" s="217"/>
      <c r="AJ349" s="217"/>
      <c r="AK349" s="217"/>
      <c r="AL349" s="74"/>
      <c r="AM349" s="476"/>
      <c r="AN349" s="51"/>
      <c r="AO349" s="217"/>
      <c r="AP349" s="217"/>
      <c r="AQ349" s="217"/>
    </row>
    <row r="350" spans="1:43" ht="11.25" customHeight="1" x14ac:dyDescent="0.2">
      <c r="A350" s="217"/>
      <c r="B350" s="133">
        <v>1043</v>
      </c>
      <c r="C350" s="476"/>
      <c r="D350" s="51"/>
      <c r="E350" s="722" t="str">
        <f ca="1">VLOOKUP(INDIRECT(ADDRESS(ROW(),COLUMN()-3)),Language_Translations,MATCH(Language_Selected,Language_Options,0),FALSE)</f>
        <v>J'aimerais maintenant vous poser quelques questions sur votre santé au cours des 12 derniers mois. Durant les 12 derniers mois, avez-vous eu une maladie que vous avez contractée par contact sexuel ?</v>
      </c>
      <c r="F350" s="722"/>
      <c r="G350" s="722"/>
      <c r="H350" s="722"/>
      <c r="I350" s="722"/>
      <c r="J350" s="722"/>
      <c r="K350" s="722"/>
      <c r="L350" s="722"/>
      <c r="M350" s="722"/>
      <c r="N350" s="722"/>
      <c r="O350" s="722"/>
      <c r="P350" s="722"/>
      <c r="Q350" s="722"/>
      <c r="R350" s="722"/>
      <c r="S350" s="722"/>
      <c r="T350" s="722"/>
      <c r="U350" s="94"/>
      <c r="V350" s="51"/>
      <c r="W350" s="217" t="s">
        <v>117</v>
      </c>
      <c r="X350" s="217"/>
      <c r="Y350" s="47" t="s">
        <v>9</v>
      </c>
      <c r="Z350" s="47"/>
      <c r="AA350" s="47"/>
      <c r="AB350" s="47"/>
      <c r="AC350" s="47"/>
      <c r="AD350" s="47"/>
      <c r="AE350" s="47"/>
      <c r="AF350" s="47"/>
      <c r="AG350" s="47"/>
      <c r="AH350" s="47"/>
      <c r="AI350" s="47"/>
      <c r="AJ350" s="47"/>
      <c r="AK350" s="47"/>
      <c r="AL350" s="75" t="s">
        <v>93</v>
      </c>
      <c r="AM350" s="476"/>
      <c r="AN350" s="51"/>
      <c r="AO350" s="217"/>
      <c r="AP350" s="217"/>
      <c r="AQ350" s="217"/>
    </row>
    <row r="351" spans="1:43" x14ac:dyDescent="0.2">
      <c r="A351" s="217"/>
      <c r="B351" s="477"/>
      <c r="C351" s="476"/>
      <c r="D351" s="51"/>
      <c r="E351" s="722"/>
      <c r="F351" s="722"/>
      <c r="G351" s="722"/>
      <c r="H351" s="722"/>
      <c r="I351" s="722"/>
      <c r="J351" s="722"/>
      <c r="K351" s="722"/>
      <c r="L351" s="722"/>
      <c r="M351" s="722"/>
      <c r="N351" s="722"/>
      <c r="O351" s="722"/>
      <c r="P351" s="722"/>
      <c r="Q351" s="722"/>
      <c r="R351" s="722"/>
      <c r="S351" s="722"/>
      <c r="T351" s="722"/>
      <c r="U351" s="94"/>
      <c r="V351" s="51"/>
      <c r="W351" s="217" t="s">
        <v>118</v>
      </c>
      <c r="X351" s="217"/>
      <c r="Y351" s="47" t="s">
        <v>9</v>
      </c>
      <c r="Z351" s="47"/>
      <c r="AA351" s="47"/>
      <c r="AB351" s="47"/>
      <c r="AC351" s="47"/>
      <c r="AD351" s="47"/>
      <c r="AE351" s="47"/>
      <c r="AF351" s="47"/>
      <c r="AG351" s="47"/>
      <c r="AH351" s="47"/>
      <c r="AI351" s="47"/>
      <c r="AJ351" s="47"/>
      <c r="AK351" s="47"/>
      <c r="AL351" s="75" t="s">
        <v>95</v>
      </c>
      <c r="AM351" s="476"/>
      <c r="AN351" s="51"/>
      <c r="AO351" s="217"/>
      <c r="AP351" s="217"/>
      <c r="AQ351" s="217"/>
    </row>
    <row r="352" spans="1:43" x14ac:dyDescent="0.2">
      <c r="A352" s="217"/>
      <c r="B352" s="477"/>
      <c r="C352" s="476"/>
      <c r="D352" s="51"/>
      <c r="E352" s="722"/>
      <c r="F352" s="722"/>
      <c r="G352" s="722"/>
      <c r="H352" s="722"/>
      <c r="I352" s="722"/>
      <c r="J352" s="722"/>
      <c r="K352" s="722"/>
      <c r="L352" s="722"/>
      <c r="M352" s="722"/>
      <c r="N352" s="722"/>
      <c r="O352" s="722"/>
      <c r="P352" s="722"/>
      <c r="Q352" s="722"/>
      <c r="R352" s="722"/>
      <c r="S352" s="722"/>
      <c r="T352" s="722"/>
      <c r="U352" s="94"/>
      <c r="V352" s="51"/>
      <c r="W352" s="217" t="s">
        <v>259</v>
      </c>
      <c r="X352" s="217"/>
      <c r="Y352" s="217"/>
      <c r="Z352" s="217"/>
      <c r="AA352" s="217"/>
      <c r="AB352" s="47" t="s">
        <v>9</v>
      </c>
      <c r="AC352" s="97"/>
      <c r="AD352" s="47"/>
      <c r="AE352" s="47"/>
      <c r="AF352" s="47"/>
      <c r="AG352" s="47"/>
      <c r="AH352" s="47"/>
      <c r="AI352" s="47"/>
      <c r="AJ352" s="47"/>
      <c r="AK352" s="47"/>
      <c r="AL352" s="75" t="s">
        <v>212</v>
      </c>
      <c r="AM352" s="476"/>
      <c r="AN352" s="51"/>
      <c r="AO352" s="217"/>
      <c r="AP352" s="217"/>
      <c r="AQ352" s="217"/>
    </row>
    <row r="353" spans="1:43" x14ac:dyDescent="0.2">
      <c r="A353" s="217"/>
      <c r="B353" s="477"/>
      <c r="C353" s="476"/>
      <c r="D353" s="51"/>
      <c r="E353" s="722"/>
      <c r="F353" s="722"/>
      <c r="G353" s="722"/>
      <c r="H353" s="722"/>
      <c r="I353" s="722"/>
      <c r="J353" s="722"/>
      <c r="K353" s="722"/>
      <c r="L353" s="722"/>
      <c r="M353" s="722"/>
      <c r="N353" s="722"/>
      <c r="O353" s="722"/>
      <c r="P353" s="722"/>
      <c r="Q353" s="722"/>
      <c r="R353" s="722"/>
      <c r="S353" s="722"/>
      <c r="T353" s="722"/>
      <c r="U353" s="94"/>
      <c r="V353" s="51"/>
      <c r="W353" s="217"/>
      <c r="X353" s="217"/>
      <c r="Y353" s="217"/>
      <c r="Z353" s="217"/>
      <c r="AA353" s="217"/>
      <c r="AB353" s="47"/>
      <c r="AC353" s="97"/>
      <c r="AD353" s="47"/>
      <c r="AE353" s="47"/>
      <c r="AF353" s="47"/>
      <c r="AG353" s="47"/>
      <c r="AH353" s="47"/>
      <c r="AI353" s="47"/>
      <c r="AJ353" s="47"/>
      <c r="AK353" s="47"/>
      <c r="AL353" s="75"/>
      <c r="AM353" s="476"/>
      <c r="AN353" s="51"/>
      <c r="AO353" s="217"/>
      <c r="AP353" s="217"/>
      <c r="AQ353" s="217"/>
    </row>
    <row r="354" spans="1:43" x14ac:dyDescent="0.2">
      <c r="A354" s="217"/>
      <c r="B354" s="477"/>
      <c r="C354" s="476"/>
      <c r="D354" s="51"/>
      <c r="E354" s="722"/>
      <c r="F354" s="722"/>
      <c r="G354" s="722"/>
      <c r="H354" s="722"/>
      <c r="I354" s="722"/>
      <c r="J354" s="722"/>
      <c r="K354" s="722"/>
      <c r="L354" s="722"/>
      <c r="M354" s="722"/>
      <c r="N354" s="722"/>
      <c r="O354" s="722"/>
      <c r="P354" s="722"/>
      <c r="Q354" s="722"/>
      <c r="R354" s="722"/>
      <c r="S354" s="722"/>
      <c r="T354" s="722"/>
      <c r="U354" s="94"/>
      <c r="V354" s="51"/>
      <c r="W354" s="217"/>
      <c r="X354" s="217"/>
      <c r="Y354" s="217"/>
      <c r="Z354" s="217"/>
      <c r="AA354" s="217"/>
      <c r="AB354" s="217"/>
      <c r="AC354" s="217"/>
      <c r="AD354" s="217"/>
      <c r="AE354" s="217"/>
      <c r="AF354" s="217"/>
      <c r="AG354" s="217"/>
      <c r="AH354" s="217"/>
      <c r="AI354" s="217"/>
      <c r="AJ354" s="217"/>
      <c r="AK354" s="217"/>
      <c r="AL354" s="74"/>
      <c r="AM354" s="476"/>
      <c r="AN354" s="51"/>
      <c r="AO354" s="217"/>
      <c r="AP354" s="217"/>
      <c r="AQ354" s="217"/>
    </row>
    <row r="355" spans="1:43" ht="6" customHeight="1" x14ac:dyDescent="0.2">
      <c r="A355" s="77"/>
      <c r="B355" s="76"/>
      <c r="C355" s="48"/>
      <c r="D355" s="26"/>
      <c r="E355" s="77"/>
      <c r="F355" s="77"/>
      <c r="G355" s="77"/>
      <c r="H355" s="77"/>
      <c r="I355" s="77"/>
      <c r="J355" s="77"/>
      <c r="K355" s="77"/>
      <c r="L355" s="77"/>
      <c r="M355" s="77"/>
      <c r="N355" s="77"/>
      <c r="O355" s="77"/>
      <c r="P355" s="77"/>
      <c r="Q355" s="77"/>
      <c r="R355" s="77"/>
      <c r="S355" s="77"/>
      <c r="T355" s="77"/>
      <c r="U355" s="48"/>
      <c r="V355" s="26"/>
      <c r="W355" s="77"/>
      <c r="X355" s="77"/>
      <c r="Y355" s="77"/>
      <c r="Z355" s="77"/>
      <c r="AA355" s="77"/>
      <c r="AB355" s="77"/>
      <c r="AC355" s="77"/>
      <c r="AD355" s="77"/>
      <c r="AE355" s="77"/>
      <c r="AF355" s="77"/>
      <c r="AG355" s="77"/>
      <c r="AH355" s="77"/>
      <c r="AI355" s="77"/>
      <c r="AJ355" s="77"/>
      <c r="AK355" s="77"/>
      <c r="AL355" s="78"/>
      <c r="AM355" s="48"/>
      <c r="AN355" s="26"/>
      <c r="AO355" s="77"/>
      <c r="AP355" s="77"/>
      <c r="AQ355" s="77"/>
    </row>
    <row r="356" spans="1:43" ht="6" customHeight="1" x14ac:dyDescent="0.2">
      <c r="A356" s="16"/>
      <c r="B356" s="475"/>
      <c r="C356" s="46"/>
      <c r="D356" s="27"/>
      <c r="E356" s="16"/>
      <c r="F356" s="16"/>
      <c r="G356" s="16"/>
      <c r="H356" s="16"/>
      <c r="I356" s="16"/>
      <c r="J356" s="16"/>
      <c r="K356" s="16"/>
      <c r="L356" s="16"/>
      <c r="M356" s="16"/>
      <c r="N356" s="16"/>
      <c r="O356" s="16"/>
      <c r="P356" s="16"/>
      <c r="Q356" s="16"/>
      <c r="R356" s="16"/>
      <c r="S356" s="16"/>
      <c r="T356" s="16"/>
      <c r="U356" s="46"/>
      <c r="V356" s="27"/>
      <c r="W356" s="16"/>
      <c r="X356" s="16"/>
      <c r="Y356" s="16"/>
      <c r="Z356" s="16"/>
      <c r="AA356" s="16"/>
      <c r="AB356" s="16"/>
      <c r="AC356" s="16"/>
      <c r="AD356" s="16"/>
      <c r="AE356" s="16"/>
      <c r="AF356" s="16"/>
      <c r="AG356" s="16"/>
      <c r="AH356" s="16"/>
      <c r="AI356" s="16"/>
      <c r="AJ356" s="16"/>
      <c r="AK356" s="16"/>
      <c r="AL356" s="24"/>
      <c r="AM356" s="46"/>
      <c r="AN356" s="27"/>
      <c r="AO356" s="16"/>
      <c r="AP356" s="16"/>
      <c r="AQ356" s="16"/>
    </row>
    <row r="357" spans="1:43" ht="11.25" customHeight="1" x14ac:dyDescent="0.2">
      <c r="A357" s="217"/>
      <c r="B357" s="133">
        <v>1044</v>
      </c>
      <c r="C357" s="476"/>
      <c r="D357" s="51"/>
      <c r="E357" s="722" t="str">
        <f ca="1">VLOOKUP(INDIRECT(ADDRESS(ROW(),COLUMN()-3)),Language_Translations,MATCH(Language_Selected,Language_Options,0),FALSE)</f>
        <v>Il arrive parfois que les femmes aient des pertes vaginales, anormales et malodorantes. Au cours des 12 derniers mois, avez-vous eu des pertes vaginales anormales et malodorantes ?</v>
      </c>
      <c r="F357" s="722"/>
      <c r="G357" s="722"/>
      <c r="H357" s="722"/>
      <c r="I357" s="722"/>
      <c r="J357" s="722"/>
      <c r="K357" s="722"/>
      <c r="L357" s="722"/>
      <c r="M357" s="722"/>
      <c r="N357" s="722"/>
      <c r="O357" s="722"/>
      <c r="P357" s="722"/>
      <c r="Q357" s="722"/>
      <c r="R357" s="722"/>
      <c r="S357" s="722"/>
      <c r="T357" s="722"/>
      <c r="U357" s="94"/>
      <c r="V357" s="51"/>
      <c r="W357" s="217" t="s">
        <v>117</v>
      </c>
      <c r="X357" s="217"/>
      <c r="Y357" s="47" t="s">
        <v>9</v>
      </c>
      <c r="Z357" s="47"/>
      <c r="AA357" s="47"/>
      <c r="AB357" s="47"/>
      <c r="AC357" s="47"/>
      <c r="AD357" s="47"/>
      <c r="AE357" s="47"/>
      <c r="AF357" s="47"/>
      <c r="AG357" s="47"/>
      <c r="AH357" s="47"/>
      <c r="AI357" s="47"/>
      <c r="AJ357" s="47"/>
      <c r="AK357" s="47"/>
      <c r="AL357" s="75" t="s">
        <v>93</v>
      </c>
      <c r="AM357" s="476"/>
      <c r="AN357" s="51"/>
      <c r="AO357" s="217"/>
      <c r="AP357" s="217"/>
      <c r="AQ357" s="217"/>
    </row>
    <row r="358" spans="1:43" x14ac:dyDescent="0.2">
      <c r="A358" s="217"/>
      <c r="B358" s="477"/>
      <c r="C358" s="476"/>
      <c r="D358" s="51"/>
      <c r="E358" s="722"/>
      <c r="F358" s="722"/>
      <c r="G358" s="722"/>
      <c r="H358" s="722"/>
      <c r="I358" s="722"/>
      <c r="J358" s="722"/>
      <c r="K358" s="722"/>
      <c r="L358" s="722"/>
      <c r="M358" s="722"/>
      <c r="N358" s="722"/>
      <c r="O358" s="722"/>
      <c r="P358" s="722"/>
      <c r="Q358" s="722"/>
      <c r="R358" s="722"/>
      <c r="S358" s="722"/>
      <c r="T358" s="722"/>
      <c r="U358" s="94"/>
      <c r="V358" s="51"/>
      <c r="W358" s="217" t="s">
        <v>118</v>
      </c>
      <c r="X358" s="217"/>
      <c r="Y358" s="47" t="s">
        <v>9</v>
      </c>
      <c r="Z358" s="47"/>
      <c r="AA358" s="47"/>
      <c r="AB358" s="47"/>
      <c r="AC358" s="47"/>
      <c r="AD358" s="47"/>
      <c r="AE358" s="47"/>
      <c r="AF358" s="47"/>
      <c r="AG358" s="47"/>
      <c r="AH358" s="47"/>
      <c r="AI358" s="47"/>
      <c r="AJ358" s="47"/>
      <c r="AK358" s="47"/>
      <c r="AL358" s="75" t="s">
        <v>95</v>
      </c>
      <c r="AM358" s="476"/>
      <c r="AN358" s="51"/>
      <c r="AO358" s="217"/>
      <c r="AP358" s="217"/>
      <c r="AQ358" s="217"/>
    </row>
    <row r="359" spans="1:43" ht="11.25" customHeight="1" x14ac:dyDescent="0.2">
      <c r="A359" s="217"/>
      <c r="B359" s="477"/>
      <c r="C359" s="476"/>
      <c r="D359" s="51"/>
      <c r="E359" s="722"/>
      <c r="F359" s="722"/>
      <c r="G359" s="722"/>
      <c r="H359" s="722"/>
      <c r="I359" s="722"/>
      <c r="J359" s="722"/>
      <c r="K359" s="722"/>
      <c r="L359" s="722"/>
      <c r="M359" s="722"/>
      <c r="N359" s="722"/>
      <c r="O359" s="722"/>
      <c r="P359" s="722"/>
      <c r="Q359" s="722"/>
      <c r="R359" s="722"/>
      <c r="S359" s="722"/>
      <c r="T359" s="722"/>
      <c r="U359" s="94"/>
      <c r="V359" s="51"/>
      <c r="W359" s="217" t="s">
        <v>259</v>
      </c>
      <c r="X359" s="217"/>
      <c r="Y359" s="217"/>
      <c r="Z359" s="217"/>
      <c r="AA359" s="217"/>
      <c r="AB359" s="47" t="s">
        <v>9</v>
      </c>
      <c r="AC359" s="97"/>
      <c r="AD359" s="47"/>
      <c r="AE359" s="47"/>
      <c r="AF359" s="47"/>
      <c r="AG359" s="47"/>
      <c r="AH359" s="47"/>
      <c r="AI359" s="47"/>
      <c r="AJ359" s="47"/>
      <c r="AK359" s="47"/>
      <c r="AL359" s="75" t="s">
        <v>212</v>
      </c>
      <c r="AM359" s="476"/>
      <c r="AN359" s="51"/>
      <c r="AO359" s="217"/>
      <c r="AP359" s="217"/>
      <c r="AQ359" s="217"/>
    </row>
    <row r="360" spans="1:43" x14ac:dyDescent="0.2">
      <c r="A360" s="217"/>
      <c r="B360" s="133"/>
      <c r="C360" s="476"/>
      <c r="D360" s="51"/>
      <c r="E360" s="722"/>
      <c r="F360" s="722"/>
      <c r="G360" s="722"/>
      <c r="H360" s="722"/>
      <c r="I360" s="722"/>
      <c r="J360" s="722"/>
      <c r="K360" s="722"/>
      <c r="L360" s="722"/>
      <c r="M360" s="722"/>
      <c r="N360" s="722"/>
      <c r="O360" s="722"/>
      <c r="P360" s="722"/>
      <c r="Q360" s="722"/>
      <c r="R360" s="722"/>
      <c r="S360" s="722"/>
      <c r="T360" s="722"/>
      <c r="U360" s="94"/>
      <c r="V360" s="51"/>
      <c r="W360" s="217"/>
      <c r="X360" s="217"/>
      <c r="Y360" s="217"/>
      <c r="Z360" s="217"/>
      <c r="AA360" s="217"/>
      <c r="AB360" s="217"/>
      <c r="AC360" s="217"/>
      <c r="AD360" s="217"/>
      <c r="AE360" s="217"/>
      <c r="AF360" s="217"/>
      <c r="AG360" s="217"/>
      <c r="AH360" s="217"/>
      <c r="AI360" s="217"/>
      <c r="AJ360" s="217"/>
      <c r="AK360" s="217"/>
      <c r="AL360" s="74"/>
      <c r="AM360" s="476"/>
      <c r="AN360" s="51"/>
      <c r="AO360" s="217"/>
      <c r="AP360" s="217"/>
      <c r="AQ360" s="217"/>
    </row>
    <row r="361" spans="1:43" ht="6" customHeight="1" x14ac:dyDescent="0.2">
      <c r="A361" s="77"/>
      <c r="B361" s="76"/>
      <c r="C361" s="48"/>
      <c r="D361" s="26"/>
      <c r="E361" s="77"/>
      <c r="F361" s="77"/>
      <c r="G361" s="77"/>
      <c r="H361" s="77"/>
      <c r="I361" s="77"/>
      <c r="J361" s="77"/>
      <c r="K361" s="77"/>
      <c r="L361" s="77"/>
      <c r="M361" s="77"/>
      <c r="N361" s="77"/>
      <c r="O361" s="77"/>
      <c r="P361" s="77"/>
      <c r="Q361" s="77"/>
      <c r="R361" s="77"/>
      <c r="S361" s="77"/>
      <c r="T361" s="77"/>
      <c r="U361" s="48"/>
      <c r="V361" s="26"/>
      <c r="W361" s="77"/>
      <c r="X361" s="77"/>
      <c r="Y361" s="77"/>
      <c r="Z361" s="77"/>
      <c r="AA361" s="77"/>
      <c r="AB361" s="77"/>
      <c r="AC361" s="77"/>
      <c r="AD361" s="77"/>
      <c r="AE361" s="77"/>
      <c r="AF361" s="77"/>
      <c r="AG361" s="77"/>
      <c r="AH361" s="77"/>
      <c r="AI361" s="77"/>
      <c r="AJ361" s="77"/>
      <c r="AK361" s="77"/>
      <c r="AL361" s="78"/>
      <c r="AM361" s="48"/>
      <c r="AN361" s="26"/>
      <c r="AO361" s="77"/>
      <c r="AP361" s="77"/>
      <c r="AQ361" s="77"/>
    </row>
    <row r="362" spans="1:43" ht="6" customHeight="1" x14ac:dyDescent="0.2">
      <c r="A362" s="16"/>
      <c r="B362" s="475"/>
      <c r="C362" s="46"/>
      <c r="D362" s="27"/>
      <c r="E362" s="16"/>
      <c r="F362" s="16"/>
      <c r="G362" s="16"/>
      <c r="H362" s="16"/>
      <c r="I362" s="16"/>
      <c r="J362" s="16"/>
      <c r="K362" s="16"/>
      <c r="L362" s="16"/>
      <c r="M362" s="16"/>
      <c r="N362" s="16"/>
      <c r="O362" s="16"/>
      <c r="P362" s="16"/>
      <c r="Q362" s="16"/>
      <c r="R362" s="16"/>
      <c r="S362" s="16"/>
      <c r="T362" s="16"/>
      <c r="U362" s="46"/>
      <c r="V362" s="27"/>
      <c r="W362" s="16"/>
      <c r="X362" s="16"/>
      <c r="Y362" s="16"/>
      <c r="Z362" s="16"/>
      <c r="AA362" s="16"/>
      <c r="AB362" s="16"/>
      <c r="AC362" s="16"/>
      <c r="AD362" s="16"/>
      <c r="AE362" s="16"/>
      <c r="AF362" s="16"/>
      <c r="AG362" s="16"/>
      <c r="AH362" s="16"/>
      <c r="AI362" s="16"/>
      <c r="AJ362" s="16"/>
      <c r="AK362" s="16"/>
      <c r="AL362" s="24"/>
      <c r="AM362" s="46"/>
      <c r="AN362" s="27"/>
      <c r="AO362" s="16"/>
      <c r="AP362" s="16"/>
      <c r="AQ362" s="16"/>
    </row>
    <row r="363" spans="1:43" ht="11.25" customHeight="1" x14ac:dyDescent="0.2">
      <c r="A363" s="217"/>
      <c r="B363" s="133">
        <v>1045</v>
      </c>
      <c r="C363" s="476"/>
      <c r="D363" s="51"/>
      <c r="E363" s="722" t="str">
        <f ca="1">VLOOKUP(INDIRECT(ADDRESS(ROW(),COLUMN()-3)),Language_Translations,MATCH(Language_Selected,Language_Options,0),FALSE)</f>
        <v>Il arrive parfois que les femmes aient une plaie ou un ulcère génital. Au cours des 12 derniers mois, avez-vous eu une plaie ou un ulcère génital ?</v>
      </c>
      <c r="F363" s="722"/>
      <c r="G363" s="722"/>
      <c r="H363" s="722"/>
      <c r="I363" s="722"/>
      <c r="J363" s="722"/>
      <c r="K363" s="722"/>
      <c r="L363" s="722"/>
      <c r="M363" s="722"/>
      <c r="N363" s="722"/>
      <c r="O363" s="722"/>
      <c r="P363" s="722"/>
      <c r="Q363" s="722"/>
      <c r="R363" s="722"/>
      <c r="S363" s="722"/>
      <c r="T363" s="722"/>
      <c r="U363" s="94"/>
      <c r="V363" s="51"/>
      <c r="W363" s="217" t="s">
        <v>117</v>
      </c>
      <c r="X363" s="217"/>
      <c r="Y363" s="47" t="s">
        <v>9</v>
      </c>
      <c r="Z363" s="47"/>
      <c r="AA363" s="47"/>
      <c r="AB363" s="47"/>
      <c r="AC363" s="47"/>
      <c r="AD363" s="47"/>
      <c r="AE363" s="47"/>
      <c r="AF363" s="47"/>
      <c r="AG363" s="47"/>
      <c r="AH363" s="47"/>
      <c r="AI363" s="47"/>
      <c r="AJ363" s="47"/>
      <c r="AK363" s="47"/>
      <c r="AL363" s="75" t="s">
        <v>93</v>
      </c>
      <c r="AM363" s="476"/>
      <c r="AN363" s="51"/>
      <c r="AO363" s="217"/>
      <c r="AP363" s="217"/>
      <c r="AQ363" s="217"/>
    </row>
    <row r="364" spans="1:43" x14ac:dyDescent="0.2">
      <c r="A364" s="217"/>
      <c r="B364" s="477"/>
      <c r="C364" s="476"/>
      <c r="D364" s="51"/>
      <c r="E364" s="722"/>
      <c r="F364" s="722"/>
      <c r="G364" s="722"/>
      <c r="H364" s="722"/>
      <c r="I364" s="722"/>
      <c r="J364" s="722"/>
      <c r="K364" s="722"/>
      <c r="L364" s="722"/>
      <c r="M364" s="722"/>
      <c r="N364" s="722"/>
      <c r="O364" s="722"/>
      <c r="P364" s="722"/>
      <c r="Q364" s="722"/>
      <c r="R364" s="722"/>
      <c r="S364" s="722"/>
      <c r="T364" s="722"/>
      <c r="U364" s="94"/>
      <c r="V364" s="51"/>
      <c r="W364" s="217" t="s">
        <v>118</v>
      </c>
      <c r="X364" s="217"/>
      <c r="Y364" s="47" t="s">
        <v>9</v>
      </c>
      <c r="Z364" s="47"/>
      <c r="AA364" s="47"/>
      <c r="AB364" s="47"/>
      <c r="AC364" s="47"/>
      <c r="AD364" s="47"/>
      <c r="AE364" s="47"/>
      <c r="AF364" s="47"/>
      <c r="AG364" s="47"/>
      <c r="AH364" s="47"/>
      <c r="AI364" s="47"/>
      <c r="AJ364" s="47"/>
      <c r="AK364" s="47"/>
      <c r="AL364" s="75" t="s">
        <v>95</v>
      </c>
      <c r="AM364" s="476"/>
      <c r="AN364" s="51"/>
      <c r="AO364" s="217"/>
      <c r="AP364" s="217"/>
      <c r="AQ364" s="217"/>
    </row>
    <row r="365" spans="1:43" x14ac:dyDescent="0.2">
      <c r="A365" s="217"/>
      <c r="B365" s="477"/>
      <c r="C365" s="476"/>
      <c r="D365" s="51"/>
      <c r="E365" s="722"/>
      <c r="F365" s="722"/>
      <c r="G365" s="722"/>
      <c r="H365" s="722"/>
      <c r="I365" s="722"/>
      <c r="J365" s="722"/>
      <c r="K365" s="722"/>
      <c r="L365" s="722"/>
      <c r="M365" s="722"/>
      <c r="N365" s="722"/>
      <c r="O365" s="722"/>
      <c r="P365" s="722"/>
      <c r="Q365" s="722"/>
      <c r="R365" s="722"/>
      <c r="S365" s="722"/>
      <c r="T365" s="722"/>
      <c r="U365" s="94"/>
      <c r="V365" s="51"/>
      <c r="W365" s="217" t="s">
        <v>259</v>
      </c>
      <c r="X365" s="217"/>
      <c r="Y365" s="217"/>
      <c r="Z365" s="217"/>
      <c r="AA365" s="217"/>
      <c r="AB365" s="47" t="s">
        <v>9</v>
      </c>
      <c r="AC365" s="97"/>
      <c r="AD365" s="47"/>
      <c r="AE365" s="47"/>
      <c r="AF365" s="47"/>
      <c r="AG365" s="47"/>
      <c r="AH365" s="47"/>
      <c r="AI365" s="47"/>
      <c r="AJ365" s="47"/>
      <c r="AK365" s="47"/>
      <c r="AL365" s="75" t="s">
        <v>212</v>
      </c>
      <c r="AM365" s="476"/>
      <c r="AN365" s="51"/>
      <c r="AO365" s="217"/>
      <c r="AP365" s="217"/>
      <c r="AQ365" s="217"/>
    </row>
    <row r="366" spans="1:43" ht="6" customHeight="1" x14ac:dyDescent="0.2">
      <c r="A366" s="217"/>
      <c r="B366" s="477"/>
      <c r="C366" s="476"/>
      <c r="D366" s="51"/>
      <c r="E366" s="217"/>
      <c r="F366" s="217"/>
      <c r="G366" s="217"/>
      <c r="H366" s="217"/>
      <c r="I366" s="217"/>
      <c r="J366" s="217"/>
      <c r="K366" s="217"/>
      <c r="L366" s="217"/>
      <c r="M366" s="217"/>
      <c r="N366" s="217"/>
      <c r="O366" s="217"/>
      <c r="P366" s="217"/>
      <c r="Q366" s="217"/>
      <c r="R366" s="217"/>
      <c r="S366" s="217"/>
      <c r="T366" s="217"/>
      <c r="U366" s="476"/>
      <c r="V366" s="51"/>
      <c r="W366" s="217"/>
      <c r="X366" s="217"/>
      <c r="Y366" s="217"/>
      <c r="Z366" s="217"/>
      <c r="AA366" s="217"/>
      <c r="AB366" s="217"/>
      <c r="AC366" s="217"/>
      <c r="AD366" s="217"/>
      <c r="AE366" s="217"/>
      <c r="AF366" s="217"/>
      <c r="AG366" s="217"/>
      <c r="AH366" s="217"/>
      <c r="AI366" s="217"/>
      <c r="AJ366" s="217"/>
      <c r="AK366" s="217"/>
      <c r="AL366" s="74"/>
      <c r="AM366" s="476"/>
      <c r="AN366" s="51"/>
      <c r="AO366" s="217"/>
      <c r="AP366" s="217"/>
      <c r="AQ366" s="217"/>
    </row>
    <row r="367" spans="1:43" ht="6" customHeight="1" x14ac:dyDescent="0.2">
      <c r="A367" s="16"/>
      <c r="B367" s="475"/>
      <c r="C367" s="46"/>
      <c r="D367" s="27"/>
      <c r="E367" s="16"/>
      <c r="F367" s="16"/>
      <c r="G367" s="16"/>
      <c r="H367" s="16"/>
      <c r="I367" s="16"/>
      <c r="J367" s="16"/>
      <c r="K367" s="16"/>
      <c r="L367" s="16"/>
      <c r="M367" s="16"/>
      <c r="N367" s="16"/>
      <c r="O367" s="16"/>
      <c r="P367" s="16"/>
      <c r="Q367" s="16"/>
      <c r="R367" s="16"/>
      <c r="S367" s="16"/>
      <c r="T367" s="16"/>
      <c r="U367" s="46"/>
      <c r="V367" s="27"/>
      <c r="W367" s="16"/>
      <c r="X367" s="16"/>
      <c r="Y367" s="16"/>
      <c r="Z367" s="16"/>
      <c r="AA367" s="16"/>
      <c r="AB367" s="16"/>
      <c r="AC367" s="16"/>
      <c r="AD367" s="16"/>
      <c r="AE367" s="16"/>
      <c r="AF367" s="16"/>
      <c r="AG367" s="16"/>
      <c r="AH367" s="16"/>
      <c r="AI367" s="16"/>
      <c r="AJ367" s="16"/>
      <c r="AK367" s="16"/>
      <c r="AL367" s="24"/>
      <c r="AM367" s="46"/>
      <c r="AN367" s="27"/>
      <c r="AO367" s="16"/>
      <c r="AP367" s="16"/>
      <c r="AQ367" s="16"/>
    </row>
    <row r="368" spans="1:43" ht="11.25" customHeight="1" x14ac:dyDescent="0.2">
      <c r="A368" s="217"/>
      <c r="B368" s="133">
        <v>1046</v>
      </c>
      <c r="C368" s="95"/>
      <c r="D368" s="51"/>
      <c r="E368" s="722" t="str">
        <f ca="1">VLOOKUP(INDIRECT(ADDRESS(ROW(),COLUMN()-3)),Language_Translations,MATCH(Language_Selected,Language_Options,0),FALSE)</f>
        <v>Si une femme sait que son mari est atteint d'une maladie qu'elle peut contracter au cours de rapports sexuels, pensez-vous qu'il est justifié qu'elle demande qu'un condom soit utilisé quand ils ont des rapports sexuels ?</v>
      </c>
      <c r="F368" s="722"/>
      <c r="G368" s="722"/>
      <c r="H368" s="722"/>
      <c r="I368" s="722"/>
      <c r="J368" s="722"/>
      <c r="K368" s="722"/>
      <c r="L368" s="722"/>
      <c r="M368" s="722"/>
      <c r="N368" s="722"/>
      <c r="O368" s="722"/>
      <c r="P368" s="722"/>
      <c r="Q368" s="722"/>
      <c r="R368" s="722"/>
      <c r="S368" s="722"/>
      <c r="T368" s="722"/>
      <c r="U368" s="536"/>
      <c r="V368" s="51"/>
      <c r="W368" s="217" t="s">
        <v>117</v>
      </c>
      <c r="X368" s="217"/>
      <c r="Y368" s="47" t="s">
        <v>9</v>
      </c>
      <c r="Z368" s="47"/>
      <c r="AA368" s="47"/>
      <c r="AB368" s="47"/>
      <c r="AC368" s="47"/>
      <c r="AD368" s="47"/>
      <c r="AE368" s="47"/>
      <c r="AF368" s="47"/>
      <c r="AG368" s="47"/>
      <c r="AH368" s="47"/>
      <c r="AI368" s="47"/>
      <c r="AJ368" s="47"/>
      <c r="AK368" s="47"/>
      <c r="AL368" s="75" t="s">
        <v>93</v>
      </c>
      <c r="AM368" s="476"/>
      <c r="AN368" s="51"/>
      <c r="AO368" s="217"/>
      <c r="AP368" s="217"/>
      <c r="AQ368" s="217"/>
    </row>
    <row r="369" spans="1:43" ht="10.5" x14ac:dyDescent="0.2">
      <c r="A369" s="217"/>
      <c r="B369" s="81"/>
      <c r="C369" s="95"/>
      <c r="D369" s="51"/>
      <c r="E369" s="722"/>
      <c r="F369" s="722"/>
      <c r="G369" s="722"/>
      <c r="H369" s="722"/>
      <c r="I369" s="722"/>
      <c r="J369" s="722"/>
      <c r="K369" s="722"/>
      <c r="L369" s="722"/>
      <c r="M369" s="722"/>
      <c r="N369" s="722"/>
      <c r="O369" s="722"/>
      <c r="P369" s="722"/>
      <c r="Q369" s="722"/>
      <c r="R369" s="722"/>
      <c r="S369" s="722"/>
      <c r="T369" s="722"/>
      <c r="U369" s="536"/>
      <c r="V369" s="51"/>
      <c r="W369" s="217" t="s">
        <v>118</v>
      </c>
      <c r="X369" s="217"/>
      <c r="Y369" s="47" t="s">
        <v>9</v>
      </c>
      <c r="Z369" s="47"/>
      <c r="AA369" s="47"/>
      <c r="AB369" s="47"/>
      <c r="AC369" s="47"/>
      <c r="AD369" s="47"/>
      <c r="AE369" s="47"/>
      <c r="AF369" s="47"/>
      <c r="AG369" s="47"/>
      <c r="AH369" s="47"/>
      <c r="AI369" s="47"/>
      <c r="AJ369" s="47"/>
      <c r="AK369" s="47"/>
      <c r="AL369" s="75" t="s">
        <v>95</v>
      </c>
      <c r="AM369" s="476"/>
      <c r="AN369" s="51"/>
      <c r="AO369" s="217"/>
      <c r="AP369" s="217"/>
      <c r="AQ369" s="217"/>
    </row>
    <row r="370" spans="1:43" x14ac:dyDescent="0.2">
      <c r="A370" s="217"/>
      <c r="B370" s="477"/>
      <c r="C370" s="476"/>
      <c r="D370" s="51"/>
      <c r="E370" s="722"/>
      <c r="F370" s="722"/>
      <c r="G370" s="722"/>
      <c r="H370" s="722"/>
      <c r="I370" s="722"/>
      <c r="J370" s="722"/>
      <c r="K370" s="722"/>
      <c r="L370" s="722"/>
      <c r="M370" s="722"/>
      <c r="N370" s="722"/>
      <c r="O370" s="722"/>
      <c r="P370" s="722"/>
      <c r="Q370" s="722"/>
      <c r="R370" s="722"/>
      <c r="S370" s="722"/>
      <c r="T370" s="722"/>
      <c r="U370" s="536"/>
      <c r="V370" s="51"/>
      <c r="W370" s="217" t="s">
        <v>259</v>
      </c>
      <c r="X370" s="217"/>
      <c r="Y370" s="217"/>
      <c r="Z370" s="217"/>
      <c r="AA370" s="217"/>
      <c r="AB370" s="47" t="s">
        <v>9</v>
      </c>
      <c r="AC370" s="97"/>
      <c r="AD370" s="47"/>
      <c r="AE370" s="47"/>
      <c r="AF370" s="47"/>
      <c r="AG370" s="47"/>
      <c r="AH370" s="47"/>
      <c r="AI370" s="47"/>
      <c r="AJ370" s="47"/>
      <c r="AK370" s="47"/>
      <c r="AL370" s="75" t="s">
        <v>212</v>
      </c>
      <c r="AM370" s="476"/>
      <c r="AN370" s="51"/>
      <c r="AO370" s="217"/>
      <c r="AP370" s="217"/>
      <c r="AQ370" s="217"/>
    </row>
    <row r="371" spans="1:43" x14ac:dyDescent="0.2">
      <c r="A371" s="217"/>
      <c r="B371" s="477"/>
      <c r="C371" s="476"/>
      <c r="D371" s="51"/>
      <c r="E371" s="722"/>
      <c r="F371" s="722"/>
      <c r="G371" s="722"/>
      <c r="H371" s="722"/>
      <c r="I371" s="722"/>
      <c r="J371" s="722"/>
      <c r="K371" s="722"/>
      <c r="L371" s="722"/>
      <c r="M371" s="722"/>
      <c r="N371" s="722"/>
      <c r="O371" s="722"/>
      <c r="P371" s="722"/>
      <c r="Q371" s="722"/>
      <c r="R371" s="722"/>
      <c r="S371" s="722"/>
      <c r="T371" s="722"/>
      <c r="U371" s="536"/>
      <c r="V371" s="51"/>
      <c r="W371" s="217"/>
      <c r="X371" s="217"/>
      <c r="Y371" s="217"/>
      <c r="Z371" s="217"/>
      <c r="AA371" s="217"/>
      <c r="AB371" s="47"/>
      <c r="AC371" s="97"/>
      <c r="AD371" s="47"/>
      <c r="AE371" s="47"/>
      <c r="AF371" s="47"/>
      <c r="AG371" s="47"/>
      <c r="AH371" s="47"/>
      <c r="AI371" s="47"/>
      <c r="AJ371" s="47"/>
      <c r="AK371" s="47"/>
      <c r="AL371" s="75"/>
      <c r="AM371" s="476"/>
      <c r="AN371" s="51"/>
      <c r="AO371" s="217"/>
      <c r="AP371" s="217"/>
      <c r="AQ371" s="217"/>
    </row>
    <row r="372" spans="1:43" x14ac:dyDescent="0.2">
      <c r="A372" s="217"/>
      <c r="B372" s="477"/>
      <c r="C372" s="476"/>
      <c r="D372" s="51"/>
      <c r="E372" s="722"/>
      <c r="F372" s="722"/>
      <c r="G372" s="722"/>
      <c r="H372" s="722"/>
      <c r="I372" s="722"/>
      <c r="J372" s="722"/>
      <c r="K372" s="722"/>
      <c r="L372" s="722"/>
      <c r="M372" s="722"/>
      <c r="N372" s="722"/>
      <c r="O372" s="722"/>
      <c r="P372" s="722"/>
      <c r="Q372" s="722"/>
      <c r="R372" s="722"/>
      <c r="S372" s="722"/>
      <c r="T372" s="722"/>
      <c r="U372" s="536"/>
      <c r="V372" s="51"/>
      <c r="W372" s="217"/>
      <c r="X372" s="217"/>
      <c r="Y372" s="217"/>
      <c r="Z372" s="217"/>
      <c r="AA372" s="217"/>
      <c r="AB372" s="47"/>
      <c r="AC372" s="97"/>
      <c r="AD372" s="47"/>
      <c r="AE372" s="47"/>
      <c r="AF372" s="47"/>
      <c r="AG372" s="47"/>
      <c r="AH372" s="47"/>
      <c r="AI372" s="47"/>
      <c r="AJ372" s="47"/>
      <c r="AK372" s="47"/>
      <c r="AL372" s="75"/>
      <c r="AM372" s="476"/>
      <c r="AN372" s="51"/>
      <c r="AO372" s="217"/>
      <c r="AP372" s="217"/>
      <c r="AQ372" s="217"/>
    </row>
    <row r="373" spans="1:43" ht="6" customHeight="1" x14ac:dyDescent="0.2">
      <c r="A373" s="77"/>
      <c r="B373" s="76"/>
      <c r="C373" s="48"/>
      <c r="D373" s="26"/>
      <c r="E373" s="382"/>
      <c r="F373" s="382"/>
      <c r="G373" s="382"/>
      <c r="H373" s="382"/>
      <c r="I373" s="382"/>
      <c r="J373" s="382"/>
      <c r="K373" s="382"/>
      <c r="L373" s="382"/>
      <c r="M373" s="382"/>
      <c r="N373" s="382"/>
      <c r="O373" s="382"/>
      <c r="P373" s="382"/>
      <c r="Q373" s="382"/>
      <c r="R373" s="382"/>
      <c r="S373" s="382"/>
      <c r="T373" s="382"/>
      <c r="U373" s="524"/>
      <c r="V373" s="26"/>
      <c r="W373" s="77"/>
      <c r="X373" s="77"/>
      <c r="Y373" s="77"/>
      <c r="Z373" s="77"/>
      <c r="AA373" s="77"/>
      <c r="AB373" s="77"/>
      <c r="AC373" s="77"/>
      <c r="AD373" s="77"/>
      <c r="AE373" s="77"/>
      <c r="AF373" s="77"/>
      <c r="AG373" s="77"/>
      <c r="AH373" s="77"/>
      <c r="AI373" s="77"/>
      <c r="AJ373" s="77"/>
      <c r="AK373" s="77"/>
      <c r="AL373" s="78"/>
      <c r="AM373" s="48"/>
      <c r="AN373" s="26"/>
      <c r="AO373" s="77"/>
      <c r="AP373" s="100"/>
      <c r="AQ373" s="77"/>
    </row>
    <row r="374" spans="1:43" ht="6" customHeight="1" x14ac:dyDescent="0.2">
      <c r="A374" s="16"/>
      <c r="B374" s="475"/>
      <c r="C374" s="46"/>
      <c r="D374" s="27"/>
      <c r="E374" s="16"/>
      <c r="F374" s="16"/>
      <c r="G374" s="16"/>
      <c r="H374" s="16"/>
      <c r="I374" s="16"/>
      <c r="J374" s="16"/>
      <c r="K374" s="16"/>
      <c r="L374" s="16"/>
      <c r="M374" s="16"/>
      <c r="N374" s="16"/>
      <c r="O374" s="16"/>
      <c r="P374" s="16"/>
      <c r="Q374" s="16"/>
      <c r="R374" s="16"/>
      <c r="S374" s="16"/>
      <c r="T374" s="16"/>
      <c r="U374" s="46"/>
      <c r="V374" s="27"/>
      <c r="W374" s="16"/>
      <c r="X374" s="16"/>
      <c r="Y374" s="16"/>
      <c r="Z374" s="16"/>
      <c r="AA374" s="16"/>
      <c r="AB374" s="16"/>
      <c r="AC374" s="16"/>
      <c r="AD374" s="16"/>
      <c r="AE374" s="16"/>
      <c r="AF374" s="16"/>
      <c r="AG374" s="16"/>
      <c r="AH374" s="16"/>
      <c r="AI374" s="16"/>
      <c r="AJ374" s="16"/>
      <c r="AK374" s="16"/>
      <c r="AL374" s="24"/>
      <c r="AM374" s="46"/>
      <c r="AN374" s="27"/>
      <c r="AO374" s="16"/>
      <c r="AP374" s="16"/>
      <c r="AQ374" s="16"/>
    </row>
    <row r="375" spans="1:43" ht="11.25" customHeight="1" x14ac:dyDescent="0.2">
      <c r="A375" s="217"/>
      <c r="B375" s="133">
        <v>1047</v>
      </c>
      <c r="C375" s="476"/>
      <c r="D375" s="51"/>
      <c r="E375" s="722" t="str">
        <f ca="1">VLOOKUP(INDIRECT(ADDRESS(ROW(),COLUMN()-3)),Language_Translations,MATCH(Language_Selected,Language_Options,0),FALSE)</f>
        <v>Est-ce que vous pensez qu'il est justifié qu'une femme refuse d'avoir des rapports sexuels avec son mari quand elle sait qu'il a des relations sexuelles avec d'autres femmes ?</v>
      </c>
      <c r="F375" s="722"/>
      <c r="G375" s="722"/>
      <c r="H375" s="722"/>
      <c r="I375" s="722"/>
      <c r="J375" s="722"/>
      <c r="K375" s="722"/>
      <c r="L375" s="722"/>
      <c r="M375" s="722"/>
      <c r="N375" s="722"/>
      <c r="O375" s="722"/>
      <c r="P375" s="722"/>
      <c r="Q375" s="722"/>
      <c r="R375" s="722"/>
      <c r="S375" s="722"/>
      <c r="T375" s="722"/>
      <c r="U375" s="94"/>
      <c r="V375" s="51"/>
      <c r="W375" s="217" t="s">
        <v>117</v>
      </c>
      <c r="X375" s="217"/>
      <c r="Y375" s="47" t="s">
        <v>9</v>
      </c>
      <c r="Z375" s="47"/>
      <c r="AA375" s="47"/>
      <c r="AB375" s="47"/>
      <c r="AC375" s="47"/>
      <c r="AD375" s="47"/>
      <c r="AE375" s="47"/>
      <c r="AF375" s="47"/>
      <c r="AG375" s="47"/>
      <c r="AH375" s="47"/>
      <c r="AI375" s="47"/>
      <c r="AJ375" s="47"/>
      <c r="AK375" s="47"/>
      <c r="AL375" s="75" t="s">
        <v>93</v>
      </c>
      <c r="AM375" s="476"/>
      <c r="AN375" s="51"/>
      <c r="AO375" s="217"/>
      <c r="AP375" s="217"/>
      <c r="AQ375" s="217"/>
    </row>
    <row r="376" spans="1:43" x14ac:dyDescent="0.2">
      <c r="A376" s="217"/>
      <c r="B376" s="81"/>
      <c r="C376" s="476"/>
      <c r="D376" s="51"/>
      <c r="E376" s="722"/>
      <c r="F376" s="722"/>
      <c r="G376" s="722"/>
      <c r="H376" s="722"/>
      <c r="I376" s="722"/>
      <c r="J376" s="722"/>
      <c r="K376" s="722"/>
      <c r="L376" s="722"/>
      <c r="M376" s="722"/>
      <c r="N376" s="722"/>
      <c r="O376" s="722"/>
      <c r="P376" s="722"/>
      <c r="Q376" s="722"/>
      <c r="R376" s="722"/>
      <c r="S376" s="722"/>
      <c r="T376" s="722"/>
      <c r="U376" s="94"/>
      <c r="V376" s="51"/>
      <c r="W376" s="217" t="s">
        <v>118</v>
      </c>
      <c r="X376" s="217"/>
      <c r="Y376" s="47" t="s">
        <v>9</v>
      </c>
      <c r="Z376" s="47"/>
      <c r="AA376" s="47"/>
      <c r="AB376" s="47"/>
      <c r="AC376" s="47"/>
      <c r="AD376" s="47"/>
      <c r="AE376" s="47"/>
      <c r="AF376" s="47"/>
      <c r="AG376" s="47"/>
      <c r="AH376" s="47"/>
      <c r="AI376" s="47"/>
      <c r="AJ376" s="47"/>
      <c r="AK376" s="47"/>
      <c r="AL376" s="75" t="s">
        <v>95</v>
      </c>
      <c r="AM376" s="476"/>
      <c r="AN376" s="51"/>
      <c r="AO376" s="217"/>
      <c r="AP376" s="217"/>
      <c r="AQ376" s="217"/>
    </row>
    <row r="377" spans="1:43" x14ac:dyDescent="0.2">
      <c r="A377" s="217"/>
      <c r="B377" s="477"/>
      <c r="C377" s="476"/>
      <c r="D377" s="51"/>
      <c r="E377" s="722"/>
      <c r="F377" s="722"/>
      <c r="G377" s="722"/>
      <c r="H377" s="722"/>
      <c r="I377" s="722"/>
      <c r="J377" s="722"/>
      <c r="K377" s="722"/>
      <c r="L377" s="722"/>
      <c r="M377" s="722"/>
      <c r="N377" s="722"/>
      <c r="O377" s="722"/>
      <c r="P377" s="722"/>
      <c r="Q377" s="722"/>
      <c r="R377" s="722"/>
      <c r="S377" s="722"/>
      <c r="T377" s="722"/>
      <c r="U377" s="94"/>
      <c r="V377" s="51"/>
      <c r="W377" s="217" t="s">
        <v>259</v>
      </c>
      <c r="X377" s="217"/>
      <c r="Y377" s="217"/>
      <c r="Z377" s="217"/>
      <c r="AA377" s="217"/>
      <c r="AB377" s="47" t="s">
        <v>9</v>
      </c>
      <c r="AC377" s="97"/>
      <c r="AD377" s="47"/>
      <c r="AE377" s="47"/>
      <c r="AF377" s="47"/>
      <c r="AG377" s="47"/>
      <c r="AH377" s="47"/>
      <c r="AI377" s="47"/>
      <c r="AJ377" s="47"/>
      <c r="AK377" s="47"/>
      <c r="AL377" s="75" t="s">
        <v>212</v>
      </c>
      <c r="AM377" s="476"/>
      <c r="AN377" s="51"/>
      <c r="AO377" s="217"/>
      <c r="AP377" s="217"/>
      <c r="AQ377" s="217"/>
    </row>
    <row r="378" spans="1:43" x14ac:dyDescent="0.2">
      <c r="A378" s="217"/>
      <c r="B378" s="477"/>
      <c r="C378" s="476"/>
      <c r="D378" s="51"/>
      <c r="E378" s="722"/>
      <c r="F378" s="722"/>
      <c r="G378" s="722"/>
      <c r="H378" s="722"/>
      <c r="I378" s="722"/>
      <c r="J378" s="722"/>
      <c r="K378" s="722"/>
      <c r="L378" s="722"/>
      <c r="M378" s="722"/>
      <c r="N378" s="722"/>
      <c r="O378" s="722"/>
      <c r="P378" s="722"/>
      <c r="Q378" s="722"/>
      <c r="R378" s="722"/>
      <c r="S378" s="722"/>
      <c r="T378" s="722"/>
      <c r="U378" s="94"/>
      <c r="V378" s="51"/>
      <c r="W378" s="217"/>
      <c r="X378" s="217"/>
      <c r="Y378" s="217"/>
      <c r="Z378" s="217"/>
      <c r="AA378" s="217"/>
      <c r="AB378" s="47"/>
      <c r="AC378" s="97"/>
      <c r="AD378" s="47"/>
      <c r="AE378" s="47"/>
      <c r="AF378" s="47"/>
      <c r="AG378" s="47"/>
      <c r="AH378" s="47"/>
      <c r="AI378" s="47"/>
      <c r="AJ378" s="47"/>
      <c r="AK378" s="47"/>
      <c r="AL378" s="75"/>
      <c r="AM378" s="476"/>
      <c r="AN378" s="51"/>
      <c r="AO378" s="217"/>
      <c r="AP378" s="217"/>
      <c r="AQ378" s="217"/>
    </row>
    <row r="379" spans="1:43" ht="6" customHeight="1" thickBot="1" x14ac:dyDescent="0.25">
      <c r="A379" s="217"/>
      <c r="B379" s="477"/>
      <c r="C379" s="476"/>
      <c r="D379" s="51"/>
      <c r="E379" s="364"/>
      <c r="F379" s="364"/>
      <c r="G379" s="364"/>
      <c r="H379" s="364"/>
      <c r="I379" s="364"/>
      <c r="J379" s="364"/>
      <c r="K379" s="364"/>
      <c r="L379" s="364"/>
      <c r="M379" s="364"/>
      <c r="N379" s="364"/>
      <c r="O379" s="364"/>
      <c r="P379" s="364"/>
      <c r="Q379" s="364"/>
      <c r="R379" s="364"/>
      <c r="S379" s="364"/>
      <c r="T379" s="364"/>
      <c r="U379" s="476"/>
      <c r="V379" s="51"/>
      <c r="W379" s="217"/>
      <c r="X379" s="217"/>
      <c r="Y379" s="217"/>
      <c r="Z379" s="217"/>
      <c r="AA379" s="217"/>
      <c r="AB379" s="217"/>
      <c r="AC379" s="217"/>
      <c r="AD379" s="217"/>
      <c r="AE379" s="217"/>
      <c r="AF379" s="217"/>
      <c r="AG379" s="217"/>
      <c r="AH379" s="217"/>
      <c r="AI379" s="217"/>
      <c r="AJ379" s="217"/>
      <c r="AK379" s="217"/>
      <c r="AL379" s="74"/>
      <c r="AM379" s="476"/>
      <c r="AN379" s="51"/>
      <c r="AO379" s="217"/>
      <c r="AP379" s="318"/>
      <c r="AQ379" s="217"/>
    </row>
    <row r="380" spans="1:43" ht="6" customHeight="1" x14ac:dyDescent="0.2">
      <c r="A380" s="82"/>
      <c r="B380" s="83"/>
      <c r="C380" s="84"/>
      <c r="D380" s="85"/>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86"/>
      <c r="AM380" s="84"/>
      <c r="AN380" s="85"/>
      <c r="AO380" s="1"/>
      <c r="AP380" s="1"/>
      <c r="AQ380" s="87"/>
    </row>
    <row r="381" spans="1:43" ht="10.5" x14ac:dyDescent="0.2">
      <c r="A381" s="88"/>
      <c r="B381" s="133">
        <v>1048</v>
      </c>
      <c r="C381" s="95"/>
      <c r="D381" s="51"/>
      <c r="E381" s="723" t="s">
        <v>821</v>
      </c>
      <c r="F381" s="723"/>
      <c r="G381" s="723"/>
      <c r="H381" s="723"/>
      <c r="I381" s="723"/>
      <c r="J381" s="723"/>
      <c r="K381" s="723"/>
      <c r="L381" s="723"/>
      <c r="M381" s="723"/>
      <c r="N381" s="723"/>
      <c r="O381" s="723"/>
      <c r="P381" s="723"/>
      <c r="Q381" s="723"/>
      <c r="R381" s="723"/>
      <c r="S381" s="723"/>
      <c r="T381" s="723"/>
      <c r="U381" s="217"/>
      <c r="V381" s="217"/>
      <c r="W381" s="217"/>
      <c r="X381" s="217"/>
      <c r="Y381" s="217"/>
      <c r="Z381" s="217"/>
      <c r="AA381" s="217"/>
      <c r="AB381" s="217"/>
      <c r="AC381" s="217"/>
      <c r="AD381" s="217"/>
      <c r="AE381" s="217"/>
      <c r="AF381" s="217"/>
      <c r="AG381" s="217"/>
      <c r="AH381" s="217"/>
      <c r="AI381" s="217"/>
      <c r="AJ381" s="217"/>
      <c r="AK381" s="217"/>
      <c r="AL381" s="74"/>
      <c r="AM381" s="476"/>
      <c r="AN381" s="51"/>
      <c r="AO381" s="217"/>
      <c r="AP381" s="217"/>
      <c r="AQ381" s="89"/>
    </row>
    <row r="382" spans="1:43" ht="6" customHeight="1" x14ac:dyDescent="0.2">
      <c r="A382" s="88"/>
      <c r="B382" s="81"/>
      <c r="C382" s="95"/>
      <c r="D382" s="51"/>
      <c r="E382" s="217"/>
      <c r="F382" s="217"/>
      <c r="G382" s="217"/>
      <c r="H382" s="217"/>
      <c r="I382" s="217"/>
      <c r="J382" s="217"/>
      <c r="K382" s="217"/>
      <c r="L382" s="217"/>
      <c r="M382" s="217"/>
      <c r="N382" s="217"/>
      <c r="O382" s="217"/>
      <c r="P382" s="217"/>
      <c r="Q382" s="217"/>
      <c r="R382" s="217"/>
      <c r="S382" s="217"/>
      <c r="T382" s="217"/>
      <c r="U382" s="217"/>
      <c r="V382" s="217"/>
      <c r="W382" s="217"/>
      <c r="X382" s="217"/>
      <c r="Y382" s="217"/>
      <c r="Z382" s="217"/>
      <c r="AA382" s="217"/>
      <c r="AB382" s="217"/>
      <c r="AC382" s="217"/>
      <c r="AD382" s="217"/>
      <c r="AE382" s="217"/>
      <c r="AF382" s="217"/>
      <c r="AG382" s="217"/>
      <c r="AH382" s="217"/>
      <c r="AI382" s="217"/>
      <c r="AJ382" s="217"/>
      <c r="AK382" s="217"/>
      <c r="AL382" s="74"/>
      <c r="AM382" s="476"/>
      <c r="AN382" s="51"/>
      <c r="AO382" s="217"/>
      <c r="AP382" s="217"/>
      <c r="AQ382" s="89"/>
    </row>
    <row r="383" spans="1:43" x14ac:dyDescent="0.2">
      <c r="A383" s="88"/>
      <c r="B383" s="81"/>
      <c r="C383" s="476"/>
      <c r="D383" s="51"/>
      <c r="E383" s="217"/>
      <c r="F383" s="217"/>
      <c r="G383" s="217"/>
      <c r="H383" s="217"/>
      <c r="I383" s="217"/>
      <c r="J383" s="217"/>
      <c r="K383" s="217"/>
      <c r="L383" s="217"/>
      <c r="M383" s="217"/>
      <c r="N383" s="217"/>
      <c r="O383" s="217"/>
      <c r="P383" s="217"/>
      <c r="Q383" s="74" t="s">
        <v>975</v>
      </c>
      <c r="R383" s="217"/>
      <c r="S383" s="217"/>
      <c r="T383" s="217"/>
      <c r="U383" s="217"/>
      <c r="V383" s="217"/>
      <c r="W383" s="217"/>
      <c r="X383" s="217"/>
      <c r="Y383" s="217"/>
      <c r="Z383" s="217"/>
      <c r="AA383" s="217"/>
      <c r="AB383" s="74" t="s">
        <v>823</v>
      </c>
      <c r="AC383" s="217"/>
      <c r="AD383" s="217"/>
      <c r="AE383" s="217"/>
      <c r="AF383" s="217"/>
      <c r="AG383" s="217"/>
      <c r="AH383" s="217"/>
      <c r="AI383" s="217"/>
      <c r="AJ383" s="217"/>
      <c r="AK383" s="217"/>
      <c r="AL383" s="74"/>
      <c r="AM383" s="476"/>
      <c r="AN383" s="51"/>
      <c r="AO383" s="217"/>
      <c r="AP383" s="743">
        <v>1101</v>
      </c>
      <c r="AQ383" s="89"/>
    </row>
    <row r="384" spans="1:43" x14ac:dyDescent="0.2">
      <c r="A384" s="88"/>
      <c r="B384" s="477"/>
      <c r="C384" s="476"/>
      <c r="D384" s="51"/>
      <c r="E384" s="217"/>
      <c r="F384" s="217"/>
      <c r="G384" s="217"/>
      <c r="H384" s="217"/>
      <c r="I384" s="217"/>
      <c r="J384" s="217"/>
      <c r="K384" s="217"/>
      <c r="L384" s="217"/>
      <c r="M384" s="217"/>
      <c r="N384" s="217"/>
      <c r="O384" s="217"/>
      <c r="P384" s="217"/>
      <c r="Q384" s="74" t="s">
        <v>977</v>
      </c>
      <c r="R384" s="217"/>
      <c r="S384" s="217"/>
      <c r="T384" s="217"/>
      <c r="U384" s="217"/>
      <c r="W384" s="217"/>
      <c r="X384" s="217"/>
      <c r="Y384" s="217"/>
      <c r="Z384" s="217"/>
      <c r="AA384" s="217"/>
      <c r="AB384" s="217"/>
      <c r="AC384" s="217"/>
      <c r="AD384" s="217"/>
      <c r="AE384" s="217"/>
      <c r="AF384" s="217"/>
      <c r="AG384" s="217"/>
      <c r="AH384" s="217"/>
      <c r="AI384" s="217"/>
      <c r="AJ384" s="217"/>
      <c r="AK384" s="217"/>
      <c r="AL384" s="74"/>
      <c r="AM384" s="476"/>
      <c r="AN384" s="51"/>
      <c r="AO384" s="217"/>
      <c r="AP384" s="743"/>
      <c r="AQ384" s="89"/>
    </row>
    <row r="385" spans="1:43" ht="6" customHeight="1" thickBot="1" x14ac:dyDescent="0.25">
      <c r="A385" s="90"/>
      <c r="B385" s="319"/>
      <c r="C385" s="72"/>
      <c r="D385" s="73"/>
      <c r="E385" s="71"/>
      <c r="F385" s="71"/>
      <c r="G385" s="71"/>
      <c r="H385" s="71"/>
      <c r="I385" s="71"/>
      <c r="J385" s="71"/>
      <c r="K385" s="71"/>
      <c r="L385" s="71"/>
      <c r="M385" s="71"/>
      <c r="N385" s="71"/>
      <c r="O385" s="71"/>
      <c r="P385" s="71"/>
      <c r="Q385" s="71"/>
      <c r="R385" s="71"/>
      <c r="S385" s="71"/>
      <c r="T385" s="71"/>
      <c r="U385" s="71"/>
      <c r="V385" s="71"/>
      <c r="W385" s="71"/>
      <c r="X385" s="71"/>
      <c r="Y385" s="71"/>
      <c r="Z385" s="71"/>
      <c r="AA385" s="71"/>
      <c r="AB385" s="71"/>
      <c r="AC385" s="71"/>
      <c r="AD385" s="71"/>
      <c r="AE385" s="71"/>
      <c r="AF385" s="71"/>
      <c r="AG385" s="71"/>
      <c r="AH385" s="71"/>
      <c r="AI385" s="71"/>
      <c r="AJ385" s="71"/>
      <c r="AK385" s="71"/>
      <c r="AL385" s="91"/>
      <c r="AM385" s="72"/>
      <c r="AN385" s="73"/>
      <c r="AO385" s="71"/>
      <c r="AP385" s="71"/>
      <c r="AQ385" s="92"/>
    </row>
    <row r="386" spans="1:43" ht="6" customHeight="1" x14ac:dyDescent="0.2">
      <c r="A386" s="1"/>
      <c r="B386" s="83"/>
      <c r="C386" s="84"/>
      <c r="D386" s="85"/>
      <c r="E386" s="1"/>
      <c r="F386" s="1"/>
      <c r="G386" s="1"/>
      <c r="H386" s="1"/>
      <c r="I386" s="1"/>
      <c r="J386" s="1"/>
      <c r="K386" s="1"/>
      <c r="L386" s="1"/>
      <c r="M386" s="1"/>
      <c r="N386" s="1"/>
      <c r="O386" s="1"/>
      <c r="P386" s="1"/>
      <c r="Q386" s="1"/>
      <c r="R386" s="1"/>
      <c r="S386" s="1"/>
      <c r="T386" s="1"/>
      <c r="U386" s="84"/>
      <c r="V386" s="85"/>
      <c r="W386" s="1"/>
      <c r="X386" s="1"/>
      <c r="Y386" s="1"/>
      <c r="Z386" s="1"/>
      <c r="AA386" s="1"/>
      <c r="AB386" s="1"/>
      <c r="AC386" s="1"/>
      <c r="AD386" s="1"/>
      <c r="AE386" s="1"/>
      <c r="AF386" s="1"/>
      <c r="AG386" s="1"/>
      <c r="AH386" s="1"/>
      <c r="AI386" s="1"/>
      <c r="AJ386" s="1"/>
      <c r="AK386" s="1"/>
      <c r="AL386" s="86"/>
      <c r="AM386" s="84"/>
      <c r="AN386" s="85"/>
      <c r="AO386" s="1"/>
      <c r="AP386" s="101"/>
      <c r="AQ386" s="1"/>
    </row>
    <row r="387" spans="1:43" ht="11.25" customHeight="1" x14ac:dyDescent="0.2">
      <c r="A387" s="217"/>
      <c r="B387" s="133">
        <v>1049</v>
      </c>
      <c r="C387" s="476"/>
      <c r="D387" s="51"/>
      <c r="E387" s="722" t="str">
        <f ca="1">VLOOKUP(INDIRECT(ADDRESS(ROW(),COLUMN()-3)),Language_Translations,MATCH(Language_Selected,Language_Options,0),FALSE)</f>
        <v>Pouvez-vous refuser d'avoir des rapports sexuels avec votre (mari/partenaire) quand vous ne souhaitez pas en avoir ?</v>
      </c>
      <c r="F387" s="722"/>
      <c r="G387" s="722"/>
      <c r="H387" s="722"/>
      <c r="I387" s="722"/>
      <c r="J387" s="722"/>
      <c r="K387" s="722"/>
      <c r="L387" s="722"/>
      <c r="M387" s="722"/>
      <c r="N387" s="722"/>
      <c r="O387" s="722"/>
      <c r="P387" s="722"/>
      <c r="Q387" s="722"/>
      <c r="R387" s="722"/>
      <c r="S387" s="722"/>
      <c r="T387" s="722"/>
      <c r="U387" s="94"/>
      <c r="V387" s="51"/>
      <c r="W387" s="217" t="s">
        <v>117</v>
      </c>
      <c r="X387" s="217"/>
      <c r="Y387" s="47" t="s">
        <v>9</v>
      </c>
      <c r="Z387" s="47"/>
      <c r="AA387" s="47"/>
      <c r="AB387" s="47"/>
      <c r="AC387" s="47"/>
      <c r="AD387" s="47"/>
      <c r="AE387" s="47"/>
      <c r="AF387" s="47"/>
      <c r="AG387" s="47"/>
      <c r="AH387" s="47"/>
      <c r="AI387" s="47"/>
      <c r="AJ387" s="47"/>
      <c r="AK387" s="47"/>
      <c r="AL387" s="75" t="s">
        <v>93</v>
      </c>
      <c r="AM387" s="476"/>
      <c r="AN387" s="51"/>
      <c r="AO387" s="217"/>
      <c r="AP387" s="318"/>
      <c r="AQ387" s="217"/>
    </row>
    <row r="388" spans="1:43" x14ac:dyDescent="0.2">
      <c r="A388" s="217"/>
      <c r="B388" s="81"/>
      <c r="C388" s="476"/>
      <c r="D388" s="51"/>
      <c r="E388" s="722"/>
      <c r="F388" s="722"/>
      <c r="G388" s="722"/>
      <c r="H388" s="722"/>
      <c r="I388" s="722"/>
      <c r="J388" s="722"/>
      <c r="K388" s="722"/>
      <c r="L388" s="722"/>
      <c r="M388" s="722"/>
      <c r="N388" s="722"/>
      <c r="O388" s="722"/>
      <c r="P388" s="722"/>
      <c r="Q388" s="722"/>
      <c r="R388" s="722"/>
      <c r="S388" s="722"/>
      <c r="T388" s="722"/>
      <c r="U388" s="94"/>
      <c r="V388" s="51"/>
      <c r="W388" s="217" t="s">
        <v>118</v>
      </c>
      <c r="X388" s="217"/>
      <c r="Y388" s="47" t="s">
        <v>9</v>
      </c>
      <c r="Z388" s="47"/>
      <c r="AA388" s="47"/>
      <c r="AB388" s="47"/>
      <c r="AC388" s="47"/>
      <c r="AD388" s="47"/>
      <c r="AE388" s="47"/>
      <c r="AF388" s="47"/>
      <c r="AG388" s="47"/>
      <c r="AH388" s="47"/>
      <c r="AI388" s="47"/>
      <c r="AJ388" s="47"/>
      <c r="AK388" s="47"/>
      <c r="AL388" s="75" t="s">
        <v>95</v>
      </c>
      <c r="AM388" s="476"/>
      <c r="AN388" s="51"/>
      <c r="AO388" s="217"/>
      <c r="AP388" s="318"/>
      <c r="AQ388" s="217"/>
    </row>
    <row r="389" spans="1:43" x14ac:dyDescent="0.2">
      <c r="A389" s="217"/>
      <c r="B389" s="477"/>
      <c r="C389" s="476"/>
      <c r="D389" s="51"/>
      <c r="E389" s="722"/>
      <c r="F389" s="722"/>
      <c r="G389" s="722"/>
      <c r="H389" s="722"/>
      <c r="I389" s="722"/>
      <c r="J389" s="722"/>
      <c r="K389" s="722"/>
      <c r="L389" s="722"/>
      <c r="M389" s="722"/>
      <c r="N389" s="722"/>
      <c r="O389" s="722"/>
      <c r="P389" s="722"/>
      <c r="Q389" s="722"/>
      <c r="R389" s="722"/>
      <c r="S389" s="722"/>
      <c r="T389" s="722"/>
      <c r="U389" s="94"/>
      <c r="V389" s="51"/>
      <c r="W389" s="217" t="s">
        <v>1087</v>
      </c>
      <c r="X389" s="217"/>
      <c r="Y389" s="217"/>
      <c r="Z389" s="217"/>
      <c r="AA389" s="217"/>
      <c r="AB389" s="217"/>
      <c r="AC389" s="217"/>
      <c r="AD389" s="47"/>
      <c r="AE389" s="47" t="s">
        <v>9</v>
      </c>
      <c r="AF389" s="47"/>
      <c r="AG389" s="47"/>
      <c r="AH389" s="47"/>
      <c r="AI389" s="47"/>
      <c r="AJ389" s="47"/>
      <c r="AK389" s="47"/>
      <c r="AL389" s="75" t="s">
        <v>212</v>
      </c>
      <c r="AM389" s="476"/>
      <c r="AN389" s="51"/>
      <c r="AO389" s="217"/>
      <c r="AP389" s="318"/>
      <c r="AQ389" s="217"/>
    </row>
    <row r="390" spans="1:43" ht="6" customHeight="1" x14ac:dyDescent="0.2">
      <c r="A390" s="77"/>
      <c r="B390" s="76"/>
      <c r="C390" s="48"/>
      <c r="D390" s="26"/>
      <c r="E390" s="77"/>
      <c r="F390" s="77"/>
      <c r="G390" s="77"/>
      <c r="H390" s="77"/>
      <c r="I390" s="77"/>
      <c r="J390" s="77"/>
      <c r="K390" s="77"/>
      <c r="L390" s="77"/>
      <c r="M390" s="77"/>
      <c r="N390" s="77"/>
      <c r="O390" s="77"/>
      <c r="P390" s="77"/>
      <c r="Q390" s="77"/>
      <c r="R390" s="77"/>
      <c r="S390" s="77"/>
      <c r="T390" s="77"/>
      <c r="U390" s="48"/>
      <c r="V390" s="26"/>
      <c r="W390" s="77"/>
      <c r="X390" s="77"/>
      <c r="Y390" s="77"/>
      <c r="Z390" s="77"/>
      <c r="AA390" s="77"/>
      <c r="AB390" s="77"/>
      <c r="AC390" s="77"/>
      <c r="AD390" s="77"/>
      <c r="AE390" s="77"/>
      <c r="AF390" s="77"/>
      <c r="AG390" s="77"/>
      <c r="AH390" s="77"/>
      <c r="AI390" s="77"/>
      <c r="AJ390" s="77"/>
      <c r="AK390" s="77"/>
      <c r="AL390" s="78"/>
      <c r="AM390" s="48"/>
      <c r="AN390" s="26"/>
      <c r="AO390" s="77"/>
      <c r="AP390" s="100"/>
      <c r="AQ390" s="77"/>
    </row>
    <row r="391" spans="1:43" ht="6" customHeight="1" x14ac:dyDescent="0.2">
      <c r="A391" s="16"/>
      <c r="B391" s="475"/>
      <c r="C391" s="46"/>
      <c r="D391" s="27"/>
      <c r="E391" s="16"/>
      <c r="F391" s="16"/>
      <c r="G391" s="16"/>
      <c r="H391" s="16"/>
      <c r="I391" s="16"/>
      <c r="J391" s="16"/>
      <c r="K391" s="16"/>
      <c r="L391" s="16"/>
      <c r="M391" s="16"/>
      <c r="N391" s="16"/>
      <c r="O391" s="16"/>
      <c r="P391" s="16"/>
      <c r="Q391" s="16"/>
      <c r="R391" s="16"/>
      <c r="S391" s="16"/>
      <c r="T391" s="16"/>
      <c r="U391" s="46"/>
      <c r="V391" s="27"/>
      <c r="W391" s="16"/>
      <c r="X391" s="16"/>
      <c r="Y391" s="16"/>
      <c r="Z391" s="16"/>
      <c r="AA391" s="16"/>
      <c r="AB391" s="16"/>
      <c r="AC391" s="16"/>
      <c r="AD391" s="16"/>
      <c r="AE391" s="16"/>
      <c r="AF391" s="16"/>
      <c r="AG391" s="16"/>
      <c r="AH391" s="16"/>
      <c r="AI391" s="16"/>
      <c r="AJ391" s="16"/>
      <c r="AK391" s="16"/>
      <c r="AL391" s="24"/>
      <c r="AM391" s="46"/>
      <c r="AN391" s="27"/>
      <c r="AO391" s="16"/>
      <c r="AP391" s="102"/>
      <c r="AQ391" s="16"/>
    </row>
    <row r="392" spans="1:43" ht="11.25" customHeight="1" x14ac:dyDescent="0.2">
      <c r="A392" s="217"/>
      <c r="B392" s="133">
        <v>1050</v>
      </c>
      <c r="C392" s="476"/>
      <c r="D392" s="51"/>
      <c r="E392" s="722" t="str">
        <f ca="1">VLOOKUP(INDIRECT(ADDRESS(ROW(),COLUMN()-3)),Language_Translations,MATCH(Language_Selected,Language_Options,0),FALSE)</f>
        <v>Pourriez-vous demander à votre (mari/partenaire) d'utiliser un condom si vous vouliez qu'il en utilise un ?</v>
      </c>
      <c r="F392" s="722"/>
      <c r="G392" s="722"/>
      <c r="H392" s="722"/>
      <c r="I392" s="722"/>
      <c r="J392" s="722"/>
      <c r="K392" s="722"/>
      <c r="L392" s="722"/>
      <c r="M392" s="722"/>
      <c r="N392" s="722"/>
      <c r="O392" s="722"/>
      <c r="P392" s="722"/>
      <c r="Q392" s="722"/>
      <c r="R392" s="722"/>
      <c r="S392" s="722"/>
      <c r="T392" s="722"/>
      <c r="U392" s="94"/>
      <c r="V392" s="51"/>
      <c r="W392" s="217" t="s">
        <v>117</v>
      </c>
      <c r="X392" s="217"/>
      <c r="Y392" s="47" t="s">
        <v>9</v>
      </c>
      <c r="Z392" s="47"/>
      <c r="AA392" s="47"/>
      <c r="AB392" s="47"/>
      <c r="AC392" s="47"/>
      <c r="AD392" s="47"/>
      <c r="AE392" s="47"/>
      <c r="AF392" s="47"/>
      <c r="AG392" s="47"/>
      <c r="AH392" s="47"/>
      <c r="AI392" s="47"/>
      <c r="AJ392" s="47"/>
      <c r="AK392" s="47"/>
      <c r="AL392" s="75" t="s">
        <v>93</v>
      </c>
      <c r="AM392" s="476"/>
      <c r="AN392" s="51"/>
      <c r="AO392" s="217"/>
      <c r="AP392" s="318"/>
      <c r="AQ392" s="217"/>
    </row>
    <row r="393" spans="1:43" x14ac:dyDescent="0.2">
      <c r="A393" s="217"/>
      <c r="B393" s="81"/>
      <c r="C393" s="476"/>
      <c r="D393" s="51"/>
      <c r="E393" s="722"/>
      <c r="F393" s="722"/>
      <c r="G393" s="722"/>
      <c r="H393" s="722"/>
      <c r="I393" s="722"/>
      <c r="J393" s="722"/>
      <c r="K393" s="722"/>
      <c r="L393" s="722"/>
      <c r="M393" s="722"/>
      <c r="N393" s="722"/>
      <c r="O393" s="722"/>
      <c r="P393" s="722"/>
      <c r="Q393" s="722"/>
      <c r="R393" s="722"/>
      <c r="S393" s="722"/>
      <c r="T393" s="722"/>
      <c r="U393" s="94"/>
      <c r="V393" s="51"/>
      <c r="W393" s="217" t="s">
        <v>118</v>
      </c>
      <c r="X393" s="217"/>
      <c r="Y393" s="47" t="s">
        <v>9</v>
      </c>
      <c r="Z393" s="47"/>
      <c r="AA393" s="47"/>
      <c r="AB393" s="47"/>
      <c r="AC393" s="47"/>
      <c r="AD393" s="47"/>
      <c r="AE393" s="47"/>
      <c r="AF393" s="47"/>
      <c r="AG393" s="47"/>
      <c r="AH393" s="47"/>
      <c r="AI393" s="47"/>
      <c r="AJ393" s="47"/>
      <c r="AK393" s="47"/>
      <c r="AL393" s="75" t="s">
        <v>95</v>
      </c>
      <c r="AM393" s="476"/>
      <c r="AN393" s="51"/>
      <c r="AO393" s="217"/>
      <c r="AP393" s="318"/>
      <c r="AQ393" s="217"/>
    </row>
    <row r="394" spans="1:43" x14ac:dyDescent="0.2">
      <c r="A394" s="217"/>
      <c r="B394" s="477"/>
      <c r="C394" s="476"/>
      <c r="D394" s="51"/>
      <c r="E394" s="722"/>
      <c r="F394" s="722"/>
      <c r="G394" s="722"/>
      <c r="H394" s="722"/>
      <c r="I394" s="722"/>
      <c r="J394" s="722"/>
      <c r="K394" s="722"/>
      <c r="L394" s="722"/>
      <c r="M394" s="722"/>
      <c r="N394" s="722"/>
      <c r="O394" s="722"/>
      <c r="P394" s="722"/>
      <c r="Q394" s="722"/>
      <c r="R394" s="722"/>
      <c r="S394" s="722"/>
      <c r="T394" s="722"/>
      <c r="U394" s="94"/>
      <c r="V394" s="51"/>
      <c r="W394" s="217" t="s">
        <v>1087</v>
      </c>
      <c r="X394" s="217"/>
      <c r="Y394" s="217"/>
      <c r="Z394" s="217"/>
      <c r="AA394" s="217"/>
      <c r="AB394" s="217"/>
      <c r="AC394" s="217"/>
      <c r="AD394" s="47"/>
      <c r="AE394" s="47" t="s">
        <v>9</v>
      </c>
      <c r="AF394" s="47"/>
      <c r="AG394" s="47"/>
      <c r="AH394" s="47"/>
      <c r="AI394" s="47"/>
      <c r="AJ394" s="47"/>
      <c r="AK394" s="47"/>
      <c r="AL394" s="75" t="s">
        <v>212</v>
      </c>
      <c r="AM394" s="476"/>
      <c r="AN394" s="51"/>
      <c r="AO394" s="217"/>
      <c r="AP394" s="318"/>
      <c r="AQ394" s="217"/>
    </row>
    <row r="395" spans="1:43" ht="6" customHeight="1" x14ac:dyDescent="0.2">
      <c r="A395" s="77"/>
      <c r="B395" s="76"/>
      <c r="C395" s="48"/>
      <c r="D395" s="26"/>
      <c r="E395" s="77"/>
      <c r="F395" s="77"/>
      <c r="G395" s="77"/>
      <c r="H395" s="77"/>
      <c r="I395" s="77"/>
      <c r="J395" s="77"/>
      <c r="K395" s="77"/>
      <c r="L395" s="77"/>
      <c r="M395" s="77"/>
      <c r="N395" s="77"/>
      <c r="O395" s="77"/>
      <c r="P395" s="77"/>
      <c r="Q395" s="77"/>
      <c r="R395" s="77"/>
      <c r="S395" s="77"/>
      <c r="T395" s="77"/>
      <c r="U395" s="48"/>
      <c r="V395" s="26"/>
      <c r="W395" s="77"/>
      <c r="X395" s="77"/>
      <c r="Y395" s="77"/>
      <c r="Z395" s="77"/>
      <c r="AA395" s="77"/>
      <c r="AB395" s="77"/>
      <c r="AC395" s="77"/>
      <c r="AD395" s="77"/>
      <c r="AE395" s="77"/>
      <c r="AF395" s="77"/>
      <c r="AG395" s="77"/>
      <c r="AH395" s="77"/>
      <c r="AI395" s="77"/>
      <c r="AJ395" s="77"/>
      <c r="AK395" s="77"/>
      <c r="AL395" s="78"/>
      <c r="AM395" s="48"/>
      <c r="AN395" s="26"/>
      <c r="AO395" s="77"/>
      <c r="AP395" s="100"/>
      <c r="AQ395" s="77"/>
    </row>
    <row r="396" spans="1:43" ht="6" customHeight="1" x14ac:dyDescent="0.2">
      <c r="A396" s="217"/>
      <c r="B396" s="477"/>
      <c r="C396" s="217"/>
      <c r="D396" s="217"/>
      <c r="E396" s="217"/>
      <c r="F396" s="217"/>
      <c r="G396" s="217"/>
      <c r="H396" s="217"/>
      <c r="I396" s="217"/>
      <c r="J396" s="217"/>
      <c r="K396" s="217"/>
      <c r="L396" s="217"/>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74"/>
      <c r="AM396" s="217"/>
      <c r="AN396" s="217"/>
      <c r="AO396" s="217"/>
      <c r="AP396" s="318"/>
      <c r="AQ396" s="217"/>
    </row>
    <row r="397" spans="1:43" ht="11.25" customHeight="1" x14ac:dyDescent="0.2">
      <c r="A397" s="217"/>
      <c r="B397" s="704" t="s">
        <v>2327</v>
      </c>
      <c r="C397" s="704"/>
      <c r="D397" s="704"/>
      <c r="E397" s="704"/>
      <c r="F397" s="704"/>
      <c r="G397" s="704"/>
      <c r="H397" s="704"/>
      <c r="I397" s="704"/>
      <c r="J397" s="704"/>
      <c r="K397" s="704"/>
      <c r="L397" s="704"/>
      <c r="M397" s="704"/>
      <c r="N397" s="704"/>
      <c r="O397" s="704"/>
      <c r="P397" s="704"/>
      <c r="Q397" s="704"/>
      <c r="R397" s="704"/>
      <c r="S397" s="704"/>
      <c r="T397" s="704"/>
      <c r="U397" s="704"/>
      <c r="V397" s="704"/>
      <c r="W397" s="704"/>
      <c r="X397" s="704"/>
      <c r="Y397" s="704"/>
      <c r="Z397" s="704"/>
      <c r="AA397" s="704"/>
      <c r="AB397" s="704"/>
      <c r="AC397" s="704"/>
      <c r="AD397" s="704"/>
      <c r="AE397" s="704"/>
      <c r="AF397" s="704"/>
      <c r="AG397" s="704"/>
      <c r="AH397" s="704"/>
      <c r="AI397" s="704"/>
      <c r="AJ397" s="704"/>
      <c r="AK397" s="704"/>
      <c r="AL397" s="704"/>
      <c r="AM397" s="704"/>
      <c r="AN397" s="704"/>
      <c r="AO397" s="704"/>
      <c r="AP397" s="704"/>
      <c r="AQ397" s="704"/>
    </row>
    <row r="398" spans="1:43" ht="11.25" customHeight="1" x14ac:dyDescent="0.2">
      <c r="A398" s="217"/>
      <c r="B398" s="704"/>
      <c r="C398" s="704"/>
      <c r="D398" s="704"/>
      <c r="E398" s="704"/>
      <c r="F398" s="704"/>
      <c r="G398" s="704"/>
      <c r="H398" s="704"/>
      <c r="I398" s="704"/>
      <c r="J398" s="704"/>
      <c r="K398" s="704"/>
      <c r="L398" s="704"/>
      <c r="M398" s="704"/>
      <c r="N398" s="704"/>
      <c r="O398" s="704"/>
      <c r="P398" s="704"/>
      <c r="Q398" s="704"/>
      <c r="R398" s="704"/>
      <c r="S398" s="704"/>
      <c r="T398" s="704"/>
      <c r="U398" s="704"/>
      <c r="V398" s="704"/>
      <c r="W398" s="704"/>
      <c r="X398" s="704"/>
      <c r="Y398" s="704"/>
      <c r="Z398" s="704"/>
      <c r="AA398" s="704"/>
      <c r="AB398" s="704"/>
      <c r="AC398" s="704"/>
      <c r="AD398" s="704"/>
      <c r="AE398" s="704"/>
      <c r="AF398" s="704"/>
      <c r="AG398" s="704"/>
      <c r="AH398" s="704"/>
      <c r="AI398" s="704"/>
      <c r="AJ398" s="704"/>
      <c r="AK398" s="704"/>
      <c r="AL398" s="704"/>
      <c r="AM398" s="704"/>
      <c r="AN398" s="704"/>
      <c r="AO398" s="704"/>
      <c r="AP398" s="704"/>
      <c r="AQ398" s="704"/>
    </row>
    <row r="399" spans="1:43" ht="10.4" customHeight="1" x14ac:dyDescent="0.2">
      <c r="A399" s="217"/>
      <c r="B399" s="743" t="s">
        <v>1088</v>
      </c>
      <c r="C399" s="743"/>
      <c r="D399" s="743"/>
      <c r="E399" s="743"/>
      <c r="F399" s="743"/>
      <c r="G399" s="743"/>
      <c r="H399" s="743"/>
      <c r="I399" s="743"/>
      <c r="J399" s="743"/>
      <c r="K399" s="743"/>
      <c r="L399" s="743"/>
      <c r="M399" s="743"/>
      <c r="N399" s="743"/>
      <c r="O399" s="743"/>
      <c r="P399" s="743"/>
      <c r="Q399" s="743"/>
      <c r="R399" s="743"/>
      <c r="S399" s="743"/>
      <c r="T399" s="743"/>
      <c r="U399" s="743"/>
      <c r="V399" s="743"/>
      <c r="W399" s="743"/>
      <c r="X399" s="743"/>
      <c r="Y399" s="743"/>
      <c r="Z399" s="743"/>
      <c r="AA399" s="743"/>
      <c r="AB399" s="743"/>
      <c r="AC399" s="743"/>
      <c r="AD399" s="743"/>
      <c r="AE399" s="743"/>
      <c r="AF399" s="743"/>
      <c r="AG399" s="743"/>
      <c r="AH399" s="743"/>
      <c r="AI399" s="743"/>
      <c r="AJ399" s="743"/>
      <c r="AK399" s="743"/>
      <c r="AL399" s="743"/>
      <c r="AM399" s="743"/>
      <c r="AN399" s="743"/>
      <c r="AO399" s="743"/>
      <c r="AP399" s="743"/>
      <c r="AQ399" s="743"/>
    </row>
    <row r="400" spans="1:43" ht="11.25" customHeight="1" x14ac:dyDescent="0.2">
      <c r="A400" s="217"/>
      <c r="B400" s="704" t="s">
        <v>1089</v>
      </c>
      <c r="C400" s="704"/>
      <c r="D400" s="704"/>
      <c r="E400" s="704"/>
      <c r="F400" s="704"/>
      <c r="G400" s="704"/>
      <c r="H400" s="704"/>
      <c r="I400" s="704"/>
      <c r="J400" s="704"/>
      <c r="K400" s="704"/>
      <c r="L400" s="704"/>
      <c r="M400" s="704"/>
      <c r="N400" s="704"/>
      <c r="O400" s="704"/>
      <c r="P400" s="704"/>
      <c r="Q400" s="704"/>
      <c r="R400" s="704"/>
      <c r="S400" s="704"/>
      <c r="T400" s="704"/>
      <c r="U400" s="704"/>
      <c r="V400" s="704"/>
      <c r="W400" s="704"/>
      <c r="X400" s="704"/>
      <c r="Y400" s="704"/>
      <c r="Z400" s="704"/>
      <c r="AA400" s="704"/>
      <c r="AB400" s="704"/>
      <c r="AC400" s="704"/>
      <c r="AD400" s="704"/>
      <c r="AE400" s="704"/>
      <c r="AF400" s="704"/>
      <c r="AG400" s="704"/>
      <c r="AH400" s="704"/>
      <c r="AI400" s="704"/>
      <c r="AJ400" s="704"/>
      <c r="AK400" s="704"/>
      <c r="AL400" s="704"/>
      <c r="AM400" s="704"/>
      <c r="AN400" s="704"/>
      <c r="AO400" s="704"/>
      <c r="AP400" s="704"/>
      <c r="AQ400" s="704"/>
    </row>
    <row r="401" spans="1:43" ht="10.4" customHeight="1" x14ac:dyDescent="0.2">
      <c r="A401" s="217"/>
      <c r="B401" s="743" t="s">
        <v>1090</v>
      </c>
      <c r="C401" s="743"/>
      <c r="D401" s="743"/>
      <c r="E401" s="743"/>
      <c r="F401" s="743"/>
      <c r="G401" s="743"/>
      <c r="H401" s="743"/>
      <c r="I401" s="743"/>
      <c r="J401" s="743"/>
      <c r="K401" s="743"/>
      <c r="L401" s="743"/>
      <c r="M401" s="743"/>
      <c r="N401" s="743"/>
      <c r="O401" s="743"/>
      <c r="P401" s="743"/>
      <c r="Q401" s="743"/>
      <c r="R401" s="743"/>
      <c r="S401" s="743"/>
      <c r="T401" s="743"/>
      <c r="U401" s="743"/>
      <c r="V401" s="743"/>
      <c r="W401" s="743"/>
      <c r="X401" s="743"/>
      <c r="Y401" s="743"/>
      <c r="Z401" s="743"/>
      <c r="AA401" s="743"/>
      <c r="AB401" s="743"/>
      <c r="AC401" s="743"/>
      <c r="AD401" s="743"/>
      <c r="AE401" s="743"/>
      <c r="AF401" s="743"/>
      <c r="AG401" s="743"/>
      <c r="AH401" s="743"/>
      <c r="AI401" s="743"/>
      <c r="AJ401" s="743"/>
      <c r="AK401" s="743"/>
      <c r="AL401" s="743"/>
      <c r="AM401" s="743"/>
      <c r="AN401" s="743"/>
      <c r="AO401" s="743"/>
      <c r="AP401" s="743"/>
      <c r="AQ401" s="743"/>
    </row>
    <row r="402" spans="1:43" ht="11.25" customHeight="1" x14ac:dyDescent="0.2">
      <c r="A402" s="217"/>
      <c r="B402" s="723" t="s">
        <v>1091</v>
      </c>
      <c r="C402" s="723"/>
      <c r="D402" s="723"/>
      <c r="E402" s="723"/>
      <c r="F402" s="723"/>
      <c r="G402" s="723"/>
      <c r="H402" s="723"/>
      <c r="I402" s="723"/>
      <c r="J402" s="723"/>
      <c r="K402" s="723"/>
      <c r="L402" s="723"/>
      <c r="M402" s="723"/>
      <c r="N402" s="723"/>
      <c r="O402" s="723"/>
      <c r="P402" s="723"/>
      <c r="Q402" s="723"/>
      <c r="R402" s="723"/>
      <c r="S402" s="723"/>
      <c r="T402" s="723"/>
      <c r="U402" s="723"/>
      <c r="V402" s="723"/>
      <c r="W402" s="723"/>
      <c r="X402" s="723"/>
      <c r="Y402" s="723"/>
      <c r="Z402" s="723"/>
      <c r="AA402" s="723"/>
      <c r="AB402" s="723"/>
      <c r="AC402" s="723"/>
      <c r="AD402" s="723"/>
      <c r="AE402" s="723"/>
      <c r="AF402" s="723"/>
      <c r="AG402" s="723"/>
      <c r="AH402" s="723"/>
      <c r="AI402" s="723"/>
      <c r="AJ402" s="723"/>
      <c r="AK402" s="723"/>
      <c r="AL402" s="723"/>
      <c r="AM402" s="723"/>
      <c r="AN402" s="723"/>
      <c r="AO402" s="723"/>
      <c r="AP402" s="723"/>
      <c r="AQ402" s="723"/>
    </row>
    <row r="403" spans="1:43" ht="11.25" customHeight="1" x14ac:dyDescent="0.2">
      <c r="A403" s="217"/>
      <c r="B403" s="815" t="s">
        <v>2328</v>
      </c>
      <c r="C403" s="704"/>
      <c r="D403" s="704"/>
      <c r="E403" s="704"/>
      <c r="F403" s="704"/>
      <c r="G403" s="704"/>
      <c r="H403" s="704"/>
      <c r="I403" s="704"/>
      <c r="J403" s="704"/>
      <c r="K403" s="704"/>
      <c r="L403" s="704"/>
      <c r="M403" s="704"/>
      <c r="N403" s="704"/>
      <c r="O403" s="704"/>
      <c r="P403" s="704"/>
      <c r="Q403" s="704"/>
      <c r="R403" s="704"/>
      <c r="S403" s="704"/>
      <c r="T403" s="704"/>
      <c r="U403" s="704"/>
      <c r="V403" s="704"/>
      <c r="W403" s="704"/>
      <c r="X403" s="704"/>
      <c r="Y403" s="704"/>
      <c r="Z403" s="704"/>
      <c r="AA403" s="704"/>
      <c r="AB403" s="704"/>
      <c r="AC403" s="704"/>
      <c r="AD403" s="704"/>
      <c r="AE403" s="704"/>
      <c r="AF403" s="704"/>
      <c r="AG403" s="704"/>
      <c r="AH403" s="704"/>
      <c r="AI403" s="704"/>
      <c r="AJ403" s="704"/>
      <c r="AK403" s="704"/>
      <c r="AL403" s="704"/>
      <c r="AM403" s="704"/>
      <c r="AN403" s="704"/>
      <c r="AO403" s="704"/>
      <c r="AP403" s="704"/>
      <c r="AQ403" s="704"/>
    </row>
    <row r="404" spans="1:43" ht="11.25" customHeight="1" x14ac:dyDescent="0.2">
      <c r="A404" s="217"/>
      <c r="B404" s="815"/>
      <c r="C404" s="704"/>
      <c r="D404" s="704"/>
      <c r="E404" s="704"/>
      <c r="F404" s="704"/>
      <c r="G404" s="704"/>
      <c r="H404" s="704"/>
      <c r="I404" s="704"/>
      <c r="J404" s="704"/>
      <c r="K404" s="704"/>
      <c r="L404" s="704"/>
      <c r="M404" s="704"/>
      <c r="N404" s="704"/>
      <c r="O404" s="704"/>
      <c r="P404" s="704"/>
      <c r="Q404" s="704"/>
      <c r="R404" s="704"/>
      <c r="S404" s="704"/>
      <c r="T404" s="704"/>
      <c r="U404" s="704"/>
      <c r="V404" s="704"/>
      <c r="W404" s="704"/>
      <c r="X404" s="704"/>
      <c r="Y404" s="704"/>
      <c r="Z404" s="704"/>
      <c r="AA404" s="704"/>
      <c r="AB404" s="704"/>
      <c r="AC404" s="704"/>
      <c r="AD404" s="704"/>
      <c r="AE404" s="704"/>
      <c r="AF404" s="704"/>
      <c r="AG404" s="704"/>
      <c r="AH404" s="704"/>
      <c r="AI404" s="704"/>
      <c r="AJ404" s="704"/>
      <c r="AK404" s="704"/>
      <c r="AL404" s="704"/>
      <c r="AM404" s="704"/>
      <c r="AN404" s="704"/>
      <c r="AO404" s="704"/>
      <c r="AP404" s="704"/>
      <c r="AQ404" s="704"/>
    </row>
    <row r="405" spans="1:43" ht="11.25" customHeight="1" x14ac:dyDescent="0.2">
      <c r="A405" s="594"/>
      <c r="B405" s="815"/>
      <c r="C405" s="704"/>
      <c r="D405" s="704"/>
      <c r="E405" s="704"/>
      <c r="F405" s="704"/>
      <c r="G405" s="704"/>
      <c r="H405" s="704"/>
      <c r="I405" s="704"/>
      <c r="J405" s="704"/>
      <c r="K405" s="704"/>
      <c r="L405" s="704"/>
      <c r="M405" s="704"/>
      <c r="N405" s="704"/>
      <c r="O405" s="704"/>
      <c r="P405" s="704"/>
      <c r="Q405" s="704"/>
      <c r="R405" s="704"/>
      <c r="S405" s="704"/>
      <c r="T405" s="704"/>
      <c r="U405" s="704"/>
      <c r="V405" s="704"/>
      <c r="W405" s="704"/>
      <c r="X405" s="704"/>
      <c r="Y405" s="704"/>
      <c r="Z405" s="704"/>
      <c r="AA405" s="704"/>
      <c r="AB405" s="704"/>
      <c r="AC405" s="704"/>
      <c r="AD405" s="704"/>
      <c r="AE405" s="704"/>
      <c r="AF405" s="704"/>
      <c r="AG405" s="704"/>
      <c r="AH405" s="704"/>
      <c r="AI405" s="704"/>
      <c r="AJ405" s="704"/>
      <c r="AK405" s="704"/>
      <c r="AL405" s="704"/>
      <c r="AM405" s="704"/>
      <c r="AN405" s="704"/>
      <c r="AO405" s="704"/>
      <c r="AP405" s="704"/>
      <c r="AQ405" s="704"/>
    </row>
    <row r="406" spans="1:43" ht="11.25" customHeight="1" x14ac:dyDescent="0.2">
      <c r="A406" s="217"/>
      <c r="B406" s="815"/>
      <c r="C406" s="704"/>
      <c r="D406" s="704"/>
      <c r="E406" s="704"/>
      <c r="F406" s="704"/>
      <c r="G406" s="704"/>
      <c r="H406" s="704"/>
      <c r="I406" s="704"/>
      <c r="J406" s="704"/>
      <c r="K406" s="704"/>
      <c r="L406" s="704"/>
      <c r="M406" s="704"/>
      <c r="N406" s="704"/>
      <c r="O406" s="704"/>
      <c r="P406" s="704"/>
      <c r="Q406" s="704"/>
      <c r="R406" s="704"/>
      <c r="S406" s="704"/>
      <c r="T406" s="704"/>
      <c r="U406" s="704"/>
      <c r="V406" s="704"/>
      <c r="W406" s="704"/>
      <c r="X406" s="704"/>
      <c r="Y406" s="704"/>
      <c r="Z406" s="704"/>
      <c r="AA406" s="704"/>
      <c r="AB406" s="704"/>
      <c r="AC406" s="704"/>
      <c r="AD406" s="704"/>
      <c r="AE406" s="704"/>
      <c r="AF406" s="704"/>
      <c r="AG406" s="704"/>
      <c r="AH406" s="704"/>
      <c r="AI406" s="704"/>
      <c r="AJ406" s="704"/>
      <c r="AK406" s="704"/>
      <c r="AL406" s="704"/>
      <c r="AM406" s="704"/>
      <c r="AN406" s="704"/>
      <c r="AO406" s="704"/>
      <c r="AP406" s="704"/>
      <c r="AQ406" s="704"/>
    </row>
    <row r="407" spans="1:43" x14ac:dyDescent="0.2">
      <c r="A407" s="217"/>
      <c r="B407" s="704"/>
      <c r="C407" s="704"/>
      <c r="D407" s="704"/>
      <c r="E407" s="704"/>
      <c r="F407" s="704"/>
      <c r="G407" s="704"/>
      <c r="H407" s="704"/>
      <c r="I407" s="704"/>
      <c r="J407" s="704"/>
      <c r="K407" s="704"/>
      <c r="L407" s="704"/>
      <c r="M407" s="704"/>
      <c r="N407" s="704"/>
      <c r="O407" s="704"/>
      <c r="P407" s="704"/>
      <c r="Q407" s="704"/>
      <c r="R407" s="704"/>
      <c r="S407" s="704"/>
      <c r="T407" s="704"/>
      <c r="U407" s="704"/>
      <c r="V407" s="704"/>
      <c r="W407" s="704"/>
      <c r="X407" s="704"/>
      <c r="Y407" s="704"/>
      <c r="Z407" s="704"/>
      <c r="AA407" s="704"/>
      <c r="AB407" s="704"/>
      <c r="AC407" s="704"/>
      <c r="AD407" s="704"/>
      <c r="AE407" s="704"/>
      <c r="AF407" s="704"/>
      <c r="AG407" s="704"/>
      <c r="AH407" s="704"/>
      <c r="AI407" s="704"/>
      <c r="AJ407" s="704"/>
      <c r="AK407" s="704"/>
      <c r="AL407" s="704"/>
      <c r="AM407" s="704"/>
      <c r="AN407" s="704"/>
      <c r="AO407" s="704"/>
      <c r="AP407" s="704"/>
      <c r="AQ407" s="704"/>
    </row>
    <row r="408" spans="1:43" ht="6" customHeight="1" x14ac:dyDescent="0.2">
      <c r="A408" s="217"/>
      <c r="B408" s="477"/>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74"/>
      <c r="AM408" s="2"/>
      <c r="AN408" s="2"/>
      <c r="AO408" s="2"/>
      <c r="AP408" s="217"/>
      <c r="AQ408" s="2"/>
    </row>
    <row r="440" spans="2:2" x14ac:dyDescent="0.2">
      <c r="B440" s="133" t="e">
        <v>#N/A</v>
      </c>
    </row>
  </sheetData>
  <mergeCells count="84">
    <mergeCell ref="E138:T140"/>
    <mergeCell ref="E132:AL132"/>
    <mergeCell ref="Z125:AK125"/>
    <mergeCell ref="F66:N68"/>
    <mergeCell ref="R66:AB68"/>
    <mergeCell ref="E82:T84"/>
    <mergeCell ref="E128:T129"/>
    <mergeCell ref="E87:T88"/>
    <mergeCell ref="E92:T99"/>
    <mergeCell ref="E78:AL79"/>
    <mergeCell ref="E71:AL71"/>
    <mergeCell ref="E47:T50"/>
    <mergeCell ref="E53:T55"/>
    <mergeCell ref="AP64:AP65"/>
    <mergeCell ref="E63:T63"/>
    <mergeCell ref="E58:T60"/>
    <mergeCell ref="E23:T25"/>
    <mergeCell ref="E28:T30"/>
    <mergeCell ref="E33:T35"/>
    <mergeCell ref="E38:T40"/>
    <mergeCell ref="E43:T44"/>
    <mergeCell ref="E17:T20"/>
    <mergeCell ref="A1:AQ1"/>
    <mergeCell ref="E3:T3"/>
    <mergeCell ref="W3:AL3"/>
    <mergeCell ref="E8:T9"/>
    <mergeCell ref="E5:AL5"/>
    <mergeCell ref="E12:T12"/>
    <mergeCell ref="AN3:AQ3"/>
    <mergeCell ref="E153:T154"/>
    <mergeCell ref="E381:T381"/>
    <mergeCell ref="E357:T360"/>
    <mergeCell ref="E363:T365"/>
    <mergeCell ref="E301:T304"/>
    <mergeCell ref="E269:T270"/>
    <mergeCell ref="E289:T294"/>
    <mergeCell ref="E297:T298"/>
    <mergeCell ref="F312:T313"/>
    <mergeCell ref="F315:T316"/>
    <mergeCell ref="F318:T321"/>
    <mergeCell ref="F306:T307"/>
    <mergeCell ref="E324:T324"/>
    <mergeCell ref="F309:T310"/>
    <mergeCell ref="N330:T335"/>
    <mergeCell ref="F330:L335"/>
    <mergeCell ref="E387:T389"/>
    <mergeCell ref="B403:AQ407"/>
    <mergeCell ref="B400:AQ400"/>
    <mergeCell ref="B399:AQ399"/>
    <mergeCell ref="B401:AQ401"/>
    <mergeCell ref="B402:AQ402"/>
    <mergeCell ref="E392:T394"/>
    <mergeCell ref="B397:AQ398"/>
    <mergeCell ref="AP134:AP135"/>
    <mergeCell ref="E143:T144"/>
    <mergeCell ref="AP143:AP144"/>
    <mergeCell ref="E258:T261"/>
    <mergeCell ref="E147:T147"/>
    <mergeCell ref="E224:T225"/>
    <mergeCell ref="E235:T239"/>
    <mergeCell ref="E183:T184"/>
    <mergeCell ref="E172:T180"/>
    <mergeCell ref="E187:T193"/>
    <mergeCell ref="E157:T165"/>
    <mergeCell ref="AP149:AQ150"/>
    <mergeCell ref="Z221:AK221"/>
    <mergeCell ref="AP230:AQ231"/>
    <mergeCell ref="E255:T256"/>
    <mergeCell ref="E248:T252"/>
    <mergeCell ref="AP383:AP384"/>
    <mergeCell ref="AP346:AP347"/>
    <mergeCell ref="E350:T354"/>
    <mergeCell ref="E338:T338"/>
    <mergeCell ref="AP340:AP341"/>
    <mergeCell ref="E344:AL344"/>
    <mergeCell ref="E375:T378"/>
    <mergeCell ref="E368:T372"/>
    <mergeCell ref="E264:T266"/>
    <mergeCell ref="E168:T169"/>
    <mergeCell ref="AP285:AP286"/>
    <mergeCell ref="E228:T232"/>
    <mergeCell ref="E283:T283"/>
    <mergeCell ref="E273:T275"/>
    <mergeCell ref="E278:T280"/>
  </mergeCells>
  <printOptions horizontalCentered="1"/>
  <pageMargins left="0.5" right="0.5" top="0.5" bottom="0.5" header="0.3" footer="0.3"/>
  <pageSetup paperSize="9" scale="95" orientation="portrait" r:id="rId1"/>
  <headerFooter>
    <oddFooter>&amp;CW-&amp;P</oddFooter>
  </headerFooter>
  <rowBreaks count="5" manualBreakCount="5">
    <brk id="85" max="42" man="1"/>
    <brk id="155" max="42" man="1"/>
    <brk id="226" max="42" man="1"/>
    <brk id="299" max="42" man="1"/>
    <brk id="373" max="42"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0">
    <tabColor theme="5" tint="0.39997558519241921"/>
  </sheetPr>
  <dimension ref="A1:AT263"/>
  <sheetViews>
    <sheetView view="pageBreakPreview" zoomScaleNormal="100" zoomScaleSheetLayoutView="100" workbookViewId="0">
      <selection activeCell="B5" sqref="B5"/>
    </sheetView>
  </sheetViews>
  <sheetFormatPr defaultColWidth="2.6640625" defaultRowHeight="10" x14ac:dyDescent="0.2"/>
  <cols>
    <col min="1" max="1" width="1.6640625" customWidth="1"/>
    <col min="2" max="2" width="5" style="112" bestFit="1" customWidth="1"/>
    <col min="3" max="4" width="1.6640625" customWidth="1"/>
    <col min="5" max="5" width="2.6640625" customWidth="1"/>
    <col min="15" max="15" width="2.6640625" customWidth="1"/>
    <col min="21" max="22" width="1.6640625" customWidth="1"/>
    <col min="27" max="32" width="2.6640625" customWidth="1"/>
    <col min="38" max="38" width="2.6640625" style="25"/>
    <col min="39" max="41" width="1.6640625" customWidth="1"/>
    <col min="42" max="42" width="5" bestFit="1" customWidth="1"/>
    <col min="43" max="43" width="1.6640625" customWidth="1"/>
  </cols>
  <sheetData>
    <row r="1" spans="1:43" x14ac:dyDescent="0.2">
      <c r="A1" s="724" t="s">
        <v>1092</v>
      </c>
      <c r="B1" s="724"/>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c r="AK1" s="724"/>
      <c r="AL1" s="724"/>
      <c r="AM1" s="724"/>
      <c r="AN1" s="724"/>
      <c r="AO1" s="724"/>
      <c r="AP1" s="724"/>
      <c r="AQ1" s="724"/>
    </row>
    <row r="2" spans="1:43" ht="6" customHeight="1" x14ac:dyDescent="0.2">
      <c r="A2" s="217"/>
      <c r="B2" s="47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74"/>
      <c r="AM2" s="217"/>
      <c r="AN2" s="217"/>
      <c r="AO2" s="217"/>
      <c r="AP2" s="217"/>
      <c r="AQ2" s="217"/>
    </row>
    <row r="3" spans="1:43" ht="11.25" customHeight="1" thickBot="1" x14ac:dyDescent="0.25">
      <c r="A3" s="71"/>
      <c r="B3" s="319" t="s">
        <v>154</v>
      </c>
      <c r="C3" s="72"/>
      <c r="D3" s="73"/>
      <c r="E3" s="725" t="s">
        <v>65</v>
      </c>
      <c r="F3" s="725"/>
      <c r="G3" s="725"/>
      <c r="H3" s="725"/>
      <c r="I3" s="725"/>
      <c r="J3" s="725"/>
      <c r="K3" s="725"/>
      <c r="L3" s="725"/>
      <c r="M3" s="725"/>
      <c r="N3" s="725"/>
      <c r="O3" s="725"/>
      <c r="P3" s="725"/>
      <c r="Q3" s="725"/>
      <c r="R3" s="725"/>
      <c r="S3" s="725"/>
      <c r="T3" s="725"/>
      <c r="U3" s="72"/>
      <c r="V3" s="73"/>
      <c r="W3" s="725" t="s">
        <v>66</v>
      </c>
      <c r="X3" s="725"/>
      <c r="Y3" s="725"/>
      <c r="Z3" s="725"/>
      <c r="AA3" s="725"/>
      <c r="AB3" s="725"/>
      <c r="AC3" s="725"/>
      <c r="AD3" s="725"/>
      <c r="AE3" s="725"/>
      <c r="AF3" s="725"/>
      <c r="AG3" s="725"/>
      <c r="AH3" s="725"/>
      <c r="AI3" s="725"/>
      <c r="AJ3" s="725"/>
      <c r="AK3" s="725"/>
      <c r="AL3" s="725"/>
      <c r="AM3" s="72"/>
      <c r="AN3" s="727" t="s">
        <v>67</v>
      </c>
      <c r="AO3" s="725"/>
      <c r="AP3" s="725"/>
      <c r="AQ3" s="725"/>
    </row>
    <row r="4" spans="1:43" ht="6" customHeight="1" x14ac:dyDescent="0.2">
      <c r="A4" s="16"/>
      <c r="B4" s="475"/>
      <c r="C4" s="46"/>
      <c r="D4" s="27"/>
      <c r="E4" s="16"/>
      <c r="F4" s="16"/>
      <c r="G4" s="16"/>
      <c r="H4" s="16"/>
      <c r="I4" s="16"/>
      <c r="J4" s="16"/>
      <c r="K4" s="16"/>
      <c r="L4" s="16"/>
      <c r="M4" s="16"/>
      <c r="N4" s="16"/>
      <c r="O4" s="16"/>
      <c r="P4" s="16"/>
      <c r="Q4" s="16"/>
      <c r="R4" s="16"/>
      <c r="S4" s="16"/>
      <c r="T4" s="16"/>
      <c r="U4" s="46"/>
      <c r="V4" s="27"/>
      <c r="W4" s="16"/>
      <c r="X4" s="16"/>
      <c r="Y4" s="16"/>
      <c r="Z4" s="16"/>
      <c r="AA4" s="16"/>
      <c r="AB4" s="16"/>
      <c r="AC4" s="16"/>
      <c r="AD4" s="16"/>
      <c r="AE4" s="16"/>
      <c r="AF4" s="16"/>
      <c r="AG4" s="16"/>
      <c r="AH4" s="16"/>
      <c r="AI4" s="16"/>
      <c r="AJ4" s="16"/>
      <c r="AK4" s="16"/>
      <c r="AL4" s="24"/>
      <c r="AM4" s="46"/>
      <c r="AN4" s="27"/>
      <c r="AO4" s="16"/>
      <c r="AP4" s="16"/>
      <c r="AQ4" s="16"/>
    </row>
    <row r="5" spans="1:43" ht="11.25" customHeight="1" x14ac:dyDescent="0.2">
      <c r="A5" s="217"/>
      <c r="B5" s="477">
        <v>1101</v>
      </c>
      <c r="C5" s="476"/>
      <c r="D5" s="51"/>
      <c r="E5" s="730" t="str">
        <f ca="1">VLOOKUP(INDIRECT(ADDRESS(ROW(),COLUMN()-3)),Language_Translations,MATCH(Language_Selected,Language_Options,0),FALSE)</f>
        <v>Combien de minutes faut-il pour aller de votre maison à l'établissement de santé le plus proche, qui peut être un hôpital, une clinique, un cabinet médical ou un poste de santé ?</v>
      </c>
      <c r="F5" s="730"/>
      <c r="G5" s="730"/>
      <c r="H5" s="730"/>
      <c r="I5" s="730"/>
      <c r="J5" s="730"/>
      <c r="K5" s="730"/>
      <c r="L5" s="730"/>
      <c r="M5" s="730"/>
      <c r="N5" s="730"/>
      <c r="O5" s="730"/>
      <c r="P5" s="730"/>
      <c r="Q5" s="730"/>
      <c r="R5" s="730"/>
      <c r="S5" s="730"/>
      <c r="T5" s="730"/>
      <c r="U5" s="94"/>
      <c r="V5" s="51"/>
      <c r="AL5"/>
      <c r="AM5" s="476"/>
      <c r="AN5" s="51"/>
      <c r="AO5" s="217"/>
      <c r="AQ5" s="217"/>
    </row>
    <row r="6" spans="1:43" ht="11.25" customHeight="1" x14ac:dyDescent="0.2">
      <c r="A6" s="217"/>
      <c r="B6" s="81" t="s">
        <v>57</v>
      </c>
      <c r="C6" s="476"/>
      <c r="D6" s="51"/>
      <c r="E6" s="730"/>
      <c r="F6" s="730"/>
      <c r="G6" s="730"/>
      <c r="H6" s="730"/>
      <c r="I6" s="730"/>
      <c r="J6" s="730"/>
      <c r="K6" s="730"/>
      <c r="L6" s="730"/>
      <c r="M6" s="730"/>
      <c r="N6" s="730"/>
      <c r="O6" s="730"/>
      <c r="P6" s="730"/>
      <c r="Q6" s="730"/>
      <c r="R6" s="730"/>
      <c r="S6" s="730"/>
      <c r="T6" s="730"/>
      <c r="U6" s="94"/>
      <c r="V6" s="51"/>
      <c r="W6" s="217"/>
      <c r="X6" s="217"/>
      <c r="AA6" s="47"/>
      <c r="AB6" s="47"/>
      <c r="AC6" s="47"/>
      <c r="AD6" s="47"/>
      <c r="AE6" s="47"/>
      <c r="AF6" s="47"/>
      <c r="AG6" s="461"/>
      <c r="AH6" s="462"/>
      <c r="AI6" s="461"/>
      <c r="AJ6" s="463"/>
      <c r="AK6" s="461"/>
      <c r="AL6" s="464"/>
      <c r="AM6" s="476"/>
      <c r="AN6" s="51"/>
      <c r="AO6" s="217"/>
      <c r="AQ6" s="217"/>
    </row>
    <row r="7" spans="1:43" ht="11.25" customHeight="1" x14ac:dyDescent="0.2">
      <c r="A7" s="217"/>
      <c r="B7" s="477"/>
      <c r="C7" s="476"/>
      <c r="D7" s="51"/>
      <c r="E7" s="730"/>
      <c r="F7" s="730"/>
      <c r="G7" s="730"/>
      <c r="H7" s="730"/>
      <c r="I7" s="730"/>
      <c r="J7" s="730"/>
      <c r="K7" s="730"/>
      <c r="L7" s="730"/>
      <c r="M7" s="730"/>
      <c r="N7" s="730"/>
      <c r="O7" s="730"/>
      <c r="P7" s="730"/>
      <c r="Q7" s="730"/>
      <c r="R7" s="730"/>
      <c r="S7" s="730"/>
      <c r="T7" s="730"/>
      <c r="U7" s="94"/>
      <c r="V7" s="51"/>
      <c r="W7" s="217" t="s">
        <v>70</v>
      </c>
      <c r="X7" s="217"/>
      <c r="Z7" s="47"/>
      <c r="AA7" s="47" t="s">
        <v>9</v>
      </c>
      <c r="AB7" s="47"/>
      <c r="AC7" s="47"/>
      <c r="AD7" s="47"/>
      <c r="AE7" s="47"/>
      <c r="AF7" s="47"/>
      <c r="AG7" s="242"/>
      <c r="AH7" s="466"/>
      <c r="AI7" s="465"/>
      <c r="AJ7" s="466"/>
      <c r="AK7" s="465"/>
      <c r="AL7" s="467"/>
      <c r="AM7" s="476"/>
      <c r="AN7" s="51"/>
      <c r="AO7" s="217"/>
      <c r="AQ7" s="217"/>
    </row>
    <row r="8" spans="1:43" x14ac:dyDescent="0.2">
      <c r="A8" s="217"/>
      <c r="B8" s="477"/>
      <c r="C8" s="476"/>
      <c r="D8" s="51"/>
      <c r="E8" s="730"/>
      <c r="F8" s="730"/>
      <c r="G8" s="730"/>
      <c r="H8" s="730"/>
      <c r="I8" s="730"/>
      <c r="J8" s="730"/>
      <c r="K8" s="730"/>
      <c r="L8" s="730"/>
      <c r="M8" s="730"/>
      <c r="N8" s="730"/>
      <c r="O8" s="730"/>
      <c r="P8" s="730"/>
      <c r="Q8" s="730"/>
      <c r="R8" s="730"/>
      <c r="S8" s="730"/>
      <c r="T8" s="730"/>
      <c r="U8" s="94"/>
      <c r="V8" s="51"/>
      <c r="AL8"/>
      <c r="AM8" s="476"/>
      <c r="AN8" s="51"/>
      <c r="AO8" s="217"/>
      <c r="AP8" s="217"/>
      <c r="AQ8" s="217"/>
    </row>
    <row r="9" spans="1:43" ht="6" customHeight="1" x14ac:dyDescent="0.2">
      <c r="A9" s="77"/>
      <c r="B9" s="76"/>
      <c r="C9" s="48"/>
      <c r="D9" s="26"/>
      <c r="E9" s="77"/>
      <c r="F9" s="77"/>
      <c r="G9" s="77"/>
      <c r="H9" s="77"/>
      <c r="I9" s="77"/>
      <c r="J9" s="77"/>
      <c r="K9" s="77"/>
      <c r="L9" s="77"/>
      <c r="M9" s="77"/>
      <c r="N9" s="77"/>
      <c r="O9" s="77"/>
      <c r="P9" s="77"/>
      <c r="Q9" s="77"/>
      <c r="R9" s="77"/>
      <c r="S9" s="77"/>
      <c r="T9" s="77"/>
      <c r="U9" s="48"/>
      <c r="V9" s="26"/>
      <c r="W9" s="77"/>
      <c r="X9" s="77"/>
      <c r="Y9" s="77"/>
      <c r="Z9" s="77"/>
      <c r="AA9" s="77"/>
      <c r="AB9" s="77"/>
      <c r="AC9" s="77"/>
      <c r="AD9" s="77"/>
      <c r="AE9" s="77"/>
      <c r="AF9" s="77"/>
      <c r="AG9" s="77"/>
      <c r="AH9" s="77"/>
      <c r="AI9" s="77"/>
      <c r="AJ9" s="77"/>
      <c r="AK9" s="77"/>
      <c r="AL9" s="78"/>
      <c r="AM9" s="48"/>
      <c r="AN9" s="26"/>
      <c r="AO9" s="77"/>
      <c r="AP9" s="77"/>
      <c r="AQ9" s="77"/>
    </row>
    <row r="10" spans="1:43" ht="6" customHeight="1" x14ac:dyDescent="0.2">
      <c r="A10" s="16"/>
      <c r="B10" s="475"/>
      <c r="C10" s="46"/>
      <c r="D10" s="27"/>
      <c r="E10" s="16"/>
      <c r="F10" s="16"/>
      <c r="G10" s="16"/>
      <c r="H10" s="16"/>
      <c r="I10" s="16"/>
      <c r="J10" s="16"/>
      <c r="K10" s="16"/>
      <c r="L10" s="16"/>
      <c r="M10" s="16"/>
      <c r="N10" s="16"/>
      <c r="O10" s="16"/>
      <c r="P10" s="16"/>
      <c r="Q10" s="16"/>
      <c r="R10" s="16"/>
      <c r="S10" s="16"/>
      <c r="T10" s="16"/>
      <c r="U10" s="46"/>
      <c r="V10" s="27"/>
      <c r="W10" s="16"/>
      <c r="X10" s="16"/>
      <c r="Y10" s="16"/>
      <c r="Z10" s="16"/>
      <c r="AA10" s="16"/>
      <c r="AB10" s="16"/>
      <c r="AC10" s="16"/>
      <c r="AD10" s="16"/>
      <c r="AE10" s="16"/>
      <c r="AF10" s="16"/>
      <c r="AG10" s="16"/>
      <c r="AH10" s="16"/>
      <c r="AI10" s="16"/>
      <c r="AJ10" s="16"/>
      <c r="AK10" s="16"/>
      <c r="AL10" s="24"/>
      <c r="AM10" s="46"/>
      <c r="AN10" s="27"/>
      <c r="AO10" s="16"/>
      <c r="AP10" s="16"/>
      <c r="AQ10" s="16"/>
    </row>
    <row r="11" spans="1:43" ht="11.25" customHeight="1" x14ac:dyDescent="0.2">
      <c r="A11" s="217"/>
      <c r="B11" s="477">
        <v>1102</v>
      </c>
      <c r="C11" s="476"/>
      <c r="D11" s="51"/>
      <c r="E11" s="730" t="str">
        <f ca="1">VLOOKUP(INDIRECT(ADDRESS(ROW(),COLUMN()-3)),Language_Translations,MATCH(Language_Selected,Language_Options,0),FALSE)</f>
        <v>Comment est-ce que vous allez dans cet établissement de santé depuis votre maison ?</v>
      </c>
      <c r="F11" s="730"/>
      <c r="G11" s="730"/>
      <c r="H11" s="730"/>
      <c r="I11" s="730"/>
      <c r="J11" s="730"/>
      <c r="K11" s="730"/>
      <c r="L11" s="730"/>
      <c r="M11" s="730"/>
      <c r="N11" s="730"/>
      <c r="O11" s="730"/>
      <c r="P11" s="730"/>
      <c r="Q11" s="730"/>
      <c r="R11" s="730"/>
      <c r="S11" s="730"/>
      <c r="T11" s="730"/>
      <c r="U11" s="94"/>
      <c r="V11" s="51"/>
      <c r="W11" s="96" t="s">
        <v>1093</v>
      </c>
      <c r="X11" s="217"/>
      <c r="AA11" s="47"/>
      <c r="AB11" s="47"/>
      <c r="AC11" s="47"/>
      <c r="AD11" s="47"/>
      <c r="AE11" s="47"/>
      <c r="AF11" s="47"/>
      <c r="AG11" s="47"/>
      <c r="AH11" s="47"/>
      <c r="AI11" s="47"/>
      <c r="AJ11" s="47"/>
      <c r="AK11" s="47"/>
      <c r="AL11" s="75"/>
      <c r="AM11" s="476"/>
      <c r="AN11" s="51"/>
      <c r="AO11" s="217"/>
      <c r="AQ11" s="217"/>
    </row>
    <row r="12" spans="1:43" ht="11.25" customHeight="1" x14ac:dyDescent="0.2">
      <c r="A12" s="217"/>
      <c r="B12" s="477"/>
      <c r="C12" s="476"/>
      <c r="D12" s="51"/>
      <c r="E12" s="730"/>
      <c r="F12" s="730"/>
      <c r="G12" s="730"/>
      <c r="H12" s="730"/>
      <c r="I12" s="730"/>
      <c r="J12" s="730"/>
      <c r="K12" s="730"/>
      <c r="L12" s="730"/>
      <c r="M12" s="730"/>
      <c r="N12" s="730"/>
      <c r="O12" s="730"/>
      <c r="P12" s="730"/>
      <c r="Q12" s="730"/>
      <c r="R12" s="730"/>
      <c r="S12" s="730"/>
      <c r="T12" s="730"/>
      <c r="U12" s="94"/>
      <c r="V12" s="51"/>
      <c r="W12" s="217"/>
      <c r="X12" s="217" t="s">
        <v>1094</v>
      </c>
      <c r="AA12" s="47"/>
      <c r="AB12" s="47"/>
      <c r="AC12" s="47"/>
      <c r="AD12" s="47" t="s">
        <v>9</v>
      </c>
      <c r="AE12" s="47"/>
      <c r="AF12" s="47"/>
      <c r="AG12" s="47"/>
      <c r="AH12" s="47"/>
      <c r="AI12" s="47"/>
      <c r="AJ12" s="47"/>
      <c r="AK12" s="47"/>
      <c r="AL12" s="75" t="s">
        <v>72</v>
      </c>
      <c r="AM12" s="476"/>
      <c r="AN12" s="51"/>
      <c r="AO12" s="217"/>
      <c r="AQ12" s="217"/>
    </row>
    <row r="13" spans="1:43" ht="11.25" customHeight="1" x14ac:dyDescent="0.2">
      <c r="A13" s="217"/>
      <c r="B13" s="477"/>
      <c r="C13" s="476"/>
      <c r="D13" s="51"/>
      <c r="E13" s="533"/>
      <c r="F13" s="533"/>
      <c r="G13" s="533"/>
      <c r="H13" s="533"/>
      <c r="I13" s="533"/>
      <c r="J13" s="533"/>
      <c r="K13" s="533"/>
      <c r="L13" s="533"/>
      <c r="M13" s="533"/>
      <c r="N13" s="533"/>
      <c r="O13" s="533"/>
      <c r="P13" s="533"/>
      <c r="Q13" s="533"/>
      <c r="R13" s="533"/>
      <c r="S13" s="533"/>
      <c r="T13" s="533"/>
      <c r="U13" s="94"/>
      <c r="V13" s="51"/>
      <c r="W13" s="217"/>
      <c r="X13" s="217" t="s">
        <v>1095</v>
      </c>
      <c r="AA13" s="47"/>
      <c r="AB13" s="47"/>
      <c r="AC13" s="47" t="s">
        <v>9</v>
      </c>
      <c r="AD13" s="47"/>
      <c r="AE13" s="47"/>
      <c r="AF13" s="47"/>
      <c r="AG13" s="47"/>
      <c r="AH13" s="47"/>
      <c r="AI13" s="47"/>
      <c r="AJ13" s="47"/>
      <c r="AK13" s="47"/>
      <c r="AL13" s="75" t="s">
        <v>73</v>
      </c>
      <c r="AM13" s="476"/>
      <c r="AN13" s="51"/>
      <c r="AO13" s="217"/>
      <c r="AQ13" s="217"/>
    </row>
    <row r="14" spans="1:43" ht="11.25" customHeight="1" x14ac:dyDescent="0.2">
      <c r="A14" s="217"/>
      <c r="B14" s="477"/>
      <c r="C14" s="476"/>
      <c r="D14" s="51"/>
      <c r="E14" s="730" t="s">
        <v>1096</v>
      </c>
      <c r="F14" s="730"/>
      <c r="G14" s="730"/>
      <c r="H14" s="730"/>
      <c r="I14" s="730"/>
      <c r="J14" s="730"/>
      <c r="K14" s="730"/>
      <c r="L14" s="730"/>
      <c r="M14" s="730"/>
      <c r="N14" s="730"/>
      <c r="O14" s="730"/>
      <c r="P14" s="730"/>
      <c r="Q14" s="730"/>
      <c r="R14" s="730"/>
      <c r="S14" s="730"/>
      <c r="T14" s="730"/>
      <c r="U14" s="94"/>
      <c r="V14" s="51"/>
      <c r="W14" s="217"/>
      <c r="X14" s="217" t="s">
        <v>1097</v>
      </c>
      <c r="AA14" s="47"/>
      <c r="AB14" s="47"/>
      <c r="AD14" s="47"/>
      <c r="AE14" s="47"/>
      <c r="AF14" s="47"/>
      <c r="AG14" s="47"/>
      <c r="AH14" s="47" t="s">
        <v>9</v>
      </c>
      <c r="AI14" s="47"/>
      <c r="AJ14" s="47"/>
      <c r="AK14" s="47"/>
      <c r="AL14" s="80" t="s">
        <v>74</v>
      </c>
      <c r="AM14" s="476"/>
      <c r="AN14" s="51"/>
      <c r="AO14" s="217"/>
      <c r="AQ14" s="217"/>
    </row>
    <row r="15" spans="1:43" ht="11.25" customHeight="1" x14ac:dyDescent="0.2">
      <c r="A15" s="217"/>
      <c r="B15" s="477"/>
      <c r="C15" s="476"/>
      <c r="D15" s="51"/>
      <c r="E15" s="730"/>
      <c r="F15" s="730"/>
      <c r="G15" s="730"/>
      <c r="H15" s="730"/>
      <c r="I15" s="730"/>
      <c r="J15" s="730"/>
      <c r="K15" s="730"/>
      <c r="L15" s="730"/>
      <c r="M15" s="730"/>
      <c r="N15" s="730"/>
      <c r="O15" s="730"/>
      <c r="P15" s="730"/>
      <c r="Q15" s="730"/>
      <c r="R15" s="730"/>
      <c r="S15" s="730"/>
      <c r="T15" s="730"/>
      <c r="U15" s="94"/>
      <c r="V15" s="51"/>
      <c r="W15" s="217"/>
      <c r="X15" t="s">
        <v>1098</v>
      </c>
      <c r="AA15" s="47"/>
      <c r="AB15" s="47"/>
      <c r="AC15" s="47"/>
      <c r="AE15" s="47" t="s">
        <v>9</v>
      </c>
      <c r="AF15" s="47"/>
      <c r="AG15" s="47"/>
      <c r="AH15" s="47"/>
      <c r="AI15" s="47"/>
      <c r="AJ15" s="47"/>
      <c r="AK15" s="47"/>
      <c r="AL15" s="75" t="s">
        <v>103</v>
      </c>
      <c r="AM15" s="476"/>
      <c r="AN15" s="51"/>
      <c r="AO15" s="217"/>
      <c r="AQ15" s="217"/>
    </row>
    <row r="16" spans="1:43" ht="11.25" customHeight="1" x14ac:dyDescent="0.2">
      <c r="A16" s="217"/>
      <c r="B16" s="477"/>
      <c r="C16" s="476"/>
      <c r="D16" s="51"/>
      <c r="E16" s="730"/>
      <c r="F16" s="730"/>
      <c r="G16" s="730"/>
      <c r="H16" s="730"/>
      <c r="I16" s="730"/>
      <c r="J16" s="730"/>
      <c r="K16" s="730"/>
      <c r="L16" s="730"/>
      <c r="M16" s="730"/>
      <c r="N16" s="730"/>
      <c r="O16" s="730"/>
      <c r="P16" s="730"/>
      <c r="Q16" s="730"/>
      <c r="R16" s="730"/>
      <c r="S16" s="730"/>
      <c r="T16" s="730"/>
      <c r="U16" s="94"/>
      <c r="V16" s="51"/>
      <c r="W16" s="217"/>
      <c r="X16" s="217"/>
      <c r="AA16" s="47"/>
      <c r="AB16" s="47"/>
      <c r="AC16" s="47"/>
      <c r="AD16" s="47"/>
      <c r="AE16" s="47"/>
      <c r="AF16" s="47"/>
      <c r="AG16" s="47"/>
      <c r="AH16" s="47"/>
      <c r="AI16" s="47"/>
      <c r="AJ16" s="47"/>
      <c r="AK16" s="47"/>
      <c r="AL16" s="75"/>
      <c r="AM16" s="476"/>
      <c r="AN16" s="51"/>
      <c r="AO16" s="217"/>
      <c r="AQ16" s="217"/>
    </row>
    <row r="17" spans="1:43" ht="11.25" customHeight="1" x14ac:dyDescent="0.2">
      <c r="A17" s="217"/>
      <c r="B17" s="477"/>
      <c r="C17" s="476"/>
      <c r="D17" s="51"/>
      <c r="E17" s="730"/>
      <c r="F17" s="730"/>
      <c r="G17" s="730"/>
      <c r="H17" s="730"/>
      <c r="I17" s="730"/>
      <c r="J17" s="730"/>
      <c r="K17" s="730"/>
      <c r="L17" s="730"/>
      <c r="M17" s="730"/>
      <c r="N17" s="730"/>
      <c r="O17" s="730"/>
      <c r="P17" s="730"/>
      <c r="Q17" s="730"/>
      <c r="R17" s="730"/>
      <c r="S17" s="730"/>
      <c r="T17" s="730"/>
      <c r="U17" s="94"/>
      <c r="V17" s="51"/>
      <c r="W17" s="96" t="s">
        <v>1099</v>
      </c>
      <c r="X17" s="217"/>
      <c r="AA17" s="47"/>
      <c r="AB17" s="47"/>
      <c r="AC17" s="47"/>
      <c r="AD17" s="47"/>
      <c r="AE17" s="47"/>
      <c r="AF17" s="47"/>
      <c r="AG17" s="47"/>
      <c r="AH17" s="47"/>
      <c r="AI17" s="47"/>
      <c r="AJ17" s="47"/>
      <c r="AK17" s="47"/>
      <c r="AL17" s="75"/>
      <c r="AM17" s="476"/>
      <c r="AN17" s="51"/>
      <c r="AO17" s="217"/>
      <c r="AQ17" s="217"/>
    </row>
    <row r="18" spans="1:43" ht="11.25" customHeight="1" x14ac:dyDescent="0.2">
      <c r="A18" s="217"/>
      <c r="B18" s="477"/>
      <c r="C18" s="476"/>
      <c r="D18" s="51"/>
      <c r="E18" s="730"/>
      <c r="F18" s="730"/>
      <c r="G18" s="730"/>
      <c r="H18" s="730"/>
      <c r="I18" s="730"/>
      <c r="J18" s="730"/>
      <c r="K18" s="730"/>
      <c r="L18" s="730"/>
      <c r="M18" s="730"/>
      <c r="N18" s="730"/>
      <c r="O18" s="730"/>
      <c r="P18" s="730"/>
      <c r="Q18" s="730"/>
      <c r="R18" s="730"/>
      <c r="S18" s="730"/>
      <c r="T18" s="730"/>
      <c r="U18" s="94"/>
      <c r="V18" s="51"/>
      <c r="W18" s="96"/>
      <c r="X18" t="s">
        <v>1100</v>
      </c>
      <c r="AA18" s="47"/>
      <c r="AB18" s="47"/>
      <c r="AC18" s="47"/>
      <c r="AD18" s="47"/>
      <c r="AF18" s="47"/>
      <c r="AG18" s="47"/>
      <c r="AH18" s="47"/>
      <c r="AI18" s="47"/>
      <c r="AJ18" s="47" t="s">
        <v>9</v>
      </c>
      <c r="AK18" s="47"/>
      <c r="AL18" s="75" t="s">
        <v>105</v>
      </c>
      <c r="AM18" s="476"/>
      <c r="AN18" s="51"/>
      <c r="AO18" s="217"/>
      <c r="AQ18" s="217"/>
    </row>
    <row r="19" spans="1:43" ht="11.25" customHeight="1" x14ac:dyDescent="0.2">
      <c r="A19" s="217"/>
      <c r="B19" s="477"/>
      <c r="C19" s="476"/>
      <c r="D19" s="51"/>
      <c r="E19" s="730"/>
      <c r="F19" s="730"/>
      <c r="G19" s="730"/>
      <c r="H19" s="730"/>
      <c r="I19" s="730"/>
      <c r="J19" s="730"/>
      <c r="K19" s="730"/>
      <c r="L19" s="730"/>
      <c r="M19" s="730"/>
      <c r="N19" s="730"/>
      <c r="O19" s="730"/>
      <c r="P19" s="730"/>
      <c r="Q19" s="730"/>
      <c r="R19" s="730"/>
      <c r="S19" s="730"/>
      <c r="T19" s="730"/>
      <c r="U19" s="94"/>
      <c r="V19" s="51"/>
      <c r="W19" s="217"/>
      <c r="X19" s="217" t="s">
        <v>1101</v>
      </c>
      <c r="AA19" s="47"/>
      <c r="AB19" s="47"/>
      <c r="AC19" s="47" t="s">
        <v>9</v>
      </c>
      <c r="AD19" s="47"/>
      <c r="AE19" s="47"/>
      <c r="AF19" s="47"/>
      <c r="AG19" s="47"/>
      <c r="AH19" s="47"/>
      <c r="AI19" s="47"/>
      <c r="AJ19" s="47"/>
      <c r="AK19" s="47"/>
      <c r="AL19" s="75" t="s">
        <v>269</v>
      </c>
      <c r="AM19" s="476"/>
      <c r="AN19" s="51"/>
      <c r="AO19" s="217"/>
      <c r="AQ19" s="217"/>
    </row>
    <row r="20" spans="1:43" ht="11.25" customHeight="1" x14ac:dyDescent="0.2">
      <c r="A20" s="217"/>
      <c r="B20" s="477"/>
      <c r="C20" s="476"/>
      <c r="D20" s="51"/>
      <c r="E20" s="730"/>
      <c r="F20" s="730"/>
      <c r="G20" s="730"/>
      <c r="H20" s="730"/>
      <c r="I20" s="730"/>
      <c r="J20" s="730"/>
      <c r="K20" s="730"/>
      <c r="L20" s="730"/>
      <c r="M20" s="730"/>
      <c r="N20" s="730"/>
      <c r="O20" s="730"/>
      <c r="P20" s="730"/>
      <c r="Q20" s="730"/>
      <c r="R20" s="730"/>
      <c r="S20" s="730"/>
      <c r="T20" s="730"/>
      <c r="U20" s="94"/>
      <c r="V20" s="51"/>
      <c r="W20" s="217"/>
      <c r="X20" s="217" t="s">
        <v>1102</v>
      </c>
      <c r="AA20" s="47"/>
      <c r="AB20" s="47"/>
      <c r="AC20" s="47"/>
      <c r="AD20" s="47"/>
      <c r="AF20" s="47"/>
      <c r="AG20" s="47" t="s">
        <v>9</v>
      </c>
      <c r="AH20" s="47"/>
      <c r="AI20" s="47"/>
      <c r="AJ20" s="47"/>
      <c r="AK20" s="47"/>
      <c r="AL20" s="75" t="s">
        <v>270</v>
      </c>
      <c r="AM20" s="476"/>
      <c r="AN20" s="51"/>
      <c r="AO20" s="217"/>
      <c r="AQ20" s="217"/>
    </row>
    <row r="21" spans="1:43" ht="11.25" customHeight="1" x14ac:dyDescent="0.2">
      <c r="A21" s="217"/>
      <c r="B21" s="477"/>
      <c r="C21" s="476"/>
      <c r="D21" s="51"/>
      <c r="E21" s="730"/>
      <c r="F21" s="730"/>
      <c r="G21" s="730"/>
      <c r="H21" s="730"/>
      <c r="I21" s="730"/>
      <c r="J21" s="730"/>
      <c r="K21" s="730"/>
      <c r="L21" s="730"/>
      <c r="M21" s="730"/>
      <c r="N21" s="730"/>
      <c r="O21" s="730"/>
      <c r="P21" s="730"/>
      <c r="Q21" s="730"/>
      <c r="R21" s="730"/>
      <c r="S21" s="730"/>
      <c r="T21" s="730"/>
      <c r="U21" s="94"/>
      <c r="V21" s="51"/>
      <c r="W21" s="217"/>
      <c r="X21" s="217" t="s">
        <v>1103</v>
      </c>
      <c r="AB21" s="47"/>
      <c r="AC21" s="47"/>
      <c r="AD21" s="47" t="s">
        <v>9</v>
      </c>
      <c r="AE21" s="47"/>
      <c r="AF21" s="47"/>
      <c r="AG21" s="47"/>
      <c r="AH21" s="47"/>
      <c r="AI21" s="47"/>
      <c r="AJ21" s="47"/>
      <c r="AK21" s="47"/>
      <c r="AL21" s="314" t="s">
        <v>271</v>
      </c>
      <c r="AM21" s="476"/>
      <c r="AN21" s="51"/>
      <c r="AO21" s="217"/>
      <c r="AQ21" s="217"/>
    </row>
    <row r="22" spans="1:43" ht="11.25" customHeight="1" x14ac:dyDescent="0.2">
      <c r="A22" s="217"/>
      <c r="B22" s="477"/>
      <c r="C22" s="476"/>
      <c r="D22" s="51"/>
      <c r="E22" s="730"/>
      <c r="F22" s="730"/>
      <c r="G22" s="730"/>
      <c r="H22" s="730"/>
      <c r="I22" s="730"/>
      <c r="J22" s="730"/>
      <c r="K22" s="730"/>
      <c r="L22" s="730"/>
      <c r="M22" s="730"/>
      <c r="N22" s="730"/>
      <c r="O22" s="730"/>
      <c r="P22" s="730"/>
      <c r="Q22" s="730"/>
      <c r="R22" s="730"/>
      <c r="S22" s="730"/>
      <c r="T22" s="730"/>
      <c r="U22" s="94"/>
      <c r="V22" s="51"/>
      <c r="W22" s="217"/>
      <c r="AL22" s="75"/>
      <c r="AM22" s="476"/>
      <c r="AN22" s="51"/>
      <c r="AO22" s="217"/>
      <c r="AQ22" s="217"/>
    </row>
    <row r="23" spans="1:43" ht="11.25" customHeight="1" x14ac:dyDescent="0.2">
      <c r="A23" s="217"/>
      <c r="B23" s="477"/>
      <c r="C23" s="476"/>
      <c r="D23" s="51"/>
      <c r="E23" s="730"/>
      <c r="F23" s="730"/>
      <c r="G23" s="730"/>
      <c r="H23" s="730"/>
      <c r="I23" s="730"/>
      <c r="J23" s="730"/>
      <c r="K23" s="730"/>
      <c r="L23" s="730"/>
      <c r="M23" s="730"/>
      <c r="N23" s="730"/>
      <c r="O23" s="730"/>
      <c r="P23" s="730"/>
      <c r="Q23" s="730"/>
      <c r="R23" s="730"/>
      <c r="S23" s="730"/>
      <c r="T23" s="730"/>
      <c r="U23" s="94"/>
      <c r="V23" s="51"/>
      <c r="W23" s="217" t="s">
        <v>106</v>
      </c>
      <c r="X23" s="217"/>
      <c r="Z23" s="79"/>
      <c r="AA23" s="326"/>
      <c r="AB23" s="326"/>
      <c r="AC23" s="326"/>
      <c r="AD23" s="326"/>
      <c r="AE23" s="326"/>
      <c r="AF23" s="326"/>
      <c r="AG23" s="326"/>
      <c r="AH23" s="326"/>
      <c r="AI23" s="326"/>
      <c r="AJ23" s="326"/>
      <c r="AK23" s="326"/>
      <c r="AL23" s="75" t="s">
        <v>76</v>
      </c>
      <c r="AM23" s="476"/>
      <c r="AN23" s="51"/>
      <c r="AO23" s="217"/>
      <c r="AQ23" s="217"/>
    </row>
    <row r="24" spans="1:43" x14ac:dyDescent="0.2">
      <c r="A24" s="217"/>
      <c r="B24" s="477"/>
      <c r="C24" s="476"/>
      <c r="D24" s="51"/>
      <c r="E24" s="730"/>
      <c r="F24" s="730"/>
      <c r="G24" s="730"/>
      <c r="H24" s="730"/>
      <c r="I24" s="730"/>
      <c r="J24" s="730"/>
      <c r="K24" s="730"/>
      <c r="L24" s="730"/>
      <c r="M24" s="730"/>
      <c r="N24" s="730"/>
      <c r="O24" s="730"/>
      <c r="P24" s="730"/>
      <c r="Q24" s="730"/>
      <c r="R24" s="730"/>
      <c r="S24" s="730"/>
      <c r="T24" s="730"/>
      <c r="U24" s="94"/>
      <c r="V24" s="51"/>
      <c r="X24" s="217"/>
      <c r="Z24" s="303" t="s">
        <v>107</v>
      </c>
      <c r="AA24" s="303"/>
      <c r="AB24" s="302"/>
      <c r="AC24" s="303"/>
      <c r="AD24" s="302"/>
      <c r="AE24" s="302"/>
      <c r="AF24" s="302"/>
      <c r="AG24" s="302"/>
      <c r="AH24" s="302"/>
      <c r="AI24" s="302"/>
      <c r="AJ24" s="302"/>
      <c r="AK24" s="302"/>
      <c r="AL24"/>
      <c r="AM24" s="476"/>
      <c r="AN24" s="51"/>
      <c r="AO24" s="217"/>
      <c r="AP24" s="217"/>
      <c r="AQ24" s="217"/>
    </row>
    <row r="25" spans="1:43" ht="6" customHeight="1" x14ac:dyDescent="0.2">
      <c r="A25" s="77"/>
      <c r="B25" s="76"/>
      <c r="C25" s="48"/>
      <c r="D25" s="26"/>
      <c r="E25" s="77"/>
      <c r="F25" s="77"/>
      <c r="G25" s="77"/>
      <c r="H25" s="77"/>
      <c r="I25" s="77"/>
      <c r="J25" s="77"/>
      <c r="K25" s="77"/>
      <c r="L25" s="77"/>
      <c r="M25" s="77"/>
      <c r="N25" s="77"/>
      <c r="O25" s="77"/>
      <c r="P25" s="77"/>
      <c r="Q25" s="77"/>
      <c r="R25" s="77"/>
      <c r="S25" s="77"/>
      <c r="T25" s="77"/>
      <c r="U25" s="48"/>
      <c r="V25" s="26"/>
      <c r="W25" s="77"/>
      <c r="X25" s="77"/>
      <c r="Y25" s="77"/>
      <c r="Z25" s="77"/>
      <c r="AA25" s="77"/>
      <c r="AB25" s="77"/>
      <c r="AC25" s="77"/>
      <c r="AD25" s="77"/>
      <c r="AE25" s="77"/>
      <c r="AF25" s="77"/>
      <c r="AG25" s="77"/>
      <c r="AH25" s="77"/>
      <c r="AI25" s="77"/>
      <c r="AJ25" s="77"/>
      <c r="AK25" s="77"/>
      <c r="AL25" s="78"/>
      <c r="AM25" s="48"/>
      <c r="AN25" s="26"/>
      <c r="AO25" s="77"/>
      <c r="AP25" s="77"/>
      <c r="AQ25" s="77"/>
    </row>
    <row r="26" spans="1:43" s="217" customFormat="1" ht="6" customHeight="1" x14ac:dyDescent="0.2">
      <c r="A26" s="16"/>
      <c r="B26" s="475"/>
      <c r="C26" s="46"/>
      <c r="D26" s="27"/>
      <c r="E26" s="16"/>
      <c r="F26" s="16"/>
      <c r="G26" s="16"/>
      <c r="H26" s="16"/>
      <c r="I26" s="16"/>
      <c r="J26" s="16"/>
      <c r="K26" s="16"/>
      <c r="L26" s="16"/>
      <c r="M26" s="16"/>
      <c r="N26" s="16"/>
      <c r="O26" s="16"/>
      <c r="P26" s="16"/>
      <c r="Q26" s="16"/>
      <c r="R26" s="16"/>
      <c r="S26" s="16"/>
      <c r="T26" s="16"/>
      <c r="U26" s="46"/>
      <c r="V26" s="27"/>
      <c r="W26" s="16"/>
      <c r="X26" s="16"/>
      <c r="Y26" s="16"/>
      <c r="Z26" s="16"/>
      <c r="AA26" s="16"/>
      <c r="AB26" s="16"/>
      <c r="AC26" s="16"/>
      <c r="AD26" s="16"/>
      <c r="AE26" s="16"/>
      <c r="AF26" s="16"/>
      <c r="AG26" s="16"/>
      <c r="AH26" s="16"/>
      <c r="AI26" s="16"/>
      <c r="AJ26" s="16"/>
      <c r="AK26" s="16"/>
      <c r="AL26" s="24"/>
      <c r="AM26" s="46"/>
      <c r="AN26" s="27"/>
      <c r="AO26" s="16"/>
      <c r="AP26" s="16"/>
      <c r="AQ26" s="16"/>
    </row>
    <row r="27" spans="1:43" s="217" customFormat="1" ht="11.25" customHeight="1" x14ac:dyDescent="0.2">
      <c r="B27" s="112">
        <v>1103</v>
      </c>
      <c r="C27" s="476"/>
      <c r="D27" s="51"/>
      <c r="E27" s="732" t="str">
        <f ca="1">VLOOKUP(INDIRECT(ADDRESS(ROW(),COLUMN()-3)),Language_Translations,MATCH(Language_Selected,Language_Options,0),FALSE)</f>
        <v xml:space="preserve">Est-ce qu'un médecin ou un autre prestataire de santé a examiné vos seins pour le cancer du sein ? </v>
      </c>
      <c r="F27" s="732"/>
      <c r="G27" s="732"/>
      <c r="H27" s="732"/>
      <c r="I27" s="732"/>
      <c r="J27" s="732"/>
      <c r="K27" s="732"/>
      <c r="L27" s="732"/>
      <c r="M27" s="732"/>
      <c r="N27" s="732"/>
      <c r="O27" s="732"/>
      <c r="P27" s="732"/>
      <c r="Q27" s="732"/>
      <c r="R27" s="732"/>
      <c r="S27" s="732"/>
      <c r="T27" s="732"/>
      <c r="U27" s="94"/>
      <c r="V27" s="51"/>
      <c r="W27" s="217" t="s">
        <v>117</v>
      </c>
      <c r="Y27" s="47" t="s">
        <v>9</v>
      </c>
      <c r="Z27" s="47"/>
      <c r="AA27" s="47"/>
      <c r="AB27" s="47"/>
      <c r="AC27" s="47"/>
      <c r="AD27" s="47"/>
      <c r="AE27" s="47"/>
      <c r="AF27" s="47"/>
      <c r="AG27" s="47"/>
      <c r="AH27" s="47"/>
      <c r="AI27" s="47"/>
      <c r="AJ27" s="47"/>
      <c r="AK27" s="47"/>
      <c r="AL27" s="75" t="s">
        <v>93</v>
      </c>
      <c r="AM27" s="476"/>
      <c r="AN27" s="51"/>
    </row>
    <row r="28" spans="1:43" s="217" customFormat="1" ht="11.25" customHeight="1" x14ac:dyDescent="0.2">
      <c r="B28" s="477"/>
      <c r="C28" s="476"/>
      <c r="D28" s="51"/>
      <c r="E28" s="732"/>
      <c r="F28" s="732"/>
      <c r="G28" s="732"/>
      <c r="H28" s="732"/>
      <c r="I28" s="732"/>
      <c r="J28" s="732"/>
      <c r="K28" s="732"/>
      <c r="L28" s="732"/>
      <c r="M28" s="732"/>
      <c r="N28" s="732"/>
      <c r="O28" s="732"/>
      <c r="P28" s="732"/>
      <c r="Q28" s="732"/>
      <c r="R28" s="732"/>
      <c r="S28" s="732"/>
      <c r="T28" s="732"/>
      <c r="U28" s="94"/>
      <c r="V28" s="51"/>
      <c r="W28" s="217" t="s">
        <v>118</v>
      </c>
      <c r="Y28" s="47" t="s">
        <v>9</v>
      </c>
      <c r="Z28" s="47"/>
      <c r="AA28" s="47"/>
      <c r="AB28" s="47"/>
      <c r="AC28" s="47"/>
      <c r="AD28" s="47"/>
      <c r="AE28" s="47"/>
      <c r="AF28" s="47"/>
      <c r="AG28" s="47"/>
      <c r="AH28" s="47"/>
      <c r="AI28" s="47"/>
      <c r="AJ28" s="47"/>
      <c r="AK28" s="47"/>
      <c r="AL28" s="75" t="s">
        <v>95</v>
      </c>
      <c r="AM28" s="476"/>
      <c r="AN28" s="51"/>
      <c r="AP28" s="819"/>
      <c r="AQ28" s="819"/>
    </row>
    <row r="29" spans="1:43" s="217" customFormat="1" ht="11.25" customHeight="1" x14ac:dyDescent="0.2">
      <c r="B29" s="477"/>
      <c r="C29" s="476"/>
      <c r="D29" s="51"/>
      <c r="E29" s="732"/>
      <c r="F29" s="732"/>
      <c r="G29" s="732"/>
      <c r="H29" s="732"/>
      <c r="I29" s="732"/>
      <c r="J29" s="732"/>
      <c r="K29" s="732"/>
      <c r="L29" s="732"/>
      <c r="M29" s="732"/>
      <c r="N29" s="732"/>
      <c r="O29" s="732"/>
      <c r="P29" s="732"/>
      <c r="Q29" s="732"/>
      <c r="R29" s="732"/>
      <c r="S29" s="732"/>
      <c r="T29" s="732"/>
      <c r="U29" s="94"/>
      <c r="V29" s="51"/>
      <c r="W29" s="217" t="s">
        <v>259</v>
      </c>
      <c r="Y29" s="47"/>
      <c r="Z29" s="47"/>
      <c r="AA29" s="47"/>
      <c r="AB29" s="47" t="s">
        <v>9</v>
      </c>
      <c r="AC29" s="47"/>
      <c r="AD29" s="47"/>
      <c r="AE29" s="47"/>
      <c r="AF29" s="47"/>
      <c r="AG29" s="47"/>
      <c r="AH29" s="47"/>
      <c r="AI29" s="47"/>
      <c r="AJ29" s="47"/>
      <c r="AK29" s="47"/>
      <c r="AL29" s="98" t="s">
        <v>212</v>
      </c>
      <c r="AM29" s="476"/>
      <c r="AN29" s="51"/>
      <c r="AP29" s="819"/>
      <c r="AQ29" s="819"/>
    </row>
    <row r="30" spans="1:43" s="217" customFormat="1" ht="6" customHeight="1" x14ac:dyDescent="0.2">
      <c r="A30" s="77"/>
      <c r="B30" s="76"/>
      <c r="C30" s="48"/>
      <c r="D30" s="26"/>
      <c r="E30" s="77"/>
      <c r="F30" s="77"/>
      <c r="G30" s="77"/>
      <c r="H30" s="77"/>
      <c r="I30" s="77"/>
      <c r="J30" s="77"/>
      <c r="K30" s="77"/>
      <c r="L30" s="77"/>
      <c r="M30" s="77"/>
      <c r="N30" s="77"/>
      <c r="O30" s="77"/>
      <c r="P30" s="77"/>
      <c r="Q30" s="77"/>
      <c r="R30" s="77"/>
      <c r="S30" s="77"/>
      <c r="T30" s="77"/>
      <c r="U30" s="48"/>
      <c r="V30" s="26"/>
      <c r="W30" s="77"/>
      <c r="X30" s="77"/>
      <c r="Y30" s="77"/>
      <c r="Z30" s="77"/>
      <c r="AA30" s="77"/>
      <c r="AB30" s="77"/>
      <c r="AC30" s="77"/>
      <c r="AD30" s="77"/>
      <c r="AE30" s="77"/>
      <c r="AF30" s="77"/>
      <c r="AG30" s="77"/>
      <c r="AH30" s="77"/>
      <c r="AI30" s="77"/>
      <c r="AJ30" s="77"/>
      <c r="AK30" s="77"/>
      <c r="AL30" s="78"/>
      <c r="AM30" s="48"/>
      <c r="AN30" s="26"/>
      <c r="AO30" s="77"/>
      <c r="AP30" s="77"/>
      <c r="AQ30" s="77"/>
    </row>
    <row r="31" spans="1:43" s="217" customFormat="1" ht="6" customHeight="1" x14ac:dyDescent="0.2">
      <c r="A31" s="16"/>
      <c r="B31" s="475"/>
      <c r="C31" s="46"/>
      <c r="D31" s="27"/>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24"/>
      <c r="AM31" s="46"/>
      <c r="AN31" s="27"/>
      <c r="AO31" s="16"/>
      <c r="AP31" s="16"/>
      <c r="AQ31" s="16"/>
    </row>
    <row r="32" spans="1:43" s="217" customFormat="1" ht="11.25" customHeight="1" x14ac:dyDescent="0.2">
      <c r="B32" s="112">
        <v>1104</v>
      </c>
      <c r="C32" s="476"/>
      <c r="D32" s="51"/>
      <c r="E32" s="732" t="str">
        <f ca="1">VLOOKUP(INDIRECT(ADDRESS(ROW(),COLUMN()-3)),Language_Translations,MATCH(Language_Selected,Language_Options,0),FALSE)</f>
        <v>Je vais maintenant vous poser des questions sur des tests qu'un prestataire de santé peut faire pour le cancer du col utérin qui est le cancer dans le col de l'utérus. Le cervix ou col de l'utérus relie l'utérus au vagin. Pour faire un dépistage du cancer du col de l'utérus, on demande à la femme de s'allonger sur le dos avec les jambes relevées. Le prestataire de santé utilise ensuite une petite brosse ou une petite tige pour prélever un échantillon de cellules à l'intérieur du col de l'utérus. Le prélèvement est envoyé dans un laboratoire pour être testé. Le test est appelé frottis vaginal ou test du VPH. Il existe une autre méthode appelée IVA ou Inspection Visuelle à l'Acide Acétique. Au cours de ce test, le prestataire de santé applique du vinaigre sur le col de l'utérus pour voir s'il se produit une réaction.</v>
      </c>
      <c r="F32" s="732"/>
      <c r="G32" s="732"/>
      <c r="H32" s="732"/>
      <c r="I32" s="732"/>
      <c r="J32" s="732"/>
      <c r="K32" s="732"/>
      <c r="L32" s="732"/>
      <c r="M32" s="732"/>
      <c r="N32" s="732"/>
      <c r="O32" s="732"/>
      <c r="P32" s="732"/>
      <c r="Q32" s="732"/>
      <c r="R32" s="732"/>
      <c r="S32" s="732"/>
      <c r="T32" s="732"/>
      <c r="U32" s="732"/>
      <c r="V32" s="732"/>
      <c r="W32" s="732"/>
      <c r="X32" s="732"/>
      <c r="Y32" s="732"/>
      <c r="Z32" s="732"/>
      <c r="AA32" s="732"/>
      <c r="AB32" s="732"/>
      <c r="AC32" s="732"/>
      <c r="AD32" s="732"/>
      <c r="AE32" s="732"/>
      <c r="AF32" s="732"/>
      <c r="AG32" s="732"/>
      <c r="AH32" s="732"/>
      <c r="AI32" s="732"/>
      <c r="AJ32" s="732"/>
      <c r="AK32" s="732"/>
      <c r="AL32" s="732"/>
      <c r="AM32" s="476"/>
      <c r="AN32" s="51"/>
    </row>
    <row r="33" spans="1:46" s="217" customFormat="1" ht="11.25" customHeight="1" x14ac:dyDescent="0.2">
      <c r="B33" s="477"/>
      <c r="C33" s="476"/>
      <c r="D33" s="51"/>
      <c r="E33" s="732"/>
      <c r="F33" s="732"/>
      <c r="G33" s="732"/>
      <c r="H33" s="732"/>
      <c r="I33" s="732"/>
      <c r="J33" s="732"/>
      <c r="K33" s="732"/>
      <c r="L33" s="732"/>
      <c r="M33" s="732"/>
      <c r="N33" s="732"/>
      <c r="O33" s="732"/>
      <c r="P33" s="732"/>
      <c r="Q33" s="732"/>
      <c r="R33" s="732"/>
      <c r="S33" s="732"/>
      <c r="T33" s="732"/>
      <c r="U33" s="732"/>
      <c r="V33" s="732"/>
      <c r="W33" s="732"/>
      <c r="X33" s="732"/>
      <c r="Y33" s="732"/>
      <c r="Z33" s="732"/>
      <c r="AA33" s="732"/>
      <c r="AB33" s="732"/>
      <c r="AC33" s="732"/>
      <c r="AD33" s="732"/>
      <c r="AE33" s="732"/>
      <c r="AF33" s="732"/>
      <c r="AG33" s="732"/>
      <c r="AH33" s="732"/>
      <c r="AI33" s="732"/>
      <c r="AJ33" s="732"/>
      <c r="AK33" s="732"/>
      <c r="AL33" s="732"/>
      <c r="AM33" s="476"/>
      <c r="AN33" s="51"/>
    </row>
    <row r="34" spans="1:46" s="217" customFormat="1" ht="11.25" customHeight="1" x14ac:dyDescent="0.2">
      <c r="B34" s="477"/>
      <c r="C34" s="476"/>
      <c r="D34" s="51"/>
      <c r="E34" s="732"/>
      <c r="F34" s="732"/>
      <c r="G34" s="732"/>
      <c r="H34" s="732"/>
      <c r="I34" s="732"/>
      <c r="J34" s="732"/>
      <c r="K34" s="732"/>
      <c r="L34" s="732"/>
      <c r="M34" s="732"/>
      <c r="N34" s="732"/>
      <c r="O34" s="732"/>
      <c r="P34" s="732"/>
      <c r="Q34" s="732"/>
      <c r="R34" s="732"/>
      <c r="S34" s="732"/>
      <c r="T34" s="732"/>
      <c r="U34" s="732"/>
      <c r="V34" s="732"/>
      <c r="W34" s="732"/>
      <c r="X34" s="732"/>
      <c r="Y34" s="732"/>
      <c r="Z34" s="732"/>
      <c r="AA34" s="732"/>
      <c r="AB34" s="732"/>
      <c r="AC34" s="732"/>
      <c r="AD34" s="732"/>
      <c r="AE34" s="732"/>
      <c r="AF34" s="732"/>
      <c r="AG34" s="732"/>
      <c r="AH34" s="732"/>
      <c r="AI34" s="732"/>
      <c r="AJ34" s="732"/>
      <c r="AK34" s="732"/>
      <c r="AL34" s="732"/>
      <c r="AM34" s="476"/>
      <c r="AN34" s="51"/>
    </row>
    <row r="35" spans="1:46" s="217" customFormat="1" ht="11.25" customHeight="1" x14ac:dyDescent="0.2">
      <c r="B35" s="477"/>
      <c r="C35" s="476"/>
      <c r="D35" s="51"/>
      <c r="E35" s="732"/>
      <c r="F35" s="732"/>
      <c r="G35" s="732"/>
      <c r="H35" s="732"/>
      <c r="I35" s="732"/>
      <c r="J35" s="732"/>
      <c r="K35" s="732"/>
      <c r="L35" s="732"/>
      <c r="M35" s="732"/>
      <c r="N35" s="732"/>
      <c r="O35" s="732"/>
      <c r="P35" s="732"/>
      <c r="Q35" s="732"/>
      <c r="R35" s="732"/>
      <c r="S35" s="732"/>
      <c r="T35" s="732"/>
      <c r="U35" s="732"/>
      <c r="V35" s="732"/>
      <c r="W35" s="732"/>
      <c r="X35" s="732"/>
      <c r="Y35" s="732"/>
      <c r="Z35" s="732"/>
      <c r="AA35" s="732"/>
      <c r="AB35" s="732"/>
      <c r="AC35" s="732"/>
      <c r="AD35" s="732"/>
      <c r="AE35" s="732"/>
      <c r="AF35" s="732"/>
      <c r="AG35" s="732"/>
      <c r="AH35" s="732"/>
      <c r="AI35" s="732"/>
      <c r="AJ35" s="732"/>
      <c r="AK35" s="732"/>
      <c r="AL35" s="732"/>
      <c r="AM35" s="476"/>
      <c r="AN35" s="51"/>
    </row>
    <row r="36" spans="1:46" s="217" customFormat="1" ht="11.25" customHeight="1" x14ac:dyDescent="0.2">
      <c r="B36" s="477"/>
      <c r="C36" s="476"/>
      <c r="D36" s="51"/>
      <c r="E36" s="732"/>
      <c r="F36" s="732"/>
      <c r="G36" s="732"/>
      <c r="H36" s="732"/>
      <c r="I36" s="732"/>
      <c r="J36" s="732"/>
      <c r="K36" s="732"/>
      <c r="L36" s="732"/>
      <c r="M36" s="732"/>
      <c r="N36" s="732"/>
      <c r="O36" s="732"/>
      <c r="P36" s="732"/>
      <c r="Q36" s="732"/>
      <c r="R36" s="732"/>
      <c r="S36" s="732"/>
      <c r="T36" s="732"/>
      <c r="U36" s="732"/>
      <c r="V36" s="732"/>
      <c r="W36" s="732"/>
      <c r="X36" s="732"/>
      <c r="Y36" s="732"/>
      <c r="Z36" s="732"/>
      <c r="AA36" s="732"/>
      <c r="AB36" s="732"/>
      <c r="AC36" s="732"/>
      <c r="AD36" s="732"/>
      <c r="AE36" s="732"/>
      <c r="AF36" s="732"/>
      <c r="AG36" s="732"/>
      <c r="AH36" s="732"/>
      <c r="AI36" s="732"/>
      <c r="AJ36" s="732"/>
      <c r="AK36" s="732"/>
      <c r="AL36" s="732"/>
      <c r="AM36" s="476"/>
      <c r="AN36" s="51"/>
    </row>
    <row r="37" spans="1:46" s="217" customFormat="1" ht="11.25" customHeight="1" x14ac:dyDescent="0.2">
      <c r="B37" s="477"/>
      <c r="C37" s="476"/>
      <c r="D37" s="51"/>
      <c r="E37" s="732"/>
      <c r="F37" s="732"/>
      <c r="G37" s="732"/>
      <c r="H37" s="732"/>
      <c r="I37" s="732"/>
      <c r="J37" s="732"/>
      <c r="K37" s="732"/>
      <c r="L37" s="732"/>
      <c r="M37" s="732"/>
      <c r="N37" s="732"/>
      <c r="O37" s="732"/>
      <c r="P37" s="732"/>
      <c r="Q37" s="732"/>
      <c r="R37" s="732"/>
      <c r="S37" s="732"/>
      <c r="T37" s="732"/>
      <c r="U37" s="732"/>
      <c r="V37" s="732"/>
      <c r="W37" s="732"/>
      <c r="X37" s="732"/>
      <c r="Y37" s="732"/>
      <c r="Z37" s="732"/>
      <c r="AA37" s="732"/>
      <c r="AB37" s="732"/>
      <c r="AC37" s="732"/>
      <c r="AD37" s="732"/>
      <c r="AE37" s="732"/>
      <c r="AF37" s="732"/>
      <c r="AG37" s="732"/>
      <c r="AH37" s="732"/>
      <c r="AI37" s="732"/>
      <c r="AJ37" s="732"/>
      <c r="AK37" s="732"/>
      <c r="AL37" s="732"/>
      <c r="AM37" s="476"/>
      <c r="AN37" s="51"/>
    </row>
    <row r="38" spans="1:46" s="217" customFormat="1" ht="11.25" customHeight="1" x14ac:dyDescent="0.2">
      <c r="B38" s="477"/>
      <c r="C38" s="476"/>
      <c r="D38" s="51"/>
      <c r="E38" s="732"/>
      <c r="F38" s="732"/>
      <c r="G38" s="732"/>
      <c r="H38" s="732"/>
      <c r="I38" s="732"/>
      <c r="J38" s="732"/>
      <c r="K38" s="732"/>
      <c r="L38" s="732"/>
      <c r="M38" s="732"/>
      <c r="N38" s="732"/>
      <c r="O38" s="732"/>
      <c r="P38" s="732"/>
      <c r="Q38" s="732"/>
      <c r="R38" s="732"/>
      <c r="S38" s="732"/>
      <c r="T38" s="732"/>
      <c r="U38" s="732"/>
      <c r="V38" s="732"/>
      <c r="W38" s="732"/>
      <c r="X38" s="732"/>
      <c r="Y38" s="732"/>
      <c r="Z38" s="732"/>
      <c r="AA38" s="732"/>
      <c r="AB38" s="732"/>
      <c r="AC38" s="732"/>
      <c r="AD38" s="732"/>
      <c r="AE38" s="732"/>
      <c r="AF38" s="732"/>
      <c r="AG38" s="732"/>
      <c r="AH38" s="732"/>
      <c r="AI38" s="732"/>
      <c r="AJ38" s="732"/>
      <c r="AK38" s="732"/>
      <c r="AL38" s="732"/>
      <c r="AM38" s="476"/>
      <c r="AN38" s="51"/>
    </row>
    <row r="39" spans="1:46" s="217" customFormat="1" x14ac:dyDescent="0.2">
      <c r="B39" s="477"/>
      <c r="C39" s="476"/>
      <c r="D39" s="51"/>
      <c r="E39" s="732"/>
      <c r="F39" s="732"/>
      <c r="G39" s="732"/>
      <c r="H39" s="732"/>
      <c r="I39" s="732"/>
      <c r="J39" s="732"/>
      <c r="K39" s="732"/>
      <c r="L39" s="732"/>
      <c r="M39" s="732"/>
      <c r="N39" s="732"/>
      <c r="O39" s="732"/>
      <c r="P39" s="732"/>
      <c r="Q39" s="732"/>
      <c r="R39" s="732"/>
      <c r="S39" s="732"/>
      <c r="T39" s="732"/>
      <c r="U39" s="732"/>
      <c r="V39" s="732"/>
      <c r="W39" s="732"/>
      <c r="X39" s="732"/>
      <c r="Y39" s="732"/>
      <c r="Z39" s="732"/>
      <c r="AA39" s="732"/>
      <c r="AB39" s="732"/>
      <c r="AC39" s="732"/>
      <c r="AD39" s="732"/>
      <c r="AE39" s="732"/>
      <c r="AF39" s="732"/>
      <c r="AG39" s="732"/>
      <c r="AH39" s="732"/>
      <c r="AI39" s="732"/>
      <c r="AJ39" s="732"/>
      <c r="AK39" s="732"/>
      <c r="AL39" s="732"/>
      <c r="AM39" s="476"/>
      <c r="AN39" s="51"/>
    </row>
    <row r="40" spans="1:46" s="217" customFormat="1" ht="6" customHeight="1" x14ac:dyDescent="0.2">
      <c r="A40" s="77"/>
      <c r="B40" s="76"/>
      <c r="C40" s="48"/>
      <c r="D40" s="26"/>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8"/>
      <c r="AM40" s="48"/>
      <c r="AN40" s="26"/>
      <c r="AO40" s="77"/>
      <c r="AP40" s="77"/>
      <c r="AQ40" s="77"/>
    </row>
    <row r="41" spans="1:46" s="217" customFormat="1" ht="6" customHeight="1" x14ac:dyDescent="0.2">
      <c r="A41" s="16"/>
      <c r="B41" s="475"/>
      <c r="C41" s="46"/>
      <c r="D41" s="27"/>
      <c r="E41" s="16"/>
      <c r="F41" s="16"/>
      <c r="G41" s="16"/>
      <c r="H41" s="16"/>
      <c r="I41" s="16"/>
      <c r="J41" s="16"/>
      <c r="K41" s="16"/>
      <c r="L41" s="16"/>
      <c r="M41" s="16"/>
      <c r="N41" s="16"/>
      <c r="O41" s="16"/>
      <c r="P41" s="16"/>
      <c r="Q41" s="16"/>
      <c r="R41" s="16"/>
      <c r="S41" s="16"/>
      <c r="T41" s="16"/>
      <c r="U41" s="46"/>
      <c r="V41" s="27"/>
      <c r="W41" s="16"/>
      <c r="X41" s="16"/>
      <c r="Y41" s="16"/>
      <c r="Z41" s="16"/>
      <c r="AA41" s="16"/>
      <c r="AB41" s="16"/>
      <c r="AC41" s="16"/>
      <c r="AD41" s="16"/>
      <c r="AE41" s="16"/>
      <c r="AF41" s="16"/>
      <c r="AG41" s="16"/>
      <c r="AH41" s="16"/>
      <c r="AI41" s="16"/>
      <c r="AJ41" s="16"/>
      <c r="AK41" s="16"/>
      <c r="AL41" s="24"/>
      <c r="AM41" s="46"/>
      <c r="AN41" s="27"/>
      <c r="AO41" s="16"/>
      <c r="AP41" s="16"/>
      <c r="AQ41" s="16"/>
    </row>
    <row r="42" spans="1:46" s="217" customFormat="1" ht="11.25" customHeight="1" x14ac:dyDescent="0.2">
      <c r="B42" s="112">
        <v>1105</v>
      </c>
      <c r="C42" s="476"/>
      <c r="D42" s="51"/>
      <c r="E42" s="732" t="str">
        <f ca="1">VLOOKUP(INDIRECT(ADDRESS(ROW(),COLUMN()-3)),Language_Translations,MATCH(Language_Selected,Language_Options,0),FALSE)</f>
        <v>Est-ce que vous avez déjà été testée par un médecin ou un autre prestataire de santé pour le cancer du col de l'utérus ?</v>
      </c>
      <c r="F42" s="732"/>
      <c r="G42" s="732"/>
      <c r="H42" s="732"/>
      <c r="I42" s="732"/>
      <c r="J42" s="732"/>
      <c r="K42" s="732"/>
      <c r="L42" s="732"/>
      <c r="M42" s="732"/>
      <c r="N42" s="732"/>
      <c r="O42" s="732"/>
      <c r="P42" s="732"/>
      <c r="Q42" s="732"/>
      <c r="R42" s="732"/>
      <c r="S42" s="732"/>
      <c r="T42" s="732"/>
      <c r="U42" s="94"/>
      <c r="V42" s="51"/>
      <c r="W42" s="217" t="s">
        <v>117</v>
      </c>
      <c r="Y42" s="47" t="s">
        <v>9</v>
      </c>
      <c r="Z42" s="47"/>
      <c r="AA42" s="47"/>
      <c r="AB42" s="47"/>
      <c r="AC42" s="47"/>
      <c r="AD42" s="47"/>
      <c r="AE42" s="47"/>
      <c r="AF42" s="47"/>
      <c r="AG42" s="47"/>
      <c r="AH42" s="47"/>
      <c r="AI42" s="47"/>
      <c r="AJ42" s="47"/>
      <c r="AK42" s="47"/>
      <c r="AL42" s="75" t="s">
        <v>93</v>
      </c>
      <c r="AM42" s="476"/>
      <c r="AN42" s="51"/>
      <c r="AT42" s="478"/>
    </row>
    <row r="43" spans="1:46" s="217" customFormat="1" ht="11.25" customHeight="1" x14ac:dyDescent="0.2">
      <c r="B43" s="477"/>
      <c r="C43" s="476"/>
      <c r="D43" s="51"/>
      <c r="E43" s="732"/>
      <c r="F43" s="732"/>
      <c r="G43" s="732"/>
      <c r="H43" s="732"/>
      <c r="I43" s="732"/>
      <c r="J43" s="732"/>
      <c r="K43" s="732"/>
      <c r="L43" s="732"/>
      <c r="M43" s="732"/>
      <c r="N43" s="732"/>
      <c r="O43" s="732"/>
      <c r="P43" s="732"/>
      <c r="Q43" s="732"/>
      <c r="R43" s="732"/>
      <c r="S43" s="732"/>
      <c r="T43" s="732"/>
      <c r="U43" s="94"/>
      <c r="V43" s="51"/>
      <c r="W43" s="217" t="s">
        <v>118</v>
      </c>
      <c r="Y43" s="47" t="s">
        <v>9</v>
      </c>
      <c r="Z43" s="47"/>
      <c r="AA43" s="47"/>
      <c r="AB43" s="47"/>
      <c r="AC43" s="47"/>
      <c r="AD43" s="47"/>
      <c r="AE43" s="47"/>
      <c r="AF43" s="47"/>
      <c r="AG43" s="47"/>
      <c r="AH43" s="47"/>
      <c r="AI43" s="47"/>
      <c r="AJ43" s="47"/>
      <c r="AK43" s="47"/>
      <c r="AL43" s="75" t="s">
        <v>95</v>
      </c>
      <c r="AM43" s="476"/>
      <c r="AN43" s="51"/>
      <c r="AP43" s="527"/>
      <c r="AQ43" s="527"/>
    </row>
    <row r="44" spans="1:46" s="217" customFormat="1" ht="11.25" customHeight="1" x14ac:dyDescent="0.2">
      <c r="B44" s="477"/>
      <c r="C44" s="476"/>
      <c r="D44" s="51"/>
      <c r="E44" s="732"/>
      <c r="F44" s="732"/>
      <c r="G44" s="732"/>
      <c r="H44" s="732"/>
      <c r="I44" s="732"/>
      <c r="J44" s="732"/>
      <c r="K44" s="732"/>
      <c r="L44" s="732"/>
      <c r="M44" s="732"/>
      <c r="N44" s="732"/>
      <c r="O44" s="732"/>
      <c r="P44" s="732"/>
      <c r="Q44" s="732"/>
      <c r="R44" s="732"/>
      <c r="S44" s="732"/>
      <c r="T44" s="732"/>
      <c r="U44" s="94"/>
      <c r="V44" s="51"/>
      <c r="W44" s="217" t="s">
        <v>259</v>
      </c>
      <c r="Y44" s="47"/>
      <c r="Z44" s="47"/>
      <c r="AA44" s="47"/>
      <c r="AB44" s="47" t="s">
        <v>9</v>
      </c>
      <c r="AC44" s="47"/>
      <c r="AD44" s="47"/>
      <c r="AE44" s="47"/>
      <c r="AF44" s="47"/>
      <c r="AG44" s="47"/>
      <c r="AH44" s="47"/>
      <c r="AI44" s="47"/>
      <c r="AJ44" s="47"/>
      <c r="AK44" s="47"/>
      <c r="AL44" s="98" t="s">
        <v>212</v>
      </c>
      <c r="AM44" s="476"/>
      <c r="AN44" s="51"/>
      <c r="AP44" s="527"/>
      <c r="AQ44" s="527"/>
    </row>
    <row r="45" spans="1:46" s="217" customFormat="1" ht="6" customHeight="1" x14ac:dyDescent="0.2">
      <c r="A45" s="77"/>
      <c r="B45" s="76"/>
      <c r="C45" s="48"/>
      <c r="D45" s="26"/>
      <c r="E45" s="77"/>
      <c r="F45" s="77"/>
      <c r="G45" s="77"/>
      <c r="H45" s="77"/>
      <c r="I45" s="77"/>
      <c r="J45" s="77"/>
      <c r="K45" s="77"/>
      <c r="L45" s="77"/>
      <c r="M45" s="77"/>
      <c r="N45" s="77"/>
      <c r="O45" s="77"/>
      <c r="P45" s="77"/>
      <c r="Q45" s="77"/>
      <c r="R45" s="77"/>
      <c r="S45" s="77"/>
      <c r="T45" s="77"/>
      <c r="U45" s="48"/>
      <c r="V45" s="26"/>
      <c r="W45" s="77"/>
      <c r="X45" s="77"/>
      <c r="Y45" s="77"/>
      <c r="Z45" s="77"/>
      <c r="AA45" s="77"/>
      <c r="AB45" s="77"/>
      <c r="AC45" s="77"/>
      <c r="AD45" s="77"/>
      <c r="AE45" s="77"/>
      <c r="AF45" s="77"/>
      <c r="AG45" s="77"/>
      <c r="AH45" s="77"/>
      <c r="AI45" s="77"/>
      <c r="AJ45" s="77"/>
      <c r="AK45" s="77"/>
      <c r="AL45" s="78"/>
      <c r="AM45" s="48"/>
      <c r="AN45" s="26"/>
      <c r="AO45" s="77"/>
      <c r="AP45" s="77"/>
      <c r="AQ45" s="77"/>
    </row>
    <row r="46" spans="1:46" ht="6" customHeight="1" x14ac:dyDescent="0.2">
      <c r="A46" s="217"/>
      <c r="B46" s="477"/>
      <c r="C46" s="476"/>
      <c r="D46" s="51"/>
      <c r="E46" s="217"/>
      <c r="F46" s="217"/>
      <c r="G46" s="217"/>
      <c r="H46" s="217"/>
      <c r="I46" s="217"/>
      <c r="J46" s="217"/>
      <c r="K46" s="217"/>
      <c r="L46" s="217"/>
      <c r="M46" s="217"/>
      <c r="N46" s="217"/>
      <c r="O46" s="217"/>
      <c r="P46" s="217"/>
      <c r="Q46" s="217"/>
      <c r="R46" s="217"/>
      <c r="S46" s="217"/>
      <c r="T46" s="217"/>
      <c r="U46" s="476"/>
      <c r="V46" s="51"/>
      <c r="W46" s="217"/>
      <c r="X46" s="217"/>
      <c r="Y46" s="217"/>
      <c r="Z46" s="217"/>
      <c r="AA46" s="217"/>
      <c r="AB46" s="217"/>
      <c r="AC46" s="217"/>
      <c r="AD46" s="217"/>
      <c r="AE46" s="217"/>
      <c r="AF46" s="217"/>
      <c r="AG46" s="217"/>
      <c r="AH46" s="217"/>
      <c r="AI46" s="217"/>
      <c r="AJ46" s="217"/>
      <c r="AK46" s="217"/>
      <c r="AL46" s="74"/>
      <c r="AM46" s="476"/>
      <c r="AN46" s="51"/>
      <c r="AO46" s="217"/>
      <c r="AP46" s="217"/>
      <c r="AQ46" s="217"/>
    </row>
    <row r="47" spans="1:46" ht="11.25" customHeight="1" x14ac:dyDescent="0.2">
      <c r="A47" s="217"/>
      <c r="B47" s="477">
        <v>1106</v>
      </c>
      <c r="C47" s="476"/>
      <c r="D47" s="51"/>
      <c r="E47" s="722" t="str">
        <f ca="1">VLOOKUP(INDIRECT(ADDRESS(ROW(),COLUMN()-3)),Language_Translations,MATCH(Language_Selected,Language_Options,0),FALSE)</f>
        <v>Je voudrais maintenant vous poser des questions sur la consommation de tabac, que ce soit en le fumant ou en l'utilisant d'une autre manière. Est-ce que vous fumez actuellement des cigarettes chaque jour, certains jours ou pas du tout ?</v>
      </c>
      <c r="F47" s="722"/>
      <c r="G47" s="722"/>
      <c r="H47" s="722"/>
      <c r="I47" s="722"/>
      <c r="J47" s="722"/>
      <c r="K47" s="722"/>
      <c r="L47" s="722"/>
      <c r="M47" s="722"/>
      <c r="N47" s="722"/>
      <c r="O47" s="722"/>
      <c r="P47" s="722"/>
      <c r="Q47" s="722"/>
      <c r="R47" s="722"/>
      <c r="S47" s="722"/>
      <c r="T47" s="722"/>
      <c r="U47" s="94"/>
      <c r="V47" s="51"/>
      <c r="W47" s="217" t="s">
        <v>1104</v>
      </c>
      <c r="X47" s="217"/>
      <c r="AA47" s="47"/>
      <c r="AC47" s="47"/>
      <c r="AD47" s="47" t="s">
        <v>9</v>
      </c>
      <c r="AE47" s="47"/>
      <c r="AF47" s="47"/>
      <c r="AG47" s="47"/>
      <c r="AH47" s="47"/>
      <c r="AI47" s="47"/>
      <c r="AJ47" s="47"/>
      <c r="AK47" s="47"/>
      <c r="AL47" s="75" t="s">
        <v>93</v>
      </c>
      <c r="AM47" s="476"/>
      <c r="AN47" s="217"/>
      <c r="AQ47" s="217"/>
    </row>
    <row r="48" spans="1:46" ht="11.25" customHeight="1" x14ac:dyDescent="0.2">
      <c r="A48" s="217"/>
      <c r="B48" s="477"/>
      <c r="C48" s="476"/>
      <c r="D48" s="51"/>
      <c r="E48" s="722"/>
      <c r="F48" s="722"/>
      <c r="G48" s="722"/>
      <c r="H48" s="722"/>
      <c r="I48" s="722"/>
      <c r="J48" s="722"/>
      <c r="K48" s="722"/>
      <c r="L48" s="722"/>
      <c r="M48" s="722"/>
      <c r="N48" s="722"/>
      <c r="O48" s="722"/>
      <c r="P48" s="722"/>
      <c r="Q48" s="722"/>
      <c r="R48" s="722"/>
      <c r="S48" s="722"/>
      <c r="T48" s="722"/>
      <c r="U48" s="94"/>
      <c r="V48" s="51"/>
      <c r="W48" s="217" t="s">
        <v>1105</v>
      </c>
      <c r="X48" s="217"/>
      <c r="AC48" s="47"/>
      <c r="AD48" s="97"/>
      <c r="AE48" s="47" t="s">
        <v>9</v>
      </c>
      <c r="AF48" s="47"/>
      <c r="AG48" s="47"/>
      <c r="AH48" s="47"/>
      <c r="AI48" s="47"/>
      <c r="AJ48" s="47"/>
      <c r="AK48" s="47"/>
      <c r="AL48" s="75" t="s">
        <v>95</v>
      </c>
      <c r="AM48" s="476"/>
      <c r="AN48" s="217"/>
      <c r="AP48" s="699">
        <v>1108</v>
      </c>
      <c r="AQ48" s="217"/>
    </row>
    <row r="49" spans="1:43" x14ac:dyDescent="0.2">
      <c r="A49" s="217"/>
      <c r="B49" s="477"/>
      <c r="C49" s="476"/>
      <c r="D49" s="51"/>
      <c r="E49" s="722"/>
      <c r="F49" s="722"/>
      <c r="G49" s="722"/>
      <c r="H49" s="722"/>
      <c r="I49" s="722"/>
      <c r="J49" s="722"/>
      <c r="K49" s="722"/>
      <c r="L49" s="722"/>
      <c r="M49" s="722"/>
      <c r="N49" s="722"/>
      <c r="O49" s="722"/>
      <c r="P49" s="722"/>
      <c r="Q49" s="722"/>
      <c r="R49" s="722"/>
      <c r="S49" s="722"/>
      <c r="T49" s="722"/>
      <c r="U49" s="94"/>
      <c r="V49" s="51"/>
      <c r="W49" s="217" t="s">
        <v>143</v>
      </c>
      <c r="X49" s="217"/>
      <c r="Y49" s="47"/>
      <c r="Z49" s="47"/>
      <c r="AA49" s="47"/>
      <c r="AB49" s="47" t="s">
        <v>9</v>
      </c>
      <c r="AC49" s="47"/>
      <c r="AD49" s="47"/>
      <c r="AE49" s="47"/>
      <c r="AF49" s="47"/>
      <c r="AG49" s="47"/>
      <c r="AH49" s="47"/>
      <c r="AI49" s="47"/>
      <c r="AJ49" s="47"/>
      <c r="AK49" s="47"/>
      <c r="AL49" s="75" t="s">
        <v>97</v>
      </c>
      <c r="AM49" s="476"/>
      <c r="AN49" s="217"/>
      <c r="AO49" s="217"/>
      <c r="AP49" s="699"/>
      <c r="AQ49" s="217"/>
    </row>
    <row r="50" spans="1:43" x14ac:dyDescent="0.2">
      <c r="A50" s="217"/>
      <c r="B50" s="477"/>
      <c r="C50" s="476"/>
      <c r="D50" s="51"/>
      <c r="E50" s="722"/>
      <c r="F50" s="722"/>
      <c r="G50" s="722"/>
      <c r="H50" s="722"/>
      <c r="I50" s="722"/>
      <c r="J50" s="722"/>
      <c r="K50" s="722"/>
      <c r="L50" s="722"/>
      <c r="M50" s="722"/>
      <c r="N50" s="722"/>
      <c r="O50" s="722"/>
      <c r="P50" s="722"/>
      <c r="Q50" s="722"/>
      <c r="R50" s="722"/>
      <c r="S50" s="722"/>
      <c r="T50" s="722"/>
      <c r="U50" s="94"/>
      <c r="V50" s="51"/>
      <c r="W50" s="217"/>
      <c r="X50" s="217"/>
      <c r="Y50" s="47"/>
      <c r="Z50" s="47"/>
      <c r="AA50" s="47"/>
      <c r="AB50" s="47"/>
      <c r="AC50" s="47"/>
      <c r="AD50" s="47"/>
      <c r="AE50" s="47"/>
      <c r="AF50" s="47"/>
      <c r="AG50" s="47"/>
      <c r="AH50" s="47"/>
      <c r="AI50" s="47"/>
      <c r="AJ50" s="47"/>
      <c r="AK50" s="47"/>
      <c r="AL50" s="75"/>
      <c r="AM50" s="476"/>
      <c r="AN50" s="217"/>
      <c r="AO50" s="217"/>
      <c r="AP50" s="477"/>
      <c r="AQ50" s="217"/>
    </row>
    <row r="51" spans="1:43" x14ac:dyDescent="0.2">
      <c r="A51" s="217"/>
      <c r="B51" s="477"/>
      <c r="C51" s="476"/>
      <c r="D51" s="51"/>
      <c r="E51" s="722"/>
      <c r="F51" s="722"/>
      <c r="G51" s="722"/>
      <c r="H51" s="722"/>
      <c r="I51" s="722"/>
      <c r="J51" s="722"/>
      <c r="K51" s="722"/>
      <c r="L51" s="722"/>
      <c r="M51" s="722"/>
      <c r="N51" s="722"/>
      <c r="O51" s="722"/>
      <c r="P51" s="722"/>
      <c r="Q51" s="722"/>
      <c r="R51" s="722"/>
      <c r="S51" s="722"/>
      <c r="T51" s="722"/>
      <c r="U51" s="94"/>
      <c r="V51" s="51"/>
      <c r="W51" s="217"/>
      <c r="X51" s="217"/>
      <c r="Y51" s="47"/>
      <c r="Z51" s="47"/>
      <c r="AA51" s="47"/>
      <c r="AB51" s="47"/>
      <c r="AC51" s="47"/>
      <c r="AD51" s="47"/>
      <c r="AE51" s="47"/>
      <c r="AF51" s="47"/>
      <c r="AG51" s="47"/>
      <c r="AH51" s="47"/>
      <c r="AI51" s="47"/>
      <c r="AJ51" s="47"/>
      <c r="AK51" s="47"/>
      <c r="AL51" s="75"/>
      <c r="AM51" s="476"/>
      <c r="AN51" s="217"/>
      <c r="AO51" s="217"/>
      <c r="AP51" s="477"/>
      <c r="AQ51" s="217"/>
    </row>
    <row r="52" spans="1:43" ht="6" customHeight="1" x14ac:dyDescent="0.2">
      <c r="A52" s="77"/>
      <c r="B52" s="76"/>
      <c r="C52" s="48"/>
      <c r="D52" s="26"/>
      <c r="E52" s="77"/>
      <c r="F52" s="77"/>
      <c r="G52" s="77"/>
      <c r="H52" s="77"/>
      <c r="I52" s="77"/>
      <c r="J52" s="77"/>
      <c r="K52" s="77"/>
      <c r="L52" s="77"/>
      <c r="M52" s="77"/>
      <c r="N52" s="77"/>
      <c r="O52" s="77"/>
      <c r="P52" s="77"/>
      <c r="Q52" s="77"/>
      <c r="R52" s="77"/>
      <c r="S52" s="77"/>
      <c r="T52" s="77"/>
      <c r="U52" s="48"/>
      <c r="V52" s="26"/>
      <c r="W52" s="77"/>
      <c r="X52" s="77"/>
      <c r="Y52" s="77"/>
      <c r="Z52" s="77"/>
      <c r="AA52" s="77"/>
      <c r="AB52" s="77"/>
      <c r="AC52" s="77"/>
      <c r="AD52" s="77"/>
      <c r="AE52" s="77"/>
      <c r="AF52" s="77"/>
      <c r="AG52" s="77"/>
      <c r="AH52" s="77"/>
      <c r="AI52" s="77"/>
      <c r="AJ52" s="77"/>
      <c r="AK52" s="77"/>
      <c r="AL52" s="78"/>
      <c r="AM52" s="48"/>
      <c r="AN52" s="26"/>
      <c r="AO52" s="77"/>
      <c r="AP52" s="77"/>
      <c r="AQ52" s="77"/>
    </row>
    <row r="53" spans="1:43" ht="6" customHeight="1" x14ac:dyDescent="0.2">
      <c r="A53" s="16"/>
      <c r="B53" s="475"/>
      <c r="C53" s="46"/>
      <c r="D53" s="27"/>
      <c r="E53" s="16"/>
      <c r="F53" s="16"/>
      <c r="G53" s="16"/>
      <c r="H53" s="16"/>
      <c r="I53" s="16"/>
      <c r="J53" s="16"/>
      <c r="K53" s="16"/>
      <c r="L53" s="16"/>
      <c r="M53" s="16"/>
      <c r="N53" s="16"/>
      <c r="O53" s="16"/>
      <c r="P53" s="16"/>
      <c r="Q53" s="16"/>
      <c r="R53" s="16"/>
      <c r="S53" s="16"/>
      <c r="T53" s="16"/>
      <c r="U53" s="46"/>
      <c r="V53" s="27"/>
      <c r="W53" s="16"/>
      <c r="X53" s="16"/>
      <c r="Y53" s="16"/>
      <c r="Z53" s="16"/>
      <c r="AA53" s="16"/>
      <c r="AB53" s="16"/>
      <c r="AC53" s="16"/>
      <c r="AD53" s="16"/>
      <c r="AE53" s="16"/>
      <c r="AF53" s="16"/>
      <c r="AG53" s="16"/>
      <c r="AH53" s="16"/>
      <c r="AI53" s="16"/>
      <c r="AJ53" s="16"/>
      <c r="AK53" s="16"/>
      <c r="AL53" s="24"/>
      <c r="AM53" s="46"/>
      <c r="AN53" s="27"/>
      <c r="AO53" s="16"/>
      <c r="AP53" s="16"/>
      <c r="AQ53" s="16"/>
    </row>
    <row r="54" spans="1:43" ht="11.25" customHeight="1" x14ac:dyDescent="0.2">
      <c r="A54" s="217"/>
      <c r="B54" s="477">
        <v>1107</v>
      </c>
      <c r="C54" s="476"/>
      <c r="D54" s="51"/>
      <c r="E54" s="722" t="str">
        <f ca="1">VLOOKUP(INDIRECT(ADDRESS(ROW(),COLUMN()-3)),Language_Translations,MATCH(Language_Selected,Language_Options,0),FALSE)</f>
        <v>En moyenne, combien de cigarettes fumez-vous actuellement par jour ?</v>
      </c>
      <c r="F54" s="722"/>
      <c r="G54" s="722"/>
      <c r="H54" s="722"/>
      <c r="I54" s="722"/>
      <c r="J54" s="722"/>
      <c r="K54" s="722"/>
      <c r="L54" s="722"/>
      <c r="M54" s="722"/>
      <c r="N54" s="722"/>
      <c r="O54" s="722"/>
      <c r="P54" s="722"/>
      <c r="Q54" s="722"/>
      <c r="R54" s="722"/>
      <c r="S54" s="722"/>
      <c r="T54" s="722"/>
      <c r="U54" s="94"/>
      <c r="V54" s="51"/>
      <c r="W54" s="217"/>
      <c r="X54" s="217"/>
      <c r="Y54" s="217"/>
      <c r="Z54" s="217"/>
      <c r="AA54" s="217"/>
      <c r="AB54" s="217"/>
      <c r="AC54" s="217"/>
      <c r="AD54" s="217"/>
      <c r="AE54" s="217"/>
      <c r="AF54" s="217"/>
      <c r="AG54" s="217"/>
      <c r="AH54" s="217"/>
      <c r="AI54" s="27"/>
      <c r="AJ54" s="46"/>
      <c r="AK54" s="27"/>
      <c r="AL54" s="21"/>
      <c r="AM54" s="476"/>
      <c r="AN54" s="51"/>
      <c r="AO54" s="217"/>
      <c r="AP54" s="80"/>
      <c r="AQ54" s="80"/>
    </row>
    <row r="55" spans="1:43" x14ac:dyDescent="0.2">
      <c r="A55" s="217"/>
      <c r="B55" s="477"/>
      <c r="C55" s="476"/>
      <c r="D55" s="51"/>
      <c r="E55" s="722"/>
      <c r="F55" s="722"/>
      <c r="G55" s="722"/>
      <c r="H55" s="722"/>
      <c r="I55" s="722"/>
      <c r="J55" s="722"/>
      <c r="K55" s="722"/>
      <c r="L55" s="722"/>
      <c r="M55" s="722"/>
      <c r="N55" s="722"/>
      <c r="O55" s="722"/>
      <c r="P55" s="722"/>
      <c r="Q55" s="722"/>
      <c r="R55" s="722"/>
      <c r="S55" s="722"/>
      <c r="T55" s="722"/>
      <c r="U55" s="94"/>
      <c r="V55" s="51"/>
      <c r="W55" s="217" t="s">
        <v>1106</v>
      </c>
      <c r="X55" s="217"/>
      <c r="Y55" s="217"/>
      <c r="Z55" s="217"/>
      <c r="AA55" s="217"/>
      <c r="AB55" s="217"/>
      <c r="AC55" s="217"/>
      <c r="AD55" s="217"/>
      <c r="AF55" s="47" t="s">
        <v>9</v>
      </c>
      <c r="AG55" s="97"/>
      <c r="AH55" s="47"/>
      <c r="AI55" s="26"/>
      <c r="AJ55" s="48"/>
      <c r="AK55" s="26"/>
      <c r="AL55" s="22"/>
      <c r="AM55" s="476"/>
      <c r="AN55" s="51"/>
      <c r="AO55" s="217"/>
      <c r="AP55" s="80"/>
      <c r="AQ55" s="80"/>
    </row>
    <row r="56" spans="1:43" ht="6" customHeight="1" x14ac:dyDescent="0.2">
      <c r="A56" s="77"/>
      <c r="B56" s="76"/>
      <c r="C56" s="48"/>
      <c r="D56" s="26"/>
      <c r="E56" s="77"/>
      <c r="F56" s="77"/>
      <c r="G56" s="77"/>
      <c r="H56" s="77"/>
      <c r="I56" s="77"/>
      <c r="J56" s="77"/>
      <c r="K56" s="77"/>
      <c r="L56" s="77"/>
      <c r="M56" s="77"/>
      <c r="N56" s="77"/>
      <c r="O56" s="77"/>
      <c r="P56" s="77"/>
      <c r="Q56" s="77"/>
      <c r="R56" s="77"/>
      <c r="S56" s="77"/>
      <c r="T56" s="77"/>
      <c r="U56" s="48"/>
      <c r="V56" s="26"/>
      <c r="W56" s="77"/>
      <c r="X56" s="77"/>
      <c r="Y56" s="77"/>
      <c r="Z56" s="77"/>
      <c r="AA56" s="77"/>
      <c r="AB56" s="77"/>
      <c r="AC56" s="77"/>
      <c r="AD56" s="77"/>
      <c r="AE56" s="77"/>
      <c r="AF56" s="77"/>
      <c r="AG56" s="77"/>
      <c r="AH56" s="77"/>
      <c r="AI56" s="77"/>
      <c r="AJ56" s="77"/>
      <c r="AK56" s="77"/>
      <c r="AL56" s="78"/>
      <c r="AM56" s="48"/>
      <c r="AN56" s="26"/>
      <c r="AO56" s="77"/>
      <c r="AP56" s="77"/>
      <c r="AQ56" s="77"/>
    </row>
    <row r="57" spans="1:43" ht="6" customHeight="1" x14ac:dyDescent="0.2">
      <c r="A57" s="16"/>
      <c r="B57" s="475"/>
      <c r="C57" s="46"/>
      <c r="D57" s="27"/>
      <c r="E57" s="16"/>
      <c r="F57" s="16"/>
      <c r="G57" s="16"/>
      <c r="H57" s="16"/>
      <c r="I57" s="16"/>
      <c r="J57" s="16"/>
      <c r="K57" s="16"/>
      <c r="L57" s="16"/>
      <c r="M57" s="16"/>
      <c r="N57" s="16"/>
      <c r="O57" s="16"/>
      <c r="P57" s="16"/>
      <c r="Q57" s="16"/>
      <c r="R57" s="16"/>
      <c r="S57" s="16"/>
      <c r="T57" s="16"/>
      <c r="U57" s="46"/>
      <c r="V57" s="27"/>
      <c r="W57" s="16"/>
      <c r="X57" s="16"/>
      <c r="Y57" s="16"/>
      <c r="Z57" s="16"/>
      <c r="AA57" s="16"/>
      <c r="AB57" s="16"/>
      <c r="AC57" s="16"/>
      <c r="AD57" s="16"/>
      <c r="AE57" s="16"/>
      <c r="AF57" s="16"/>
      <c r="AG57" s="16"/>
      <c r="AH57" s="16"/>
      <c r="AI57" s="16"/>
      <c r="AJ57" s="16"/>
      <c r="AK57" s="16"/>
      <c r="AL57" s="24"/>
      <c r="AM57" s="46"/>
      <c r="AN57" s="27"/>
      <c r="AO57" s="16"/>
      <c r="AP57" s="16"/>
      <c r="AQ57" s="16"/>
    </row>
    <row r="58" spans="1:43" ht="11.25" customHeight="1" x14ac:dyDescent="0.2">
      <c r="A58" s="217"/>
      <c r="B58" s="477">
        <v>1108</v>
      </c>
      <c r="C58" s="476"/>
      <c r="D58" s="51"/>
      <c r="E58" s="722" t="str">
        <f ca="1">VLOOKUP(INDIRECT(ADDRESS(ROW(),COLUMN()-3)),Language_Translations,MATCH(Language_Selected,Language_Options,0),FALSE)</f>
        <v>Actuellement, est-ce que vous fumez ou utilisez un autre type de tabac chaque jour, certains jours ou pas du tout ?</v>
      </c>
      <c r="F58" s="722"/>
      <c r="G58" s="722"/>
      <c r="H58" s="722"/>
      <c r="I58" s="722"/>
      <c r="J58" s="722"/>
      <c r="K58" s="722"/>
      <c r="L58" s="722"/>
      <c r="M58" s="722"/>
      <c r="N58" s="722"/>
      <c r="O58" s="722"/>
      <c r="P58" s="722"/>
      <c r="Q58" s="722"/>
      <c r="R58" s="722"/>
      <c r="S58" s="722"/>
      <c r="T58" s="722"/>
      <c r="U58" s="94"/>
      <c r="V58" s="51"/>
      <c r="W58" s="217" t="s">
        <v>1104</v>
      </c>
      <c r="X58" s="217"/>
      <c r="AA58" s="47"/>
      <c r="AB58" s="47"/>
      <c r="AC58" s="47" t="s">
        <v>9</v>
      </c>
      <c r="AD58" s="47"/>
      <c r="AE58" s="47"/>
      <c r="AF58" s="47"/>
      <c r="AG58" s="47"/>
      <c r="AH58" s="47"/>
      <c r="AI58" s="47"/>
      <c r="AJ58" s="47"/>
      <c r="AK58" s="47"/>
      <c r="AL58" s="75" t="s">
        <v>93</v>
      </c>
      <c r="AM58" s="476"/>
      <c r="AN58" s="51"/>
      <c r="AO58" s="217"/>
      <c r="AQ58" s="217"/>
    </row>
    <row r="59" spans="1:43" x14ac:dyDescent="0.2">
      <c r="A59" s="217"/>
      <c r="B59" s="477"/>
      <c r="C59" s="476"/>
      <c r="D59" s="51"/>
      <c r="E59" s="722"/>
      <c r="F59" s="722"/>
      <c r="G59" s="722"/>
      <c r="H59" s="722"/>
      <c r="I59" s="722"/>
      <c r="J59" s="722"/>
      <c r="K59" s="722"/>
      <c r="L59" s="722"/>
      <c r="M59" s="722"/>
      <c r="N59" s="722"/>
      <c r="O59" s="722"/>
      <c r="P59" s="722"/>
      <c r="Q59" s="722"/>
      <c r="R59" s="722"/>
      <c r="S59" s="722"/>
      <c r="T59" s="722"/>
      <c r="U59" s="94"/>
      <c r="V59" s="51"/>
      <c r="W59" s="217" t="s">
        <v>1105</v>
      </c>
      <c r="X59" s="217"/>
      <c r="AB59" s="47"/>
      <c r="AC59" s="97"/>
      <c r="AD59" s="47" t="s">
        <v>9</v>
      </c>
      <c r="AE59" s="47"/>
      <c r="AF59" s="47"/>
      <c r="AG59" s="47"/>
      <c r="AH59" s="47"/>
      <c r="AI59" s="47"/>
      <c r="AJ59" s="47"/>
      <c r="AK59" s="47"/>
      <c r="AL59" s="75" t="s">
        <v>95</v>
      </c>
      <c r="AM59" s="476"/>
      <c r="AN59" s="51"/>
      <c r="AO59" s="217"/>
      <c r="AP59" s="217"/>
      <c r="AQ59" s="217"/>
    </row>
    <row r="60" spans="1:43" x14ac:dyDescent="0.2">
      <c r="A60" s="217"/>
      <c r="B60" s="477"/>
      <c r="C60" s="476"/>
      <c r="D60" s="51"/>
      <c r="E60" s="722"/>
      <c r="F60" s="722"/>
      <c r="G60" s="722"/>
      <c r="H60" s="722"/>
      <c r="I60" s="722"/>
      <c r="J60" s="722"/>
      <c r="K60" s="722"/>
      <c r="L60" s="722"/>
      <c r="M60" s="722"/>
      <c r="N60" s="722"/>
      <c r="O60" s="722"/>
      <c r="P60" s="722"/>
      <c r="Q60" s="722"/>
      <c r="R60" s="722"/>
      <c r="S60" s="722"/>
      <c r="T60" s="722"/>
      <c r="U60" s="94"/>
      <c r="V60" s="51"/>
      <c r="W60" s="217" t="s">
        <v>143</v>
      </c>
      <c r="X60" s="217"/>
      <c r="Y60" s="47"/>
      <c r="Z60" s="47"/>
      <c r="AA60" s="47"/>
      <c r="AB60" s="47" t="s">
        <v>9</v>
      </c>
      <c r="AC60" s="47"/>
      <c r="AD60" s="47"/>
      <c r="AE60" s="47"/>
      <c r="AF60" s="47"/>
      <c r="AG60" s="47"/>
      <c r="AH60" s="47"/>
      <c r="AI60" s="47"/>
      <c r="AJ60" s="47"/>
      <c r="AK60" s="47"/>
      <c r="AL60" s="75" t="s">
        <v>97</v>
      </c>
      <c r="AM60" s="476"/>
      <c r="AN60" s="51"/>
      <c r="AO60" s="217"/>
      <c r="AP60" s="217">
        <v>1110</v>
      </c>
      <c r="AQ60" s="217"/>
    </row>
    <row r="61" spans="1:43" ht="6" customHeight="1" x14ac:dyDescent="0.2">
      <c r="A61" s="77"/>
      <c r="B61" s="76"/>
      <c r="C61" s="48"/>
      <c r="D61" s="26"/>
      <c r="E61" s="77"/>
      <c r="F61" s="77"/>
      <c r="G61" s="77"/>
      <c r="H61" s="77"/>
      <c r="I61" s="77"/>
      <c r="J61" s="77"/>
      <c r="K61" s="77"/>
      <c r="L61" s="77"/>
      <c r="M61" s="77"/>
      <c r="N61" s="77"/>
      <c r="O61" s="77"/>
      <c r="P61" s="77"/>
      <c r="Q61" s="77"/>
      <c r="R61" s="77"/>
      <c r="S61" s="77"/>
      <c r="T61" s="77"/>
      <c r="U61" s="48"/>
      <c r="V61" s="26"/>
      <c r="W61" s="77"/>
      <c r="X61" s="77"/>
      <c r="Y61" s="77"/>
      <c r="Z61" s="77"/>
      <c r="AA61" s="77"/>
      <c r="AB61" s="77"/>
      <c r="AC61" s="77"/>
      <c r="AD61" s="77"/>
      <c r="AE61" s="77"/>
      <c r="AF61" s="77"/>
      <c r="AG61" s="77"/>
      <c r="AH61" s="77"/>
      <c r="AI61" s="77"/>
      <c r="AJ61" s="77"/>
      <c r="AK61" s="77"/>
      <c r="AL61" s="78"/>
      <c r="AM61" s="48"/>
      <c r="AN61" s="26"/>
      <c r="AO61" s="77"/>
      <c r="AP61" s="77"/>
      <c r="AQ61" s="77"/>
    </row>
    <row r="62" spans="1:43" ht="6" customHeight="1" x14ac:dyDescent="0.2">
      <c r="A62" s="16"/>
      <c r="B62" s="475"/>
      <c r="C62" s="46"/>
      <c r="D62" s="27"/>
      <c r="E62" s="16"/>
      <c r="F62" s="16"/>
      <c r="G62" s="16"/>
      <c r="H62" s="16"/>
      <c r="I62" s="16"/>
      <c r="J62" s="16"/>
      <c r="K62" s="16"/>
      <c r="L62" s="16"/>
      <c r="M62" s="16"/>
      <c r="N62" s="16"/>
      <c r="O62" s="16"/>
      <c r="P62" s="16"/>
      <c r="Q62" s="16"/>
      <c r="R62" s="16"/>
      <c r="S62" s="16"/>
      <c r="T62" s="16"/>
      <c r="U62" s="46"/>
      <c r="V62" s="27"/>
      <c r="W62" s="16"/>
      <c r="X62" s="16"/>
      <c r="Y62" s="16"/>
      <c r="Z62" s="16"/>
      <c r="AA62" s="16"/>
      <c r="AB62" s="16"/>
      <c r="AC62" s="16"/>
      <c r="AD62" s="16"/>
      <c r="AE62" s="16"/>
      <c r="AF62" s="16"/>
      <c r="AG62" s="16"/>
      <c r="AH62" s="16"/>
      <c r="AI62" s="16"/>
      <c r="AJ62" s="16"/>
      <c r="AK62" s="16"/>
      <c r="AL62" s="24"/>
      <c r="AM62" s="46"/>
      <c r="AN62" s="27"/>
      <c r="AO62" s="16"/>
      <c r="AP62" s="16"/>
      <c r="AQ62" s="16"/>
    </row>
    <row r="63" spans="1:43" ht="11.25" customHeight="1" x14ac:dyDescent="0.2">
      <c r="A63" s="217"/>
      <c r="B63" s="477">
        <v>1109</v>
      </c>
      <c r="C63" s="476"/>
      <c r="D63" s="51"/>
      <c r="E63" s="722" t="str">
        <f ca="1">VLOOKUP(INDIRECT(ADDRESS(ROW(),COLUMN()-3)),Language_Translations,MATCH(Language_Selected,Language_Options,0),FALSE)</f>
        <v>Actuellement, quel autre type de tabac fumez-vous ou utilisez-vous ?</v>
      </c>
      <c r="F63" s="722"/>
      <c r="G63" s="722"/>
      <c r="H63" s="722"/>
      <c r="I63" s="722"/>
      <c r="J63" s="722"/>
      <c r="K63" s="722"/>
      <c r="L63" s="722"/>
      <c r="M63" s="722"/>
      <c r="N63" s="722"/>
      <c r="O63" s="722"/>
      <c r="P63" s="722"/>
      <c r="Q63" s="722"/>
      <c r="R63" s="722"/>
      <c r="S63" s="722"/>
      <c r="T63" s="722"/>
      <c r="U63" s="476"/>
      <c r="V63" s="51"/>
      <c r="W63" t="s">
        <v>1107</v>
      </c>
      <c r="Y63" s="283"/>
      <c r="Z63" s="283"/>
      <c r="AA63" s="479" t="s">
        <v>9</v>
      </c>
      <c r="AB63" s="479"/>
      <c r="AC63" s="97"/>
      <c r="AD63" s="47"/>
      <c r="AE63" s="47"/>
      <c r="AF63" s="47"/>
      <c r="AG63" s="47"/>
      <c r="AH63" s="47"/>
      <c r="AI63" s="47"/>
      <c r="AJ63" s="47"/>
      <c r="AK63" s="47"/>
      <c r="AL63" s="477" t="s">
        <v>239</v>
      </c>
      <c r="AM63" s="476"/>
      <c r="AN63" s="51"/>
      <c r="AO63" s="217"/>
      <c r="AP63" s="217"/>
      <c r="AQ63" s="217"/>
    </row>
    <row r="64" spans="1:43" x14ac:dyDescent="0.2">
      <c r="A64" s="217"/>
      <c r="B64" s="81" t="s">
        <v>99</v>
      </c>
      <c r="C64" s="476"/>
      <c r="D64" s="51"/>
      <c r="E64" s="722"/>
      <c r="F64" s="722"/>
      <c r="G64" s="722"/>
      <c r="H64" s="722"/>
      <c r="I64" s="722"/>
      <c r="J64" s="722"/>
      <c r="K64" s="722"/>
      <c r="L64" s="722"/>
      <c r="M64" s="722"/>
      <c r="N64" s="722"/>
      <c r="O64" s="722"/>
      <c r="P64" s="722"/>
      <c r="Q64" s="722"/>
      <c r="R64" s="722"/>
      <c r="S64" s="722"/>
      <c r="T64" s="722"/>
      <c r="U64" s="476"/>
      <c r="V64" s="51"/>
      <c r="W64" t="s">
        <v>1108</v>
      </c>
      <c r="Y64" s="283"/>
      <c r="Z64" s="283"/>
      <c r="AA64" s="283"/>
      <c r="AB64" s="283"/>
      <c r="AD64" s="217"/>
      <c r="AF64" s="47"/>
      <c r="AG64" s="47" t="s">
        <v>9</v>
      </c>
      <c r="AH64" s="47"/>
      <c r="AI64" s="47"/>
      <c r="AJ64" s="47"/>
      <c r="AK64" s="47"/>
      <c r="AL64" s="477" t="s">
        <v>241</v>
      </c>
      <c r="AM64" s="476"/>
      <c r="AN64" s="51"/>
      <c r="AO64" s="217"/>
      <c r="AP64" s="217"/>
      <c r="AQ64" s="217"/>
    </row>
    <row r="65" spans="1:43" ht="11.25" customHeight="1" x14ac:dyDescent="0.2">
      <c r="A65" s="217"/>
      <c r="B65" s="477"/>
      <c r="C65" s="476"/>
      <c r="D65" s="51"/>
      <c r="E65" s="4"/>
      <c r="F65" s="4"/>
      <c r="G65" s="4"/>
      <c r="H65" s="4"/>
      <c r="I65" s="4"/>
      <c r="J65" s="4"/>
      <c r="K65" s="4"/>
      <c r="L65" s="4"/>
      <c r="M65" s="4"/>
      <c r="N65" s="4"/>
      <c r="O65" s="4"/>
      <c r="P65" s="4"/>
      <c r="Q65" s="4"/>
      <c r="R65" s="4"/>
      <c r="S65" s="4"/>
      <c r="T65" s="4"/>
      <c r="U65" s="476"/>
      <c r="V65" s="51"/>
      <c r="W65" t="s">
        <v>1109</v>
      </c>
      <c r="Y65" s="283"/>
      <c r="Z65" s="283"/>
      <c r="AA65" s="283"/>
      <c r="AB65" s="283"/>
      <c r="AD65" s="217"/>
      <c r="AE65" s="217"/>
      <c r="AF65" s="217"/>
      <c r="AG65" s="217"/>
      <c r="AH65" s="217"/>
      <c r="AI65" s="47"/>
      <c r="AJ65" s="47"/>
      <c r="AK65" s="479" t="s">
        <v>9</v>
      </c>
      <c r="AL65" s="477" t="s">
        <v>209</v>
      </c>
      <c r="AM65" s="476"/>
      <c r="AN65" s="51"/>
      <c r="AO65" s="217"/>
      <c r="AP65" s="217"/>
      <c r="AQ65" s="217"/>
    </row>
    <row r="66" spans="1:43" ht="11.25" customHeight="1" x14ac:dyDescent="0.2">
      <c r="A66" s="217"/>
      <c r="B66" s="477"/>
      <c r="C66" s="476"/>
      <c r="D66" s="51"/>
      <c r="E66" s="705" t="s">
        <v>1110</v>
      </c>
      <c r="F66" s="705"/>
      <c r="G66" s="705"/>
      <c r="H66" s="705"/>
      <c r="I66" s="705"/>
      <c r="J66" s="705"/>
      <c r="K66" s="705"/>
      <c r="L66" s="705"/>
      <c r="M66" s="705"/>
      <c r="N66" s="705"/>
      <c r="O66" s="705"/>
      <c r="P66" s="705"/>
      <c r="Q66" s="705"/>
      <c r="R66" s="705"/>
      <c r="S66" s="705"/>
      <c r="T66" s="705"/>
      <c r="U66" s="476"/>
      <c r="V66" s="51"/>
      <c r="W66" t="s">
        <v>1111</v>
      </c>
      <c r="Y66" s="283"/>
      <c r="Z66" s="283"/>
      <c r="AA66" s="283"/>
      <c r="AB66" s="479" t="s">
        <v>9</v>
      </c>
      <c r="AC66" s="97"/>
      <c r="AD66" s="47"/>
      <c r="AE66" s="47"/>
      <c r="AF66" s="47"/>
      <c r="AG66" s="47"/>
      <c r="AH66" s="47"/>
      <c r="AI66" s="47"/>
      <c r="AJ66" s="47"/>
      <c r="AK66" s="47"/>
      <c r="AL66" s="477" t="s">
        <v>244</v>
      </c>
      <c r="AM66" s="476"/>
      <c r="AN66" s="51"/>
      <c r="AO66" s="217"/>
      <c r="AP66" s="217"/>
      <c r="AQ66" s="217"/>
    </row>
    <row r="67" spans="1:43" ht="11.25" customHeight="1" x14ac:dyDescent="0.2">
      <c r="A67" s="217"/>
      <c r="B67" s="477"/>
      <c r="C67" s="476"/>
      <c r="D67" s="51"/>
      <c r="U67" s="476"/>
      <c r="V67" s="51"/>
      <c r="W67" t="s">
        <v>1112</v>
      </c>
      <c r="Y67" s="283"/>
      <c r="Z67" s="283"/>
      <c r="AA67" s="283"/>
      <c r="AB67" s="283"/>
      <c r="AC67" s="97"/>
      <c r="AD67" s="47" t="s">
        <v>9</v>
      </c>
      <c r="AE67" s="47"/>
      <c r="AF67" s="47"/>
      <c r="AG67" s="47"/>
      <c r="AH67" s="47"/>
      <c r="AI67" s="47"/>
      <c r="AJ67" s="47"/>
      <c r="AK67" s="47"/>
      <c r="AL67" s="477" t="s">
        <v>246</v>
      </c>
      <c r="AM67" s="476"/>
      <c r="AN67" s="51"/>
      <c r="AO67" s="217"/>
      <c r="AP67" s="217"/>
      <c r="AQ67" s="217"/>
    </row>
    <row r="68" spans="1:43" ht="11.25" customHeight="1" x14ac:dyDescent="0.2">
      <c r="A68" s="217"/>
      <c r="B68" s="477"/>
      <c r="C68" s="476"/>
      <c r="D68" s="51"/>
      <c r="E68" s="332"/>
      <c r="F68" s="332"/>
      <c r="G68" s="332"/>
      <c r="H68" s="332"/>
      <c r="I68" s="332"/>
      <c r="J68" s="332"/>
      <c r="K68" s="332"/>
      <c r="L68" s="332"/>
      <c r="M68" s="332"/>
      <c r="N68" s="332"/>
      <c r="O68" s="332"/>
      <c r="P68" s="332"/>
      <c r="Q68" s="332"/>
      <c r="R68" s="332"/>
      <c r="S68" s="332"/>
      <c r="T68" s="332"/>
      <c r="U68" s="476"/>
      <c r="V68" s="51"/>
      <c r="W68" t="s">
        <v>1113</v>
      </c>
      <c r="Y68" s="283"/>
      <c r="Z68" s="283"/>
      <c r="AA68" s="283"/>
      <c r="AB68" s="283"/>
      <c r="AC68" s="97" t="s">
        <v>9</v>
      </c>
      <c r="AD68" s="47"/>
      <c r="AE68" s="47"/>
      <c r="AF68" s="47"/>
      <c r="AG68" s="47"/>
      <c r="AH68" s="47"/>
      <c r="AI68" s="47"/>
      <c r="AJ68" s="47"/>
      <c r="AK68" s="47"/>
      <c r="AL68" s="477" t="s">
        <v>248</v>
      </c>
      <c r="AM68" s="476"/>
      <c r="AN68" s="51"/>
      <c r="AO68" s="217"/>
      <c r="AP68" s="217"/>
      <c r="AQ68" s="217"/>
    </row>
    <row r="69" spans="1:43" ht="11.25" customHeight="1" x14ac:dyDescent="0.2">
      <c r="A69" s="217"/>
      <c r="B69" s="477"/>
      <c r="C69" s="476"/>
      <c r="D69" s="51"/>
      <c r="E69" s="332"/>
      <c r="F69" s="332"/>
      <c r="G69" s="332"/>
      <c r="H69" s="332"/>
      <c r="I69" s="332"/>
      <c r="J69" s="332"/>
      <c r="K69" s="332"/>
      <c r="L69" s="332"/>
      <c r="M69" s="332"/>
      <c r="N69" s="332"/>
      <c r="O69" s="332"/>
      <c r="P69" s="332"/>
      <c r="Q69" s="332"/>
      <c r="R69" s="332"/>
      <c r="S69" s="332"/>
      <c r="T69" s="332"/>
      <c r="U69" s="476"/>
      <c r="V69" s="51"/>
      <c r="W69" t="s">
        <v>1114</v>
      </c>
      <c r="Y69" s="283"/>
      <c r="Z69" s="283"/>
      <c r="AA69" s="283"/>
      <c r="AB69" s="283"/>
      <c r="AD69" s="47" t="s">
        <v>9</v>
      </c>
      <c r="AE69" s="47"/>
      <c r="AF69" s="47"/>
      <c r="AG69" s="47"/>
      <c r="AH69" s="47"/>
      <c r="AI69" s="47"/>
      <c r="AJ69" s="47"/>
      <c r="AK69" s="47"/>
      <c r="AL69" s="477" t="s">
        <v>250</v>
      </c>
      <c r="AM69" s="476"/>
      <c r="AN69" s="51"/>
      <c r="AO69" s="217"/>
      <c r="AP69" s="217"/>
      <c r="AQ69" s="217"/>
    </row>
    <row r="70" spans="1:43" x14ac:dyDescent="0.2">
      <c r="A70" s="480"/>
      <c r="B70" s="477"/>
      <c r="C70" s="481"/>
      <c r="D70" s="51"/>
      <c r="E70" s="315"/>
      <c r="F70" s="315"/>
      <c r="G70" s="315"/>
      <c r="H70" s="315"/>
      <c r="I70" s="315"/>
      <c r="J70" s="315"/>
      <c r="K70" s="315"/>
      <c r="L70" s="315"/>
      <c r="M70" s="315"/>
      <c r="N70" s="315"/>
      <c r="O70" s="315"/>
      <c r="P70" s="315"/>
      <c r="Q70" s="315"/>
      <c r="R70" s="315"/>
      <c r="S70" s="315"/>
      <c r="T70" s="315"/>
      <c r="U70" s="476"/>
      <c r="V70" s="51"/>
      <c r="W70" s="217" t="s">
        <v>1115</v>
      </c>
      <c r="X70" s="217"/>
      <c r="Y70" s="217"/>
      <c r="Z70" s="217"/>
      <c r="AA70" s="217"/>
      <c r="AB70" s="217"/>
      <c r="AC70" s="217"/>
      <c r="AD70" s="217"/>
      <c r="AE70" s="217"/>
      <c r="AG70" s="47"/>
      <c r="AH70" s="47"/>
      <c r="AI70" s="47" t="s">
        <v>9</v>
      </c>
      <c r="AJ70" s="47"/>
      <c r="AK70" s="47"/>
      <c r="AL70" s="477" t="s">
        <v>252</v>
      </c>
      <c r="AM70" s="476"/>
      <c r="AN70" s="51"/>
      <c r="AO70" s="217"/>
      <c r="AP70" s="217"/>
      <c r="AQ70" s="217"/>
    </row>
    <row r="71" spans="1:43" ht="11.25" customHeight="1" x14ac:dyDescent="0.2">
      <c r="A71" s="480"/>
      <c r="B71" s="477"/>
      <c r="C71" s="481"/>
      <c r="D71" s="51"/>
      <c r="E71" s="217"/>
      <c r="F71" s="482"/>
      <c r="G71" s="482"/>
      <c r="H71" s="482"/>
      <c r="I71" s="482"/>
      <c r="J71" s="482"/>
      <c r="K71" s="482"/>
      <c r="L71" s="482"/>
      <c r="M71" s="482"/>
      <c r="N71" s="482"/>
      <c r="O71" s="482"/>
      <c r="P71" s="482"/>
      <c r="Q71" s="482"/>
      <c r="R71" s="482"/>
      <c r="S71" s="482"/>
      <c r="T71" s="482"/>
      <c r="U71" s="245"/>
      <c r="V71" s="51"/>
      <c r="X71" s="2"/>
      <c r="Y71" s="2"/>
      <c r="Z71" s="2"/>
      <c r="AA71" s="200"/>
      <c r="AB71" s="200"/>
      <c r="AC71" s="2"/>
      <c r="AD71" s="2"/>
      <c r="AE71" s="80"/>
      <c r="AF71" s="2"/>
      <c r="AG71" s="217"/>
      <c r="AH71" s="217"/>
      <c r="AI71" s="217"/>
      <c r="AJ71" s="217"/>
      <c r="AK71" s="217"/>
      <c r="AL71" s="477"/>
      <c r="AM71" s="476"/>
      <c r="AN71" s="51"/>
      <c r="AO71" s="217"/>
      <c r="AP71" s="217"/>
      <c r="AQ71" s="217"/>
    </row>
    <row r="72" spans="1:43" x14ac:dyDescent="0.2">
      <c r="A72" s="480"/>
      <c r="B72" s="477"/>
      <c r="C72" s="481"/>
      <c r="D72" s="51"/>
      <c r="E72" s="217"/>
      <c r="F72" s="2"/>
      <c r="H72" s="2"/>
      <c r="I72" s="2"/>
      <c r="J72" s="2"/>
      <c r="K72" s="2"/>
      <c r="L72" s="2"/>
      <c r="M72" s="2"/>
      <c r="N72" s="2"/>
      <c r="O72" s="2"/>
      <c r="P72" s="2"/>
      <c r="Q72" s="2"/>
      <c r="R72" s="2"/>
      <c r="S72" s="2"/>
      <c r="T72" s="2"/>
      <c r="U72" s="94"/>
      <c r="V72" s="51"/>
      <c r="W72" s="217" t="s">
        <v>106</v>
      </c>
      <c r="X72" s="2"/>
      <c r="Y72" s="2"/>
      <c r="Z72" s="77"/>
      <c r="AA72" s="77"/>
      <c r="AB72" s="77"/>
      <c r="AC72" s="77"/>
      <c r="AD72" s="77"/>
      <c r="AE72" s="77"/>
      <c r="AF72" s="77"/>
      <c r="AG72" s="77"/>
      <c r="AH72" s="77"/>
      <c r="AI72" s="77"/>
      <c r="AJ72" s="77"/>
      <c r="AK72" s="77"/>
      <c r="AL72" s="477" t="s">
        <v>253</v>
      </c>
      <c r="AM72" s="476"/>
      <c r="AN72" s="51"/>
      <c r="AO72" s="217"/>
      <c r="AP72" s="217"/>
      <c r="AQ72" s="217"/>
    </row>
    <row r="73" spans="1:43" x14ac:dyDescent="0.2">
      <c r="A73" s="480"/>
      <c r="B73" s="477"/>
      <c r="C73" s="481"/>
      <c r="D73" s="51"/>
      <c r="E73" s="315"/>
      <c r="F73" s="315"/>
      <c r="G73" s="315"/>
      <c r="H73" s="315"/>
      <c r="I73" s="315"/>
      <c r="J73" s="315"/>
      <c r="K73" s="315"/>
      <c r="L73" s="315"/>
      <c r="M73" s="315"/>
      <c r="N73" s="315"/>
      <c r="O73" s="315"/>
      <c r="P73" s="315"/>
      <c r="Q73" s="315"/>
      <c r="R73" s="315"/>
      <c r="S73" s="315"/>
      <c r="T73" s="315"/>
      <c r="U73" s="476"/>
      <c r="V73" s="51"/>
      <c r="W73" s="315"/>
      <c r="X73" s="2"/>
      <c r="Y73" s="2"/>
      <c r="Z73" s="697" t="s">
        <v>107</v>
      </c>
      <c r="AA73" s="697"/>
      <c r="AB73" s="697"/>
      <c r="AC73" s="697"/>
      <c r="AD73" s="697"/>
      <c r="AE73" s="697"/>
      <c r="AF73" s="697"/>
      <c r="AG73" s="697"/>
      <c r="AH73" s="697"/>
      <c r="AI73" s="697"/>
      <c r="AJ73" s="697"/>
      <c r="AK73" s="697"/>
      <c r="AL73" s="81"/>
      <c r="AM73" s="476"/>
      <c r="AN73" s="51"/>
      <c r="AO73" s="217"/>
      <c r="AP73" s="217"/>
      <c r="AQ73" s="217"/>
    </row>
    <row r="74" spans="1:43" ht="6" customHeight="1" x14ac:dyDescent="0.2">
      <c r="A74" s="77"/>
      <c r="B74" s="76"/>
      <c r="C74" s="48"/>
      <c r="D74" s="26"/>
      <c r="E74" s="77"/>
      <c r="F74" s="77"/>
      <c r="G74" s="77"/>
      <c r="H74" s="77"/>
      <c r="I74" s="77"/>
      <c r="J74" s="77"/>
      <c r="K74" s="77"/>
      <c r="L74" s="77"/>
      <c r="M74" s="77"/>
      <c r="N74" s="77"/>
      <c r="O74" s="77"/>
      <c r="P74" s="77"/>
      <c r="Q74" s="77"/>
      <c r="R74" s="77"/>
      <c r="S74" s="77"/>
      <c r="T74" s="77"/>
      <c r="U74" s="48"/>
      <c r="V74" s="26"/>
      <c r="W74" s="77"/>
      <c r="X74" s="77"/>
      <c r="Y74" s="77"/>
      <c r="Z74" s="77"/>
      <c r="AA74" s="77"/>
      <c r="AB74" s="77"/>
      <c r="AC74" s="77"/>
      <c r="AD74" s="77"/>
      <c r="AE74" s="77"/>
      <c r="AF74" s="77"/>
      <c r="AG74" s="77"/>
      <c r="AH74" s="77"/>
      <c r="AI74" s="77"/>
      <c r="AJ74" s="77"/>
      <c r="AK74" s="77"/>
      <c r="AL74" s="78"/>
      <c r="AM74" s="48"/>
      <c r="AN74" s="26"/>
      <c r="AO74" s="77"/>
      <c r="AP74" s="77"/>
      <c r="AQ74" s="77"/>
    </row>
    <row r="75" spans="1:43" ht="6" customHeight="1" x14ac:dyDescent="0.2">
      <c r="A75" s="16"/>
      <c r="B75" s="475"/>
      <c r="C75" s="46"/>
      <c r="D75" s="27"/>
      <c r="E75" s="16"/>
      <c r="F75" s="16"/>
      <c r="G75" s="16"/>
      <c r="H75" s="16"/>
      <c r="I75" s="16"/>
      <c r="J75" s="16"/>
      <c r="K75" s="16"/>
      <c r="L75" s="16"/>
      <c r="M75" s="16"/>
      <c r="N75" s="16"/>
      <c r="O75" s="16"/>
      <c r="P75" s="16"/>
      <c r="Q75" s="16"/>
      <c r="R75" s="16"/>
      <c r="S75" s="16"/>
      <c r="T75" s="16"/>
      <c r="U75" s="46"/>
      <c r="V75" s="27"/>
      <c r="W75" s="16"/>
      <c r="X75" s="16"/>
      <c r="Y75" s="16"/>
      <c r="Z75" s="16"/>
      <c r="AA75" s="16"/>
      <c r="AB75" s="16"/>
      <c r="AC75" s="16"/>
      <c r="AD75" s="16"/>
      <c r="AE75" s="16"/>
      <c r="AF75" s="16"/>
      <c r="AG75" s="16"/>
      <c r="AH75" s="16"/>
      <c r="AI75" s="16"/>
      <c r="AJ75" s="16"/>
      <c r="AK75" s="16"/>
      <c r="AL75" s="24"/>
      <c r="AM75" s="46"/>
      <c r="AN75" s="27"/>
      <c r="AO75" s="16"/>
      <c r="AP75" s="16"/>
      <c r="AQ75" s="16"/>
    </row>
    <row r="76" spans="1:43" ht="11.25" customHeight="1" x14ac:dyDescent="0.2">
      <c r="A76" s="217"/>
      <c r="B76" s="477">
        <v>1110</v>
      </c>
      <c r="C76" s="476"/>
      <c r="D76" s="51"/>
      <c r="E76" s="722" t="str">
        <f ca="1">VLOOKUP(INDIRECT(ADDRESS(ROW(),COLUMN()-3)),Language_Translations,MATCH(Language_Selected,Language_Options,0),FALSE)</f>
        <v>Je voudrais maintenant vous poser des questions sur la consommation d'alcool. Est-ce que vous avez déjà bu de l'alcool, comme de la bière, du vin, des liqueurs ou [AJOUTER D'AUTRES EXEMPLES LOCAUX] ?</v>
      </c>
      <c r="F76" s="722"/>
      <c r="G76" s="722"/>
      <c r="H76" s="722"/>
      <c r="I76" s="722"/>
      <c r="J76" s="722"/>
      <c r="K76" s="722"/>
      <c r="L76" s="722"/>
      <c r="M76" s="722"/>
      <c r="N76" s="722"/>
      <c r="O76" s="722"/>
      <c r="P76" s="722"/>
      <c r="Q76" s="722"/>
      <c r="R76" s="722"/>
      <c r="S76" s="722"/>
      <c r="T76" s="722"/>
      <c r="U76" s="476"/>
      <c r="V76" s="51"/>
      <c r="W76" s="217" t="s">
        <v>117</v>
      </c>
      <c r="X76" s="217"/>
      <c r="Y76" s="47" t="s">
        <v>9</v>
      </c>
      <c r="Z76" s="47"/>
      <c r="AA76" s="47"/>
      <c r="AB76" s="47"/>
      <c r="AC76" s="47"/>
      <c r="AD76" s="47"/>
      <c r="AE76" s="47"/>
      <c r="AF76" s="47"/>
      <c r="AG76" s="47"/>
      <c r="AH76" s="47"/>
      <c r="AI76" s="47"/>
      <c r="AJ76" s="47"/>
      <c r="AK76" s="47"/>
      <c r="AL76" s="75" t="s">
        <v>93</v>
      </c>
      <c r="AM76" s="476"/>
      <c r="AN76" s="51"/>
      <c r="AO76" s="217"/>
      <c r="AP76" s="217"/>
      <c r="AQ76" s="217"/>
    </row>
    <row r="77" spans="1:43" ht="11.25" customHeight="1" x14ac:dyDescent="0.2">
      <c r="A77" s="217"/>
      <c r="B77" s="477"/>
      <c r="C77" s="476"/>
      <c r="D77" s="51"/>
      <c r="E77" s="722"/>
      <c r="F77" s="722"/>
      <c r="G77" s="722"/>
      <c r="H77" s="722"/>
      <c r="I77" s="722"/>
      <c r="J77" s="722"/>
      <c r="K77" s="722"/>
      <c r="L77" s="722"/>
      <c r="M77" s="722"/>
      <c r="N77" s="722"/>
      <c r="O77" s="722"/>
      <c r="P77" s="722"/>
      <c r="Q77" s="722"/>
      <c r="R77" s="722"/>
      <c r="S77" s="722"/>
      <c r="T77" s="722"/>
      <c r="U77" s="476"/>
      <c r="V77" s="51"/>
      <c r="W77" s="217" t="s">
        <v>118</v>
      </c>
      <c r="X77" s="217"/>
      <c r="Y77" s="47" t="s">
        <v>9</v>
      </c>
      <c r="Z77" s="47"/>
      <c r="AA77" s="47"/>
      <c r="AB77" s="47"/>
      <c r="AC77" s="47"/>
      <c r="AD77" s="47"/>
      <c r="AE77" s="47"/>
      <c r="AF77" s="47"/>
      <c r="AG77" s="47"/>
      <c r="AH77" s="47"/>
      <c r="AI77" s="47"/>
      <c r="AJ77" s="47"/>
      <c r="AK77" s="47"/>
      <c r="AL77" s="75" t="s">
        <v>95</v>
      </c>
      <c r="AM77" s="476"/>
      <c r="AN77" s="51"/>
      <c r="AO77" s="217"/>
      <c r="AP77" s="318">
        <v>1113</v>
      </c>
      <c r="AQ77" s="217"/>
    </row>
    <row r="78" spans="1:43" ht="11.25" customHeight="1" x14ac:dyDescent="0.2">
      <c r="A78" s="217"/>
      <c r="B78" s="477"/>
      <c r="C78" s="476"/>
      <c r="D78" s="51"/>
      <c r="E78" s="722"/>
      <c r="F78" s="722"/>
      <c r="G78" s="722"/>
      <c r="H78" s="722"/>
      <c r="I78" s="722"/>
      <c r="J78" s="722"/>
      <c r="K78" s="722"/>
      <c r="L78" s="722"/>
      <c r="M78" s="722"/>
      <c r="N78" s="722"/>
      <c r="O78" s="722"/>
      <c r="P78" s="722"/>
      <c r="Q78" s="722"/>
      <c r="R78" s="722"/>
      <c r="S78" s="722"/>
      <c r="T78" s="722"/>
      <c r="U78" s="476"/>
      <c r="V78" s="51"/>
      <c r="W78" s="217"/>
      <c r="X78" s="217"/>
      <c r="Y78" s="47"/>
      <c r="Z78" s="47"/>
      <c r="AA78" s="47"/>
      <c r="AB78" s="47"/>
      <c r="AC78" s="47"/>
      <c r="AD78" s="47"/>
      <c r="AE78" s="47"/>
      <c r="AF78" s="47"/>
      <c r="AG78" s="47"/>
      <c r="AH78" s="47"/>
      <c r="AI78" s="47"/>
      <c r="AJ78" s="47"/>
      <c r="AK78" s="47"/>
      <c r="AL78" s="75"/>
      <c r="AM78" s="476"/>
      <c r="AN78" s="217"/>
      <c r="AO78" s="217"/>
      <c r="AP78" s="318"/>
      <c r="AQ78" s="217"/>
    </row>
    <row r="79" spans="1:43" ht="11.25" customHeight="1" x14ac:dyDescent="0.2">
      <c r="A79" s="217"/>
      <c r="B79" s="477"/>
      <c r="C79" s="476"/>
      <c r="D79" s="51"/>
      <c r="E79" s="722"/>
      <c r="F79" s="722"/>
      <c r="G79" s="722"/>
      <c r="H79" s="722"/>
      <c r="I79" s="722"/>
      <c r="J79" s="722"/>
      <c r="K79" s="722"/>
      <c r="L79" s="722"/>
      <c r="M79" s="722"/>
      <c r="N79" s="722"/>
      <c r="O79" s="722"/>
      <c r="P79" s="722"/>
      <c r="Q79" s="722"/>
      <c r="R79" s="722"/>
      <c r="S79" s="722"/>
      <c r="T79" s="722"/>
      <c r="U79" s="476"/>
      <c r="V79" s="51"/>
      <c r="W79" s="217"/>
      <c r="X79" s="217"/>
      <c r="Y79" s="47"/>
      <c r="Z79" s="47"/>
      <c r="AA79" s="47"/>
      <c r="AB79" s="47"/>
      <c r="AC79" s="47"/>
      <c r="AD79" s="47"/>
      <c r="AE79" s="47"/>
      <c r="AF79" s="47"/>
      <c r="AG79" s="47"/>
      <c r="AH79" s="47"/>
      <c r="AI79" s="47"/>
      <c r="AJ79" s="47"/>
      <c r="AK79" s="47"/>
      <c r="AL79" s="75"/>
      <c r="AM79" s="476"/>
      <c r="AN79" s="217"/>
      <c r="AO79" s="217"/>
      <c r="AP79" s="318"/>
      <c r="AQ79" s="217"/>
    </row>
    <row r="80" spans="1:43" x14ac:dyDescent="0.2">
      <c r="A80" s="217"/>
      <c r="B80" s="81"/>
      <c r="C80" s="476"/>
      <c r="D80" s="51"/>
      <c r="E80" s="722"/>
      <c r="F80" s="722"/>
      <c r="G80" s="722"/>
      <c r="H80" s="722"/>
      <c r="I80" s="722"/>
      <c r="J80" s="722"/>
      <c r="K80" s="722"/>
      <c r="L80" s="722"/>
      <c r="M80" s="722"/>
      <c r="N80" s="722"/>
      <c r="O80" s="722"/>
      <c r="P80" s="722"/>
      <c r="Q80" s="722"/>
      <c r="R80" s="722"/>
      <c r="S80" s="722"/>
      <c r="T80" s="722"/>
      <c r="U80" s="476"/>
      <c r="V80" s="51"/>
      <c r="AL80"/>
      <c r="AM80" s="109"/>
      <c r="AQ80" s="217"/>
    </row>
    <row r="81" spans="1:43" ht="6" customHeight="1" x14ac:dyDescent="0.2">
      <c r="A81" s="77"/>
      <c r="B81" s="76"/>
      <c r="C81" s="48"/>
      <c r="D81" s="26"/>
      <c r="E81" s="77"/>
      <c r="F81" s="77"/>
      <c r="G81" s="77"/>
      <c r="H81" s="77"/>
      <c r="I81" s="77"/>
      <c r="J81" s="77"/>
      <c r="K81" s="77"/>
      <c r="L81" s="77"/>
      <c r="M81" s="77"/>
      <c r="N81" s="77"/>
      <c r="O81" s="77"/>
      <c r="P81" s="77"/>
      <c r="Q81" s="77"/>
      <c r="R81" s="77"/>
      <c r="S81" s="77"/>
      <c r="T81" s="77"/>
      <c r="U81" s="48"/>
      <c r="V81" s="26"/>
      <c r="W81" s="77"/>
      <c r="X81" s="77"/>
      <c r="Y81" s="77"/>
      <c r="Z81" s="77"/>
      <c r="AA81" s="77"/>
      <c r="AB81" s="77"/>
      <c r="AC81" s="77"/>
      <c r="AD81" s="77"/>
      <c r="AE81" s="77"/>
      <c r="AF81" s="77"/>
      <c r="AG81" s="77"/>
      <c r="AH81" s="77"/>
      <c r="AI81" s="77"/>
      <c r="AJ81" s="77"/>
      <c r="AK81" s="77"/>
      <c r="AL81" s="78"/>
      <c r="AM81" s="48"/>
      <c r="AN81" s="26"/>
      <c r="AO81" s="77"/>
      <c r="AP81" s="77"/>
      <c r="AQ81" s="77"/>
    </row>
    <row r="82" spans="1:43" ht="6" customHeight="1" x14ac:dyDescent="0.2">
      <c r="A82" s="16"/>
      <c r="B82" s="475"/>
      <c r="C82" s="46"/>
      <c r="D82" s="27"/>
      <c r="E82" s="16"/>
      <c r="F82" s="16"/>
      <c r="G82" s="16"/>
      <c r="H82" s="16"/>
      <c r="I82" s="16"/>
      <c r="J82" s="16"/>
      <c r="K82" s="16"/>
      <c r="L82" s="16"/>
      <c r="M82" s="16"/>
      <c r="N82" s="16"/>
      <c r="O82" s="16"/>
      <c r="P82" s="16"/>
      <c r="Q82" s="16"/>
      <c r="R82" s="16"/>
      <c r="S82" s="16"/>
      <c r="T82" s="16"/>
      <c r="U82" s="46"/>
      <c r="V82" s="27"/>
      <c r="W82" s="16"/>
      <c r="X82" s="16"/>
      <c r="Y82" s="16"/>
      <c r="Z82" s="16"/>
      <c r="AA82" s="16"/>
      <c r="AB82" s="16"/>
      <c r="AC82" s="16"/>
      <c r="AD82" s="16"/>
      <c r="AE82" s="16"/>
      <c r="AF82" s="16"/>
      <c r="AG82" s="16"/>
      <c r="AH82" s="16"/>
      <c r="AI82" s="16"/>
      <c r="AJ82" s="16"/>
      <c r="AK82" s="16"/>
      <c r="AL82" s="24"/>
      <c r="AM82" s="46"/>
      <c r="AN82" s="27"/>
      <c r="AO82" s="16"/>
      <c r="AP82" s="16"/>
      <c r="AQ82" s="16"/>
    </row>
    <row r="83" spans="1:43" ht="11.25" customHeight="1" x14ac:dyDescent="0.2">
      <c r="A83" s="217"/>
      <c r="B83" s="477">
        <v>1111</v>
      </c>
      <c r="C83" s="476"/>
      <c r="D83" s="51"/>
      <c r="E83" s="884" t="str">
        <f ca="1">VLOOKUP(INDIRECT(ADDRESS(ROW(),COLUMN()-3)),Language_Translations,MATCH(Language_Selected,Language_Options,0),FALSE)</f>
        <v>Au cours du dernier mois, quel est le nombre de jours pendant lesquels vous avez vu une boisson alcoolisée ?</v>
      </c>
      <c r="F83" s="884"/>
      <c r="G83" s="884"/>
      <c r="H83" s="884"/>
      <c r="I83" s="884"/>
      <c r="J83" s="884"/>
      <c r="K83" s="884"/>
      <c r="L83" s="884"/>
      <c r="M83" s="884"/>
      <c r="N83" s="884"/>
      <c r="O83" s="884"/>
      <c r="P83" s="884"/>
      <c r="Q83" s="884"/>
      <c r="R83" s="884"/>
      <c r="S83" s="884"/>
      <c r="T83" s="884"/>
      <c r="U83" s="885"/>
      <c r="V83" s="867"/>
      <c r="W83" s="627"/>
      <c r="X83" s="627"/>
      <c r="Y83" s="627"/>
      <c r="Z83" s="627"/>
      <c r="AA83" s="627"/>
      <c r="AB83" s="627"/>
      <c r="AC83" s="627"/>
      <c r="AD83" s="627"/>
      <c r="AE83" s="627"/>
      <c r="AF83" s="627"/>
      <c r="AG83" s="627"/>
      <c r="AH83" s="627"/>
      <c r="AI83" s="627"/>
      <c r="AJ83" s="627"/>
      <c r="AK83" s="627"/>
      <c r="AL83" s="74"/>
      <c r="AM83" s="476"/>
      <c r="AN83" s="51"/>
      <c r="AO83" s="217"/>
      <c r="AP83" s="80"/>
      <c r="AQ83" s="80"/>
    </row>
    <row r="84" spans="1:43" x14ac:dyDescent="0.2">
      <c r="A84" s="217"/>
      <c r="B84" s="477"/>
      <c r="C84" s="476"/>
      <c r="D84" s="51"/>
      <c r="E84" s="884"/>
      <c r="F84" s="884"/>
      <c r="G84" s="884"/>
      <c r="H84" s="884"/>
      <c r="I84" s="884"/>
      <c r="J84" s="884"/>
      <c r="K84" s="884"/>
      <c r="L84" s="884"/>
      <c r="M84" s="884"/>
      <c r="N84" s="884"/>
      <c r="O84" s="884"/>
      <c r="P84" s="884"/>
      <c r="Q84" s="884"/>
      <c r="R84" s="884"/>
      <c r="S84" s="884"/>
      <c r="T84" s="884"/>
      <c r="U84" s="885"/>
      <c r="V84" s="867"/>
      <c r="W84" s="861" t="s">
        <v>2412</v>
      </c>
      <c r="X84" s="861"/>
      <c r="Y84" s="861"/>
      <c r="Z84" s="861"/>
      <c r="AA84" s="861"/>
      <c r="AB84" s="861"/>
      <c r="AC84" s="861"/>
      <c r="AD84" s="861"/>
      <c r="AE84" s="861"/>
      <c r="AF84" s="627"/>
      <c r="AG84" s="861"/>
      <c r="AH84" s="868" t="s">
        <v>9</v>
      </c>
      <c r="AI84" s="868"/>
      <c r="AJ84" s="868"/>
      <c r="AK84" s="868"/>
      <c r="AL84" s="318" t="s">
        <v>385</v>
      </c>
      <c r="AM84" s="476"/>
      <c r="AN84" s="51"/>
      <c r="AO84" s="217"/>
      <c r="AP84" s="318">
        <v>1113</v>
      </c>
      <c r="AQ84" s="80"/>
    </row>
    <row r="85" spans="1:43" x14ac:dyDescent="0.2">
      <c r="A85" s="217"/>
      <c r="B85" s="477"/>
      <c r="C85" s="476"/>
      <c r="D85" s="51"/>
      <c r="E85" s="884"/>
      <c r="F85" s="884"/>
      <c r="G85" s="884"/>
      <c r="H85" s="884"/>
      <c r="I85" s="884"/>
      <c r="J85" s="884"/>
      <c r="K85" s="884"/>
      <c r="L85" s="884"/>
      <c r="M85" s="884"/>
      <c r="N85" s="884"/>
      <c r="O85" s="884"/>
      <c r="P85" s="884"/>
      <c r="Q85" s="884"/>
      <c r="R85" s="884"/>
      <c r="S85" s="884"/>
      <c r="T85" s="884"/>
      <c r="U85" s="885"/>
      <c r="V85" s="867"/>
      <c r="W85" s="627"/>
      <c r="X85" s="627"/>
      <c r="Y85" s="627"/>
      <c r="Z85" s="627"/>
      <c r="AA85" s="627"/>
      <c r="AB85" s="627"/>
      <c r="AC85" s="627"/>
      <c r="AD85" s="627"/>
      <c r="AE85" s="627"/>
      <c r="AF85" s="627"/>
      <c r="AG85" s="861"/>
      <c r="AH85" s="868"/>
      <c r="AI85" s="868"/>
      <c r="AJ85" s="868"/>
      <c r="AK85" s="868"/>
      <c r="AL85" s="318"/>
      <c r="AM85" s="476"/>
      <c r="AN85" s="51"/>
      <c r="AO85" s="217"/>
      <c r="AP85" s="318"/>
      <c r="AQ85" s="80"/>
    </row>
    <row r="86" spans="1:43" x14ac:dyDescent="0.2">
      <c r="A86" s="217"/>
      <c r="B86" s="477"/>
      <c r="C86" s="476"/>
      <c r="D86" s="51"/>
      <c r="E86" s="840"/>
      <c r="F86" s="840"/>
      <c r="G86" s="840"/>
      <c r="H86" s="840"/>
      <c r="I86" s="840"/>
      <c r="J86" s="840"/>
      <c r="K86" s="840"/>
      <c r="L86" s="840"/>
      <c r="M86" s="840"/>
      <c r="N86" s="840"/>
      <c r="O86" s="840"/>
      <c r="P86" s="840"/>
      <c r="Q86" s="840"/>
      <c r="R86" s="840"/>
      <c r="S86" s="840"/>
      <c r="T86" s="840"/>
      <c r="U86" s="885"/>
      <c r="V86" s="867"/>
      <c r="W86" s="627"/>
      <c r="X86" s="627"/>
      <c r="Y86" s="627"/>
      <c r="Z86" s="627"/>
      <c r="AA86" s="627"/>
      <c r="AB86" s="627"/>
      <c r="AC86" s="627"/>
      <c r="AD86" s="627"/>
      <c r="AE86" s="627"/>
      <c r="AF86" s="627"/>
      <c r="AG86" s="627"/>
      <c r="AH86" s="627"/>
      <c r="AI86" s="871"/>
      <c r="AJ86" s="856"/>
      <c r="AK86" s="871"/>
      <c r="AL86" s="21"/>
      <c r="AM86" s="476"/>
      <c r="AN86" s="51"/>
      <c r="AO86" s="217"/>
      <c r="AP86" s="80"/>
      <c r="AQ86" s="80"/>
    </row>
    <row r="87" spans="1:43" x14ac:dyDescent="0.2">
      <c r="A87" s="217"/>
      <c r="B87" s="477"/>
      <c r="C87" s="476"/>
      <c r="D87" s="51"/>
      <c r="E87" s="840"/>
      <c r="F87" s="840"/>
      <c r="G87" s="840"/>
      <c r="H87" s="840"/>
      <c r="I87" s="840"/>
      <c r="J87" s="840"/>
      <c r="K87" s="840"/>
      <c r="L87" s="840"/>
      <c r="M87" s="840"/>
      <c r="N87" s="840"/>
      <c r="O87" s="840"/>
      <c r="P87" s="840"/>
      <c r="Q87" s="840"/>
      <c r="R87" s="840"/>
      <c r="S87" s="840"/>
      <c r="T87" s="840"/>
      <c r="U87" s="885"/>
      <c r="V87" s="867"/>
      <c r="W87" s="627" t="s">
        <v>1116</v>
      </c>
      <c r="X87" s="627"/>
      <c r="Y87" s="627"/>
      <c r="Z87" s="627"/>
      <c r="AA87" s="627"/>
      <c r="AB87" s="627"/>
      <c r="AC87" s="868"/>
      <c r="AD87" s="869" t="s">
        <v>1117</v>
      </c>
      <c r="AE87" s="868"/>
      <c r="AF87" s="868"/>
      <c r="AG87" s="868"/>
      <c r="AH87" s="868"/>
      <c r="AI87" s="870"/>
      <c r="AJ87" s="614"/>
      <c r="AK87" s="870"/>
      <c r="AL87" s="22"/>
      <c r="AM87" s="476"/>
      <c r="AN87" s="51"/>
      <c r="AO87" s="217"/>
      <c r="AP87" s="80"/>
      <c r="AQ87" s="80"/>
    </row>
    <row r="88" spans="1:43" ht="6" customHeight="1" x14ac:dyDescent="0.2">
      <c r="A88" s="217"/>
      <c r="B88" s="477"/>
      <c r="C88" s="476"/>
      <c r="D88" s="51"/>
      <c r="E88" s="886"/>
      <c r="F88" s="886"/>
      <c r="G88" s="886"/>
      <c r="H88" s="886"/>
      <c r="I88" s="886"/>
      <c r="J88" s="886"/>
      <c r="K88" s="886"/>
      <c r="L88" s="886"/>
      <c r="M88" s="886"/>
      <c r="N88" s="886"/>
      <c r="O88" s="886"/>
      <c r="P88" s="886"/>
      <c r="Q88" s="886"/>
      <c r="R88" s="886"/>
      <c r="S88" s="886"/>
      <c r="T88" s="886"/>
      <c r="U88" s="885"/>
      <c r="V88" s="867"/>
      <c r="W88" s="627"/>
      <c r="X88" s="627"/>
      <c r="Y88" s="627"/>
      <c r="Z88" s="627"/>
      <c r="AA88" s="627"/>
      <c r="AB88" s="627"/>
      <c r="AC88" s="868"/>
      <c r="AD88" s="869"/>
      <c r="AE88" s="868"/>
      <c r="AF88" s="868"/>
      <c r="AG88" s="868"/>
      <c r="AH88" s="868"/>
      <c r="AI88" s="627"/>
      <c r="AJ88" s="627"/>
      <c r="AK88" s="627"/>
      <c r="AL88" s="74"/>
      <c r="AM88" s="476"/>
      <c r="AN88" s="51"/>
      <c r="AO88" s="217"/>
      <c r="AP88" s="80"/>
      <c r="AQ88" s="80"/>
    </row>
    <row r="89" spans="1:43" ht="11.25" customHeight="1" x14ac:dyDescent="0.2">
      <c r="A89" s="217"/>
      <c r="B89" s="477"/>
      <c r="C89" s="476"/>
      <c r="D89" s="51"/>
      <c r="E89" s="866" t="s">
        <v>1118</v>
      </c>
      <c r="F89" s="866"/>
      <c r="G89" s="866"/>
      <c r="H89" s="866"/>
      <c r="I89" s="866"/>
      <c r="J89" s="866"/>
      <c r="K89" s="866"/>
      <c r="L89" s="866"/>
      <c r="M89" s="866"/>
      <c r="N89" s="866"/>
      <c r="O89" s="866"/>
      <c r="P89" s="866"/>
      <c r="Q89" s="866"/>
      <c r="R89" s="866"/>
      <c r="S89" s="866"/>
      <c r="T89" s="866"/>
      <c r="U89" s="885"/>
      <c r="V89" s="867"/>
      <c r="W89" s="627"/>
      <c r="X89" s="627"/>
      <c r="Y89" s="627"/>
      <c r="Z89" s="627"/>
      <c r="AA89" s="627"/>
      <c r="AB89" s="627"/>
      <c r="AC89" s="868"/>
      <c r="AD89" s="869"/>
      <c r="AE89" s="868"/>
      <c r="AF89" s="868"/>
      <c r="AG89" s="868"/>
      <c r="AH89" s="868"/>
      <c r="AI89" s="627"/>
      <c r="AJ89" s="627"/>
      <c r="AK89" s="627"/>
      <c r="AL89" s="74"/>
      <c r="AM89" s="476"/>
      <c r="AN89" s="51"/>
      <c r="AO89" s="217"/>
      <c r="AP89" s="80"/>
      <c r="AQ89" s="80"/>
    </row>
    <row r="90" spans="1:43" ht="11.25" customHeight="1" x14ac:dyDescent="0.2">
      <c r="A90" s="217"/>
      <c r="B90" s="477"/>
      <c r="C90" s="476"/>
      <c r="D90" s="51"/>
      <c r="E90" s="866"/>
      <c r="F90" s="866"/>
      <c r="G90" s="866"/>
      <c r="H90" s="866"/>
      <c r="I90" s="866"/>
      <c r="J90" s="866"/>
      <c r="K90" s="866"/>
      <c r="L90" s="866"/>
      <c r="M90" s="866"/>
      <c r="N90" s="866"/>
      <c r="O90" s="866"/>
      <c r="P90" s="866"/>
      <c r="Q90" s="866"/>
      <c r="R90" s="866"/>
      <c r="S90" s="866"/>
      <c r="T90" s="866"/>
      <c r="U90" s="885"/>
      <c r="V90" s="867"/>
      <c r="W90" s="627" t="s">
        <v>1119</v>
      </c>
      <c r="X90" s="627"/>
      <c r="Y90" s="627"/>
      <c r="Z90" s="627"/>
      <c r="AA90" s="627"/>
      <c r="AB90" s="627"/>
      <c r="AC90" s="627"/>
      <c r="AD90" s="627"/>
      <c r="AE90" s="627"/>
      <c r="AF90" s="627"/>
      <c r="AG90" s="627"/>
      <c r="AH90" s="868"/>
      <c r="AI90" s="869"/>
      <c r="AJ90" s="868"/>
      <c r="AK90" s="868"/>
      <c r="AL90"/>
      <c r="AM90" s="476"/>
      <c r="AN90" s="51"/>
      <c r="AO90" s="217"/>
      <c r="AP90" s="80"/>
      <c r="AQ90" s="80"/>
    </row>
    <row r="91" spans="1:43" ht="11.25" customHeight="1" x14ac:dyDescent="0.2">
      <c r="A91" s="217"/>
      <c r="B91" s="477"/>
      <c r="C91" s="476"/>
      <c r="D91" s="51"/>
      <c r="E91" s="866"/>
      <c r="F91" s="866"/>
      <c r="G91" s="866"/>
      <c r="H91" s="866"/>
      <c r="I91" s="866"/>
      <c r="J91" s="866"/>
      <c r="K91" s="866"/>
      <c r="L91" s="866"/>
      <c r="M91" s="866"/>
      <c r="N91" s="866"/>
      <c r="O91" s="866"/>
      <c r="P91" s="866"/>
      <c r="Q91" s="866"/>
      <c r="R91" s="866"/>
      <c r="S91" s="866"/>
      <c r="T91" s="866"/>
      <c r="U91" s="885"/>
      <c r="V91" s="867"/>
      <c r="W91" s="627"/>
      <c r="X91" s="627" t="s">
        <v>145</v>
      </c>
      <c r="Y91" s="627"/>
      <c r="Z91" s="627"/>
      <c r="AA91" s="627"/>
      <c r="AB91" s="627"/>
      <c r="AC91" s="627"/>
      <c r="AD91" s="627"/>
      <c r="AE91" s="627"/>
      <c r="AF91" s="627"/>
      <c r="AG91" s="868" t="s">
        <v>9</v>
      </c>
      <c r="AH91" s="868"/>
      <c r="AI91" s="869"/>
      <c r="AJ91" s="868"/>
      <c r="AK91" s="868"/>
      <c r="AL91" s="75" t="s">
        <v>80</v>
      </c>
      <c r="AM91" s="476"/>
      <c r="AN91" s="51"/>
      <c r="AO91" s="217"/>
      <c r="AP91" s="80"/>
      <c r="AQ91" s="80"/>
    </row>
    <row r="92" spans="1:43" ht="11.25" customHeight="1" x14ac:dyDescent="0.2">
      <c r="A92" s="217"/>
      <c r="B92" s="477"/>
      <c r="C92" s="476"/>
      <c r="D92" s="51"/>
      <c r="E92" s="866"/>
      <c r="F92" s="866"/>
      <c r="G92" s="866"/>
      <c r="H92" s="866"/>
      <c r="I92" s="866"/>
      <c r="J92" s="866"/>
      <c r="K92" s="866"/>
      <c r="L92" s="866"/>
      <c r="M92" s="866"/>
      <c r="N92" s="866"/>
      <c r="O92" s="866"/>
      <c r="P92" s="866"/>
      <c r="Q92" s="866"/>
      <c r="R92" s="866"/>
      <c r="S92" s="866"/>
      <c r="T92" s="866"/>
      <c r="U92" s="885"/>
      <c r="V92" s="867"/>
      <c r="W92" s="627"/>
      <c r="X92" s="627"/>
      <c r="Y92" s="627"/>
      <c r="Z92" s="627"/>
      <c r="AA92" s="627"/>
      <c r="AB92" s="627"/>
      <c r="AC92" s="627"/>
      <c r="AD92" s="627"/>
      <c r="AE92" s="627"/>
      <c r="AF92" s="627"/>
      <c r="AG92" s="627"/>
      <c r="AH92" s="868"/>
      <c r="AI92" s="869"/>
      <c r="AJ92" s="868"/>
      <c r="AK92" s="868"/>
      <c r="AL92" s="75"/>
      <c r="AM92" s="476"/>
      <c r="AN92" s="51"/>
      <c r="AO92" s="217"/>
      <c r="AP92" s="80"/>
      <c r="AQ92" s="80"/>
    </row>
    <row r="93" spans="1:43" x14ac:dyDescent="0.2">
      <c r="A93" s="217"/>
      <c r="B93" s="477"/>
      <c r="C93" s="476"/>
      <c r="D93" s="51"/>
      <c r="E93" s="866"/>
      <c r="F93" s="866"/>
      <c r="G93" s="866"/>
      <c r="H93" s="866"/>
      <c r="I93" s="866"/>
      <c r="J93" s="866"/>
      <c r="K93" s="866"/>
      <c r="L93" s="866"/>
      <c r="M93" s="866"/>
      <c r="N93" s="866"/>
      <c r="O93" s="866"/>
      <c r="P93" s="866"/>
      <c r="Q93" s="866"/>
      <c r="R93" s="866"/>
      <c r="S93" s="866"/>
      <c r="T93" s="866"/>
      <c r="U93" s="885"/>
      <c r="V93" s="867"/>
      <c r="W93" s="861"/>
      <c r="X93" s="861"/>
      <c r="Y93" s="861"/>
      <c r="Z93" s="861"/>
      <c r="AA93" s="861"/>
      <c r="AB93" s="861"/>
      <c r="AC93" s="861"/>
      <c r="AD93" s="861"/>
      <c r="AE93" s="861"/>
      <c r="AF93" s="861"/>
      <c r="AG93" s="861"/>
      <c r="AH93" s="861"/>
      <c r="AI93" s="861"/>
      <c r="AJ93" s="861"/>
      <c r="AK93" s="861"/>
      <c r="AL93"/>
      <c r="AM93" s="476"/>
      <c r="AN93" s="51"/>
      <c r="AO93" s="217"/>
      <c r="AP93" s="80"/>
      <c r="AQ93" s="80"/>
    </row>
    <row r="94" spans="1:43" ht="6" customHeight="1" x14ac:dyDescent="0.2">
      <c r="A94" s="77"/>
      <c r="B94" s="76"/>
      <c r="C94" s="48"/>
      <c r="D94" s="26"/>
      <c r="E94" s="614"/>
      <c r="F94" s="614"/>
      <c r="G94" s="614"/>
      <c r="H94" s="614"/>
      <c r="I94" s="614"/>
      <c r="J94" s="614"/>
      <c r="K94" s="614"/>
      <c r="L94" s="614"/>
      <c r="M94" s="614"/>
      <c r="N94" s="614"/>
      <c r="O94" s="614"/>
      <c r="P94" s="614"/>
      <c r="Q94" s="614"/>
      <c r="R94" s="614"/>
      <c r="S94" s="614"/>
      <c r="T94" s="614"/>
      <c r="U94" s="615"/>
      <c r="V94" s="870"/>
      <c r="W94" s="614"/>
      <c r="X94" s="614"/>
      <c r="Y94" s="614"/>
      <c r="Z94" s="614"/>
      <c r="AA94" s="614"/>
      <c r="AB94" s="614"/>
      <c r="AC94" s="614"/>
      <c r="AD94" s="614"/>
      <c r="AE94" s="614"/>
      <c r="AF94" s="614"/>
      <c r="AG94" s="614"/>
      <c r="AH94" s="614"/>
      <c r="AI94" s="614"/>
      <c r="AJ94" s="614"/>
      <c r="AK94" s="614"/>
      <c r="AL94" s="78"/>
      <c r="AM94" s="48"/>
      <c r="AN94" s="26"/>
      <c r="AO94" s="77"/>
      <c r="AP94" s="77"/>
      <c r="AQ94" s="77"/>
    </row>
    <row r="95" spans="1:43" ht="6" customHeight="1" x14ac:dyDescent="0.2">
      <c r="A95" s="16"/>
      <c r="B95" s="475"/>
      <c r="C95" s="46"/>
      <c r="D95" s="27"/>
      <c r="E95" s="856"/>
      <c r="F95" s="856"/>
      <c r="G95" s="856"/>
      <c r="H95" s="856"/>
      <c r="I95" s="856"/>
      <c r="J95" s="856"/>
      <c r="K95" s="856"/>
      <c r="L95" s="856"/>
      <c r="M95" s="856"/>
      <c r="N95" s="856"/>
      <c r="O95" s="856"/>
      <c r="P95" s="856"/>
      <c r="Q95" s="856"/>
      <c r="R95" s="856"/>
      <c r="S95" s="856"/>
      <c r="T95" s="856"/>
      <c r="U95" s="628"/>
      <c r="V95" s="871"/>
      <c r="W95" s="856"/>
      <c r="X95" s="856"/>
      <c r="Y95" s="856"/>
      <c r="Z95" s="856"/>
      <c r="AA95" s="856"/>
      <c r="AB95" s="856"/>
      <c r="AC95" s="856"/>
      <c r="AD95" s="856"/>
      <c r="AE95" s="856"/>
      <c r="AF95" s="856"/>
      <c r="AG95" s="856"/>
      <c r="AH95" s="856"/>
      <c r="AI95" s="856"/>
      <c r="AJ95" s="856"/>
      <c r="AK95" s="856"/>
      <c r="AL95" s="24"/>
      <c r="AM95" s="46"/>
      <c r="AN95" s="27"/>
      <c r="AO95" s="16"/>
      <c r="AP95" s="16"/>
      <c r="AQ95" s="16"/>
    </row>
    <row r="96" spans="1:43" ht="11.25" customHeight="1" x14ac:dyDescent="0.2">
      <c r="A96" s="217"/>
      <c r="B96" s="477">
        <v>1112</v>
      </c>
      <c r="C96" s="476"/>
      <c r="D96" s="51"/>
      <c r="E96" s="884" t="str">
        <f ca="1">VLOOKUP(INDIRECT(ADDRESS(ROW(),COLUMN()-3)),Language_Translations,MATCH(Language_Selected,Language_Options,0),FALSE)</f>
        <v>Nous considérons qu'une canette ou une bouteille de bière, un verre de vin, un verre de liqueur ou un verre de [AJOUTER DES EXEMPLES LOCAUX] est un verre d'alcool. Au cours du dernier mois, les jours où vous avez bu de l’alcool, combien de verres buviez-vous habituellement par jour?</v>
      </c>
      <c r="F96" s="884"/>
      <c r="G96" s="884"/>
      <c r="H96" s="884"/>
      <c r="I96" s="884"/>
      <c r="J96" s="884"/>
      <c r="K96" s="884"/>
      <c r="L96" s="884"/>
      <c r="M96" s="884"/>
      <c r="N96" s="884"/>
      <c r="O96" s="884"/>
      <c r="P96" s="884"/>
      <c r="Q96" s="884"/>
      <c r="R96" s="884"/>
      <c r="S96" s="884"/>
      <c r="T96" s="884"/>
      <c r="U96" s="885"/>
      <c r="V96" s="867"/>
      <c r="W96" s="861"/>
      <c r="X96" s="861"/>
      <c r="Y96" s="861"/>
      <c r="Z96" s="861"/>
      <c r="AA96" s="861"/>
      <c r="AB96" s="861"/>
      <c r="AC96" s="861"/>
      <c r="AD96" s="861"/>
      <c r="AE96" s="861"/>
      <c r="AF96" s="861"/>
      <c r="AG96" s="861"/>
      <c r="AH96" s="861"/>
      <c r="AI96" s="861"/>
      <c r="AJ96" s="861"/>
      <c r="AK96" s="861"/>
      <c r="AM96" s="476"/>
      <c r="AN96" s="51"/>
      <c r="AO96" s="217"/>
      <c r="AP96" s="80"/>
      <c r="AQ96" s="80"/>
    </row>
    <row r="97" spans="1:43" ht="11.25" customHeight="1" x14ac:dyDescent="0.2">
      <c r="A97" s="217"/>
      <c r="B97" s="477"/>
      <c r="C97" s="476"/>
      <c r="D97" s="51"/>
      <c r="E97" s="884"/>
      <c r="F97" s="884"/>
      <c r="G97" s="884"/>
      <c r="H97" s="884"/>
      <c r="I97" s="884"/>
      <c r="J97" s="884"/>
      <c r="K97" s="884"/>
      <c r="L97" s="884"/>
      <c r="M97" s="884"/>
      <c r="N97" s="884"/>
      <c r="O97" s="884"/>
      <c r="P97" s="884"/>
      <c r="Q97" s="884"/>
      <c r="R97" s="884"/>
      <c r="S97" s="884"/>
      <c r="T97" s="884"/>
      <c r="U97" s="885"/>
      <c r="V97" s="867"/>
      <c r="W97" s="861" t="s">
        <v>2413</v>
      </c>
      <c r="X97" s="861"/>
      <c r="Y97" s="861"/>
      <c r="Z97" s="861"/>
      <c r="AA97" s="861"/>
      <c r="AB97" s="861"/>
      <c r="AC97" s="861"/>
      <c r="AD97" s="861"/>
      <c r="AE97" s="861"/>
      <c r="AF97" s="861"/>
      <c r="AG97" s="861"/>
      <c r="AH97" s="861"/>
      <c r="AI97" s="869" t="s">
        <v>9</v>
      </c>
      <c r="AJ97" s="869"/>
      <c r="AK97" s="869"/>
      <c r="AL97" s="314" t="s">
        <v>385</v>
      </c>
      <c r="AM97" s="476"/>
      <c r="AN97" s="51"/>
      <c r="AO97" s="217"/>
      <c r="AP97" s="80"/>
      <c r="AQ97" s="80"/>
    </row>
    <row r="98" spans="1:43" ht="11.25" customHeight="1" x14ac:dyDescent="0.2">
      <c r="A98" s="594"/>
      <c r="B98" s="652"/>
      <c r="C98" s="595"/>
      <c r="D98" s="51"/>
      <c r="E98" s="884"/>
      <c r="F98" s="884"/>
      <c r="G98" s="884"/>
      <c r="H98" s="884"/>
      <c r="I98" s="884"/>
      <c r="J98" s="884"/>
      <c r="K98" s="884"/>
      <c r="L98" s="884"/>
      <c r="M98" s="884"/>
      <c r="N98" s="884"/>
      <c r="O98" s="884"/>
      <c r="P98" s="884"/>
      <c r="Q98" s="884"/>
      <c r="R98" s="884"/>
      <c r="S98" s="884"/>
      <c r="T98" s="884"/>
      <c r="U98" s="885"/>
      <c r="V98" s="867"/>
      <c r="W98" s="861"/>
      <c r="X98" s="861"/>
      <c r="Y98" s="861"/>
      <c r="Z98" s="861"/>
      <c r="AA98" s="861"/>
      <c r="AB98" s="861"/>
      <c r="AC98" s="861"/>
      <c r="AD98" s="861"/>
      <c r="AE98" s="861"/>
      <c r="AF98" s="861"/>
      <c r="AG98" s="861"/>
      <c r="AH98" s="861"/>
      <c r="AI98" s="861"/>
      <c r="AJ98" s="861"/>
      <c r="AK98" s="861"/>
      <c r="AM98" s="595"/>
      <c r="AN98" s="51"/>
      <c r="AO98" s="594"/>
      <c r="AP98" s="80"/>
      <c r="AQ98" s="80"/>
    </row>
    <row r="99" spans="1:43" ht="11.25" customHeight="1" x14ac:dyDescent="0.2">
      <c r="A99" s="594"/>
      <c r="B99" s="652"/>
      <c r="C99" s="595"/>
      <c r="D99" s="51"/>
      <c r="E99" s="884"/>
      <c r="F99" s="884"/>
      <c r="G99" s="884"/>
      <c r="H99" s="884"/>
      <c r="I99" s="884"/>
      <c r="J99" s="884"/>
      <c r="K99" s="884"/>
      <c r="L99" s="884"/>
      <c r="M99" s="884"/>
      <c r="N99" s="884"/>
      <c r="O99" s="884"/>
      <c r="P99" s="884"/>
      <c r="Q99" s="884"/>
      <c r="R99" s="884"/>
      <c r="S99" s="884"/>
      <c r="T99" s="884"/>
      <c r="U99" s="885"/>
      <c r="V99" s="867"/>
      <c r="W99" s="627"/>
      <c r="X99" s="627"/>
      <c r="Y99" s="627"/>
      <c r="Z99" s="627"/>
      <c r="AA99" s="627"/>
      <c r="AB99" s="627"/>
      <c r="AC99" s="627"/>
      <c r="AD99" s="627"/>
      <c r="AE99" s="627"/>
      <c r="AF99" s="627"/>
      <c r="AG99" s="627"/>
      <c r="AH99" s="627"/>
      <c r="AI99" s="871"/>
      <c r="AJ99" s="628"/>
      <c r="AK99" s="871"/>
      <c r="AL99" s="21"/>
      <c r="AM99" s="595"/>
      <c r="AN99" s="51"/>
      <c r="AO99" s="594"/>
      <c r="AP99" s="80"/>
      <c r="AQ99" s="80"/>
    </row>
    <row r="100" spans="1:43" x14ac:dyDescent="0.2">
      <c r="A100" s="217"/>
      <c r="B100" s="477"/>
      <c r="C100" s="476"/>
      <c r="D100" s="51"/>
      <c r="E100" s="884"/>
      <c r="F100" s="884"/>
      <c r="G100" s="884"/>
      <c r="H100" s="884"/>
      <c r="I100" s="884"/>
      <c r="J100" s="884"/>
      <c r="K100" s="884"/>
      <c r="L100" s="884"/>
      <c r="M100" s="884"/>
      <c r="N100" s="884"/>
      <c r="O100" s="884"/>
      <c r="P100" s="884"/>
      <c r="Q100" s="884"/>
      <c r="R100" s="884"/>
      <c r="S100" s="884"/>
      <c r="T100" s="884"/>
      <c r="U100" s="885"/>
      <c r="V100" s="867"/>
      <c r="W100" s="627" t="s">
        <v>1120</v>
      </c>
      <c r="X100" s="627"/>
      <c r="Y100" s="627"/>
      <c r="Z100" s="627"/>
      <c r="AA100" s="627"/>
      <c r="AB100" s="627"/>
      <c r="AC100" s="861"/>
      <c r="AD100" s="868"/>
      <c r="AE100" s="868" t="s">
        <v>9</v>
      </c>
      <c r="AF100" s="868"/>
      <c r="AG100" s="868"/>
      <c r="AH100" s="868"/>
      <c r="AI100" s="870"/>
      <c r="AJ100" s="615"/>
      <c r="AK100" s="870"/>
      <c r="AL100" s="22"/>
      <c r="AM100" s="476"/>
      <c r="AN100" s="51"/>
      <c r="AO100" s="217"/>
      <c r="AP100" s="80"/>
      <c r="AQ100" s="80"/>
    </row>
    <row r="101" spans="1:43" x14ac:dyDescent="0.2">
      <c r="A101" s="594"/>
      <c r="B101" s="652"/>
      <c r="C101" s="595"/>
      <c r="D101" s="51"/>
      <c r="E101" s="884"/>
      <c r="F101" s="884"/>
      <c r="G101" s="884"/>
      <c r="H101" s="884"/>
      <c r="I101" s="884"/>
      <c r="J101" s="884"/>
      <c r="K101" s="884"/>
      <c r="L101" s="884"/>
      <c r="M101" s="884"/>
      <c r="N101" s="884"/>
      <c r="O101" s="884"/>
      <c r="P101" s="884"/>
      <c r="Q101" s="884"/>
      <c r="R101" s="884"/>
      <c r="S101" s="884"/>
      <c r="T101" s="884"/>
      <c r="U101" s="887"/>
      <c r="V101" s="888"/>
      <c r="W101" s="861"/>
      <c r="X101" s="861"/>
      <c r="Y101" s="861"/>
      <c r="Z101" s="861"/>
      <c r="AA101" s="861"/>
      <c r="AB101" s="861"/>
      <c r="AC101" s="861"/>
      <c r="AD101" s="861"/>
      <c r="AE101" s="861"/>
      <c r="AF101" s="861"/>
      <c r="AG101" s="861"/>
      <c r="AH101" s="861"/>
      <c r="AI101" s="861"/>
      <c r="AJ101" s="861"/>
      <c r="AK101" s="861"/>
      <c r="AM101" s="595"/>
      <c r="AN101" s="51"/>
      <c r="AO101" s="594"/>
      <c r="AP101" s="80"/>
      <c r="AQ101" s="80"/>
    </row>
    <row r="102" spans="1:43" s="690" customFormat="1" x14ac:dyDescent="0.2">
      <c r="A102" s="594"/>
      <c r="B102" s="689"/>
      <c r="C102" s="595"/>
      <c r="D102" s="51"/>
      <c r="E102" s="889"/>
      <c r="F102" s="889"/>
      <c r="G102" s="889"/>
      <c r="H102" s="889"/>
      <c r="I102" s="889"/>
      <c r="J102" s="889"/>
      <c r="K102" s="889"/>
      <c r="L102" s="889"/>
      <c r="M102" s="889"/>
      <c r="N102" s="889"/>
      <c r="O102" s="889"/>
      <c r="P102" s="889"/>
      <c r="Q102" s="889"/>
      <c r="R102" s="889"/>
      <c r="S102" s="889"/>
      <c r="T102" s="889"/>
      <c r="U102" s="887"/>
      <c r="V102" s="888"/>
      <c r="W102" s="861"/>
      <c r="X102" s="861"/>
      <c r="Y102" s="861"/>
      <c r="Z102" s="861"/>
      <c r="AA102" s="861"/>
      <c r="AB102" s="861"/>
      <c r="AC102" s="861"/>
      <c r="AD102" s="861"/>
      <c r="AE102" s="861"/>
      <c r="AF102" s="861"/>
      <c r="AG102" s="861"/>
      <c r="AH102" s="861"/>
      <c r="AI102" s="861"/>
      <c r="AJ102" s="861"/>
      <c r="AK102" s="861"/>
      <c r="AL102" s="25"/>
      <c r="AM102" s="595"/>
      <c r="AN102" s="51"/>
      <c r="AO102" s="594"/>
      <c r="AP102" s="80"/>
      <c r="AQ102" s="80"/>
    </row>
    <row r="103" spans="1:43" ht="10" customHeight="1" x14ac:dyDescent="0.2">
      <c r="A103" s="594"/>
      <c r="B103" s="652"/>
      <c r="C103" s="595"/>
      <c r="D103" s="51"/>
      <c r="E103" s="890" t="s">
        <v>2415</v>
      </c>
      <c r="F103" s="890"/>
      <c r="G103" s="890"/>
      <c r="H103" s="890"/>
      <c r="I103" s="890"/>
      <c r="J103" s="890"/>
      <c r="K103" s="890"/>
      <c r="L103" s="890"/>
      <c r="M103" s="890"/>
      <c r="N103" s="890"/>
      <c r="O103" s="890"/>
      <c r="P103" s="890"/>
      <c r="Q103" s="890"/>
      <c r="R103" s="890"/>
      <c r="S103" s="890"/>
      <c r="T103" s="890"/>
      <c r="U103" s="887"/>
      <c r="V103" s="888"/>
      <c r="W103" s="861"/>
      <c r="X103" s="861"/>
      <c r="Y103" s="861"/>
      <c r="Z103" s="861"/>
      <c r="AA103" s="861"/>
      <c r="AB103" s="861"/>
      <c r="AC103" s="861"/>
      <c r="AD103" s="861"/>
      <c r="AE103" s="861"/>
      <c r="AF103" s="861"/>
      <c r="AG103" s="861"/>
      <c r="AH103" s="861"/>
      <c r="AI103" s="861"/>
      <c r="AJ103" s="861"/>
      <c r="AK103" s="861"/>
      <c r="AL103"/>
      <c r="AM103" s="595"/>
      <c r="AN103" s="51"/>
      <c r="AO103" s="594"/>
      <c r="AP103" s="80"/>
      <c r="AQ103" s="80"/>
    </row>
    <row r="104" spans="1:43" x14ac:dyDescent="0.2">
      <c r="A104" s="594"/>
      <c r="B104" s="652"/>
      <c r="C104" s="595"/>
      <c r="D104" s="51"/>
      <c r="E104" s="890"/>
      <c r="F104" s="890"/>
      <c r="G104" s="890"/>
      <c r="H104" s="890"/>
      <c r="I104" s="890"/>
      <c r="J104" s="890"/>
      <c r="K104" s="890"/>
      <c r="L104" s="890"/>
      <c r="M104" s="890"/>
      <c r="N104" s="890"/>
      <c r="O104" s="890"/>
      <c r="P104" s="890"/>
      <c r="Q104" s="890"/>
      <c r="R104" s="890"/>
      <c r="S104" s="890"/>
      <c r="T104" s="890"/>
      <c r="U104" s="887"/>
      <c r="V104" s="888"/>
      <c r="W104" s="861"/>
      <c r="X104" s="861"/>
      <c r="Y104" s="861"/>
      <c r="Z104" s="861"/>
      <c r="AA104" s="861"/>
      <c r="AB104" s="861"/>
      <c r="AC104" s="861"/>
      <c r="AD104" s="861"/>
      <c r="AE104" s="861"/>
      <c r="AF104" s="861"/>
      <c r="AG104" s="861"/>
      <c r="AH104" s="861"/>
      <c r="AI104" s="861"/>
      <c r="AJ104" s="861"/>
      <c r="AK104" s="861"/>
      <c r="AL104"/>
      <c r="AM104" s="595"/>
      <c r="AN104" s="51"/>
      <c r="AO104" s="594"/>
      <c r="AP104" s="80"/>
      <c r="AQ104" s="80"/>
    </row>
    <row r="105" spans="1:43" ht="6" customHeight="1" x14ac:dyDescent="0.2">
      <c r="A105" s="77"/>
      <c r="B105" s="76"/>
      <c r="C105" s="48"/>
      <c r="D105" s="26"/>
      <c r="E105" s="77"/>
      <c r="F105" s="77"/>
      <c r="G105" s="77"/>
      <c r="H105" s="77"/>
      <c r="I105" s="77"/>
      <c r="J105" s="77"/>
      <c r="K105" s="77"/>
      <c r="L105" s="77"/>
      <c r="M105" s="77"/>
      <c r="N105" s="77"/>
      <c r="O105" s="77"/>
      <c r="P105" s="77"/>
      <c r="Q105" s="77"/>
      <c r="R105" s="77"/>
      <c r="S105" s="77"/>
      <c r="T105" s="77"/>
      <c r="U105" s="48"/>
      <c r="V105" s="26"/>
      <c r="W105" s="77"/>
      <c r="X105" s="77"/>
      <c r="Y105" s="77"/>
      <c r="Z105" s="77"/>
      <c r="AA105" s="77"/>
      <c r="AB105" s="77"/>
      <c r="AC105" s="77"/>
      <c r="AD105" s="77"/>
      <c r="AE105" s="77"/>
      <c r="AF105" s="77"/>
      <c r="AG105" s="77"/>
      <c r="AH105" s="77"/>
      <c r="AI105" s="77"/>
      <c r="AJ105" s="77"/>
      <c r="AK105" s="77"/>
      <c r="AL105" s="78"/>
      <c r="AM105" s="48"/>
      <c r="AN105" s="26"/>
      <c r="AO105" s="77"/>
      <c r="AP105" s="77"/>
      <c r="AQ105" s="77"/>
    </row>
    <row r="106" spans="1:43" ht="6" customHeight="1" x14ac:dyDescent="0.2">
      <c r="A106" s="217"/>
      <c r="B106" s="477"/>
      <c r="C106" s="476"/>
      <c r="D106" s="51"/>
      <c r="E106" s="217"/>
      <c r="F106" s="217"/>
      <c r="G106" s="217"/>
      <c r="H106" s="217"/>
      <c r="I106" s="217"/>
      <c r="J106" s="217"/>
      <c r="K106" s="217"/>
      <c r="L106" s="217"/>
      <c r="M106" s="217"/>
      <c r="N106" s="217"/>
      <c r="O106" s="217"/>
      <c r="P106" s="217"/>
      <c r="Q106" s="217"/>
      <c r="R106" s="217"/>
      <c r="S106" s="217"/>
      <c r="T106" s="217"/>
      <c r="U106" s="476"/>
      <c r="V106" s="51"/>
      <c r="W106" s="217"/>
      <c r="X106" s="217"/>
      <c r="Y106" s="217"/>
      <c r="Z106" s="217"/>
      <c r="AA106" s="217"/>
      <c r="AB106" s="217"/>
      <c r="AC106" s="217"/>
      <c r="AD106" s="217"/>
      <c r="AE106" s="217"/>
      <c r="AF106" s="217"/>
      <c r="AG106" s="217"/>
      <c r="AH106" s="217"/>
      <c r="AI106" s="217"/>
      <c r="AJ106" s="217"/>
      <c r="AK106" s="217"/>
      <c r="AL106" s="477"/>
      <c r="AM106" s="476"/>
      <c r="AN106" s="51"/>
      <c r="AO106" s="217"/>
      <c r="AP106" s="217"/>
      <c r="AQ106" s="217"/>
    </row>
    <row r="107" spans="1:43" x14ac:dyDescent="0.2">
      <c r="A107" s="217"/>
      <c r="B107" s="477">
        <v>1113</v>
      </c>
      <c r="C107" s="476"/>
      <c r="D107" s="51"/>
      <c r="E107" s="722" t="str">
        <f ca="1">VLOOKUP(INDIRECT(ADDRESS(ROW(),COLUMN()-3)),Language_Translations,MATCH(Language_Selected,Language_Options,0),FALSE)</f>
        <v>Différentes raisons peuvent empêcher les femmes d'obtenir un avis médical ou de se faire soigner. Quand vous êtes malade et que vous voulez un avis médical ou un traitement, est-ce que chacune des raisons suivantes constitue, pour vous, un problème important ou bien ce n'est pas un problème important :</v>
      </c>
      <c r="F107" s="722"/>
      <c r="G107" s="722"/>
      <c r="H107" s="722"/>
      <c r="I107" s="722"/>
      <c r="J107" s="722"/>
      <c r="K107" s="722"/>
      <c r="L107" s="722"/>
      <c r="M107" s="722"/>
      <c r="N107" s="722"/>
      <c r="O107" s="722"/>
      <c r="P107" s="722"/>
      <c r="Q107" s="722"/>
      <c r="R107" s="722"/>
      <c r="S107" s="722"/>
      <c r="T107" s="722"/>
      <c r="U107" s="476"/>
      <c r="V107" s="51"/>
      <c r="W107" s="217"/>
      <c r="X107" s="217"/>
      <c r="Y107" s="217"/>
      <c r="Z107" s="217"/>
      <c r="AA107" s="217"/>
      <c r="AB107" s="217"/>
      <c r="AC107" s="217"/>
      <c r="AD107" s="217"/>
      <c r="AE107" s="217"/>
      <c r="AF107" s="217"/>
      <c r="AG107" s="217"/>
      <c r="AH107" s="217"/>
      <c r="AI107" s="217"/>
      <c r="AJ107" s="217"/>
      <c r="AK107" s="217"/>
      <c r="AL107" s="477"/>
      <c r="AM107" s="476"/>
      <c r="AN107" s="51"/>
      <c r="AO107" s="217"/>
      <c r="AP107" s="217"/>
      <c r="AQ107" s="217"/>
    </row>
    <row r="108" spans="1:43" x14ac:dyDescent="0.2">
      <c r="A108" s="217"/>
      <c r="B108" s="477"/>
      <c r="C108" s="476"/>
      <c r="D108" s="51"/>
      <c r="E108" s="722"/>
      <c r="F108" s="722"/>
      <c r="G108" s="722"/>
      <c r="H108" s="722"/>
      <c r="I108" s="722"/>
      <c r="J108" s="722"/>
      <c r="K108" s="722"/>
      <c r="L108" s="722"/>
      <c r="M108" s="722"/>
      <c r="N108" s="722"/>
      <c r="O108" s="722"/>
      <c r="P108" s="722"/>
      <c r="Q108" s="722"/>
      <c r="R108" s="722"/>
      <c r="S108" s="722"/>
      <c r="T108" s="722"/>
      <c r="U108" s="476"/>
      <c r="V108" s="51"/>
      <c r="W108" s="217"/>
      <c r="X108" s="217"/>
      <c r="Y108" s="217"/>
      <c r="Z108" s="217"/>
      <c r="AA108" s="217"/>
      <c r="AB108" s="217"/>
      <c r="AC108" s="217"/>
      <c r="AD108" s="217"/>
      <c r="AE108" s="217"/>
      <c r="AF108" s="217"/>
      <c r="AG108" s="217"/>
      <c r="AH108" s="217"/>
      <c r="AI108" s="217"/>
      <c r="AJ108" s="217"/>
      <c r="AK108" s="217"/>
      <c r="AL108" s="477"/>
      <c r="AM108" s="476"/>
      <c r="AN108" s="51"/>
      <c r="AO108" s="217"/>
      <c r="AP108" s="217"/>
      <c r="AQ108" s="217"/>
    </row>
    <row r="109" spans="1:43" x14ac:dyDescent="0.2">
      <c r="A109" s="217"/>
      <c r="B109" s="477"/>
      <c r="C109" s="476"/>
      <c r="D109" s="51"/>
      <c r="E109" s="722"/>
      <c r="F109" s="722"/>
      <c r="G109" s="722"/>
      <c r="H109" s="722"/>
      <c r="I109" s="722"/>
      <c r="J109" s="722"/>
      <c r="K109" s="722"/>
      <c r="L109" s="722"/>
      <c r="M109" s="722"/>
      <c r="N109" s="722"/>
      <c r="O109" s="722"/>
      <c r="P109" s="722"/>
      <c r="Q109" s="722"/>
      <c r="R109" s="722"/>
      <c r="S109" s="722"/>
      <c r="T109" s="722"/>
      <c r="U109" s="476"/>
      <c r="V109" s="51"/>
      <c r="W109" s="217"/>
      <c r="X109" s="217"/>
      <c r="Y109" s="217"/>
      <c r="Z109" s="217"/>
      <c r="AA109" s="217"/>
      <c r="AB109" s="217"/>
      <c r="AC109" s="217"/>
      <c r="AD109" s="217"/>
      <c r="AE109" s="217"/>
      <c r="AL109"/>
      <c r="AM109" s="476"/>
      <c r="AN109" s="51"/>
      <c r="AO109" s="217"/>
      <c r="AP109" s="217"/>
      <c r="AQ109" s="217"/>
    </row>
    <row r="110" spans="1:43" x14ac:dyDescent="0.2">
      <c r="A110" s="217"/>
      <c r="B110" s="477"/>
      <c r="C110" s="476"/>
      <c r="D110" s="51"/>
      <c r="E110" s="722"/>
      <c r="F110" s="722"/>
      <c r="G110" s="722"/>
      <c r="H110" s="722"/>
      <c r="I110" s="722"/>
      <c r="J110" s="722"/>
      <c r="K110" s="722"/>
      <c r="L110" s="722"/>
      <c r="M110" s="722"/>
      <c r="N110" s="722"/>
      <c r="O110" s="722"/>
      <c r="P110" s="722"/>
      <c r="Q110" s="722"/>
      <c r="R110" s="722"/>
      <c r="S110" s="722"/>
      <c r="T110" s="722"/>
      <c r="U110" s="476"/>
      <c r="V110" s="51"/>
      <c r="W110" s="217"/>
      <c r="X110" s="217"/>
      <c r="Y110" s="217"/>
      <c r="Z110" s="217"/>
      <c r="AA110" s="217"/>
      <c r="AB110" s="217"/>
      <c r="AC110" s="217"/>
      <c r="AD110" s="217"/>
      <c r="AK110" s="112" t="s">
        <v>1121</v>
      </c>
      <c r="AL110"/>
      <c r="AM110" s="476"/>
      <c r="AN110" s="51"/>
      <c r="AO110" s="217"/>
      <c r="AP110" s="217"/>
      <c r="AQ110" s="217"/>
    </row>
    <row r="111" spans="1:43" x14ac:dyDescent="0.2">
      <c r="A111" s="217"/>
      <c r="B111" s="477"/>
      <c r="C111" s="476"/>
      <c r="D111" s="51"/>
      <c r="E111" s="722"/>
      <c r="F111" s="722"/>
      <c r="G111" s="722"/>
      <c r="H111" s="722"/>
      <c r="I111" s="722"/>
      <c r="J111" s="722"/>
      <c r="K111" s="722"/>
      <c r="L111" s="722"/>
      <c r="M111" s="722"/>
      <c r="N111" s="722"/>
      <c r="O111" s="722"/>
      <c r="P111" s="722"/>
      <c r="Q111" s="722"/>
      <c r="R111" s="722"/>
      <c r="S111" s="722"/>
      <c r="T111" s="722"/>
      <c r="U111" s="476"/>
      <c r="V111" s="51"/>
      <c r="W111" s="217"/>
      <c r="X111" s="217"/>
      <c r="Y111" s="217"/>
      <c r="Z111" s="217"/>
      <c r="AA111" s="217"/>
      <c r="AB111" s="217"/>
      <c r="AC111" s="217"/>
      <c r="AD111" s="217"/>
      <c r="AF111" s="316" t="s">
        <v>1122</v>
      </c>
      <c r="AH111" s="3"/>
      <c r="AK111" s="316" t="s">
        <v>1122</v>
      </c>
      <c r="AL111" s="477"/>
      <c r="AM111" s="476"/>
      <c r="AN111" s="51"/>
      <c r="AO111" s="217"/>
      <c r="AP111" s="217"/>
      <c r="AQ111" s="217"/>
    </row>
    <row r="112" spans="1:43" x14ac:dyDescent="0.2">
      <c r="A112" s="217"/>
      <c r="B112" s="477"/>
      <c r="C112" s="476"/>
      <c r="D112" s="51"/>
      <c r="E112" s="722"/>
      <c r="F112" s="722"/>
      <c r="G112" s="722"/>
      <c r="H112" s="722"/>
      <c r="I112" s="722"/>
      <c r="J112" s="722"/>
      <c r="K112" s="722"/>
      <c r="L112" s="722"/>
      <c r="M112" s="722"/>
      <c r="N112" s="722"/>
      <c r="O112" s="722"/>
      <c r="P112" s="722"/>
      <c r="Q112" s="722"/>
      <c r="R112" s="722"/>
      <c r="S112" s="722"/>
      <c r="T112" s="722"/>
      <c r="U112" s="476"/>
      <c r="V112" s="51"/>
      <c r="W112" s="217"/>
      <c r="X112" s="217"/>
      <c r="Y112" s="217"/>
      <c r="Z112" s="217"/>
      <c r="AA112" s="217"/>
      <c r="AB112" s="217"/>
      <c r="AC112" s="217"/>
      <c r="AD112" s="217"/>
      <c r="AF112" s="316" t="s">
        <v>1123</v>
      </c>
      <c r="AH112" s="3"/>
      <c r="AK112" s="316" t="s">
        <v>1123</v>
      </c>
      <c r="AL112" s="477"/>
      <c r="AM112" s="476"/>
      <c r="AN112" s="51"/>
      <c r="AO112" s="217"/>
      <c r="AP112" s="217"/>
      <c r="AQ112" s="217"/>
    </row>
    <row r="113" spans="1:43" ht="6" customHeight="1" x14ac:dyDescent="0.2">
      <c r="A113" s="217"/>
      <c r="B113" s="477"/>
      <c r="C113" s="476"/>
      <c r="D113" s="51"/>
      <c r="E113" s="217"/>
      <c r="F113" s="217"/>
      <c r="G113" s="217"/>
      <c r="H113" s="217"/>
      <c r="I113" s="217"/>
      <c r="J113" s="217"/>
      <c r="K113" s="217"/>
      <c r="L113" s="217"/>
      <c r="M113" s="217"/>
      <c r="N113" s="217"/>
      <c r="O113" s="217"/>
      <c r="P113" s="217"/>
      <c r="Q113" s="217"/>
      <c r="R113" s="217"/>
      <c r="S113" s="217"/>
      <c r="T113" s="217"/>
      <c r="U113" s="476"/>
      <c r="V113" s="51"/>
      <c r="W113" s="217"/>
      <c r="X113" s="217"/>
      <c r="Y113" s="217"/>
      <c r="Z113" s="217"/>
      <c r="AA113" s="217"/>
      <c r="AB113" s="217"/>
      <c r="AC113" s="217"/>
      <c r="AD113" s="217"/>
      <c r="AG113" s="316"/>
      <c r="AH113" s="3"/>
      <c r="AI113" s="3"/>
      <c r="AJ113" s="3"/>
      <c r="AK113" s="316"/>
      <c r="AL113" s="477"/>
      <c r="AM113" s="476"/>
      <c r="AN113" s="51"/>
      <c r="AO113" s="217"/>
      <c r="AP113" s="217"/>
      <c r="AQ113" s="217"/>
    </row>
    <row r="114" spans="1:43" x14ac:dyDescent="0.2">
      <c r="A114" s="217"/>
      <c r="B114" s="477"/>
      <c r="C114" s="476"/>
      <c r="D114" s="51"/>
      <c r="E114" s="217" t="s">
        <v>155</v>
      </c>
      <c r="F114" s="722" t="str">
        <f ca="1">VLOOKUP(CONCATENATE($B$107&amp;INDIRECT(ADDRESS(ROW(),COLUMN()-1))),Language_Translations,MATCH(Language_Selected,Language_Options,0),FALSE)</f>
        <v>Obtenir la permission d'aller voir un médecin ?</v>
      </c>
      <c r="G114" s="722"/>
      <c r="H114" s="722"/>
      <c r="I114" s="722"/>
      <c r="J114" s="722"/>
      <c r="K114" s="722"/>
      <c r="L114" s="722"/>
      <c r="M114" s="722"/>
      <c r="N114" s="722"/>
      <c r="O114" s="722"/>
      <c r="P114" s="722"/>
      <c r="Q114" s="722"/>
      <c r="R114" s="722"/>
      <c r="S114" s="722"/>
      <c r="T114" s="722"/>
      <c r="U114" s="476"/>
      <c r="V114" s="51"/>
      <c r="W114" s="217" t="s">
        <v>155</v>
      </c>
      <c r="X114" s="3" t="s">
        <v>1124</v>
      </c>
      <c r="Y114" s="217"/>
      <c r="Z114" s="217"/>
      <c r="AA114" s="217"/>
      <c r="AB114" s="217"/>
      <c r="AC114" s="47" t="s">
        <v>9</v>
      </c>
      <c r="AD114" s="97"/>
      <c r="AE114" s="47"/>
      <c r="AF114" s="240" t="s">
        <v>93</v>
      </c>
      <c r="AK114" s="81" t="s">
        <v>95</v>
      </c>
      <c r="AL114"/>
      <c r="AM114" s="476"/>
      <c r="AN114" s="51"/>
      <c r="AO114" s="217"/>
      <c r="AP114" s="217"/>
      <c r="AQ114" s="217"/>
    </row>
    <row r="115" spans="1:43" ht="11.25" customHeight="1" x14ac:dyDescent="0.2">
      <c r="A115" s="217"/>
      <c r="B115" s="477"/>
      <c r="C115" s="476"/>
      <c r="D115" s="51"/>
      <c r="E115" s="217" t="s">
        <v>157</v>
      </c>
      <c r="F115" s="722" t="str">
        <f ca="1">VLOOKUP(CONCATENATE($B$107&amp;INDIRECT(ADDRESS(ROW(),COLUMN()-1))),Language_Translations,MATCH(Language_Selected,Language_Options,0),FALSE)</f>
        <v>Obtenir l'argent nécessaire pour le conseil ou le traitement ?</v>
      </c>
      <c r="G115" s="722"/>
      <c r="H115" s="722"/>
      <c r="I115" s="722"/>
      <c r="J115" s="722"/>
      <c r="K115" s="722"/>
      <c r="L115" s="722"/>
      <c r="M115" s="722"/>
      <c r="N115" s="722"/>
      <c r="O115" s="722"/>
      <c r="P115" s="722"/>
      <c r="Q115" s="722"/>
      <c r="R115" s="722"/>
      <c r="S115" s="722"/>
      <c r="T115" s="722"/>
      <c r="U115" s="476"/>
      <c r="V115" s="51"/>
      <c r="W115" s="217" t="s">
        <v>157</v>
      </c>
      <c r="X115" s="3" t="s">
        <v>1125</v>
      </c>
      <c r="Y115" s="217"/>
      <c r="Z115" s="217"/>
      <c r="AA115" s="217"/>
      <c r="AB115" s="217"/>
      <c r="AC115" s="217"/>
      <c r="AD115" s="47"/>
      <c r="AE115" s="47" t="s">
        <v>9</v>
      </c>
      <c r="AF115" s="240" t="s">
        <v>93</v>
      </c>
      <c r="AK115" s="81" t="s">
        <v>95</v>
      </c>
      <c r="AL115"/>
      <c r="AM115" s="476"/>
      <c r="AN115" s="51"/>
      <c r="AO115" s="217"/>
      <c r="AP115" s="217"/>
      <c r="AQ115" s="217"/>
    </row>
    <row r="116" spans="1:43" x14ac:dyDescent="0.2">
      <c r="A116" s="217"/>
      <c r="B116" s="477"/>
      <c r="C116" s="476"/>
      <c r="D116" s="51"/>
      <c r="E116" s="217"/>
      <c r="F116" s="722"/>
      <c r="G116" s="722"/>
      <c r="H116" s="722"/>
      <c r="I116" s="722"/>
      <c r="J116" s="722"/>
      <c r="K116" s="722"/>
      <c r="L116" s="722"/>
      <c r="M116" s="722"/>
      <c r="N116" s="722"/>
      <c r="O116" s="722"/>
      <c r="P116" s="722"/>
      <c r="Q116" s="722"/>
      <c r="R116" s="722"/>
      <c r="S116" s="722"/>
      <c r="T116" s="722"/>
      <c r="U116" s="476"/>
      <c r="V116" s="51"/>
      <c r="W116" s="217"/>
      <c r="X116" s="3"/>
      <c r="Y116" s="217"/>
      <c r="Z116" s="217"/>
      <c r="AA116" s="217"/>
      <c r="AB116" s="217"/>
      <c r="AC116" s="217"/>
      <c r="AD116" s="217"/>
      <c r="AE116" s="217"/>
      <c r="AF116" s="240"/>
      <c r="AK116" s="81"/>
      <c r="AL116"/>
      <c r="AM116" s="476"/>
      <c r="AN116" s="51"/>
      <c r="AO116" s="217"/>
      <c r="AP116" s="217"/>
      <c r="AQ116" s="217"/>
    </row>
    <row r="117" spans="1:43" ht="11.25" customHeight="1" x14ac:dyDescent="0.2">
      <c r="A117" s="217"/>
      <c r="B117" s="477"/>
      <c r="C117" s="476"/>
      <c r="D117" s="51"/>
      <c r="E117" s="217" t="s">
        <v>368</v>
      </c>
      <c r="F117" s="722" t="str">
        <f ca="1">VLOOKUP(CONCATENATE($B$107&amp;INDIRECT(ADDRESS(ROW(),COLUMN()-1))),Language_Translations,MATCH(Language_Selected,Language_Options,0),FALSE)</f>
        <v>La distance pour atteindre l'établissement de santé ?</v>
      </c>
      <c r="G117" s="722"/>
      <c r="H117" s="722"/>
      <c r="I117" s="722"/>
      <c r="J117" s="722"/>
      <c r="K117" s="722"/>
      <c r="L117" s="722"/>
      <c r="M117" s="722"/>
      <c r="N117" s="722"/>
      <c r="O117" s="722"/>
      <c r="P117" s="722"/>
      <c r="Q117" s="722"/>
      <c r="R117" s="722"/>
      <c r="S117" s="722"/>
      <c r="T117" s="722"/>
      <c r="U117" s="476"/>
      <c r="V117" s="51"/>
      <c r="W117" s="217" t="s">
        <v>368</v>
      </c>
      <c r="X117" s="3" t="s">
        <v>1126</v>
      </c>
      <c r="Y117" s="217"/>
      <c r="Z117" s="217"/>
      <c r="AA117" s="217"/>
      <c r="AB117" s="47" t="s">
        <v>9</v>
      </c>
      <c r="AC117" s="47"/>
      <c r="AD117" s="47"/>
      <c r="AE117" s="47"/>
      <c r="AF117" s="240" t="s">
        <v>93</v>
      </c>
      <c r="AK117" s="81" t="s">
        <v>95</v>
      </c>
      <c r="AL117"/>
      <c r="AM117" s="476"/>
      <c r="AN117" s="51"/>
      <c r="AO117" s="217"/>
      <c r="AP117" s="217"/>
      <c r="AQ117" s="217"/>
    </row>
    <row r="118" spans="1:43" x14ac:dyDescent="0.2">
      <c r="A118" s="217"/>
      <c r="B118" s="477"/>
      <c r="C118" s="476"/>
      <c r="D118" s="51"/>
      <c r="E118" s="217"/>
      <c r="F118" s="722"/>
      <c r="G118" s="722"/>
      <c r="H118" s="722"/>
      <c r="I118" s="722"/>
      <c r="J118" s="722"/>
      <c r="K118" s="722"/>
      <c r="L118" s="722"/>
      <c r="M118" s="722"/>
      <c r="N118" s="722"/>
      <c r="O118" s="722"/>
      <c r="P118" s="722"/>
      <c r="Q118" s="722"/>
      <c r="R118" s="722"/>
      <c r="S118" s="722"/>
      <c r="T118" s="722"/>
      <c r="U118" s="476"/>
      <c r="V118" s="51"/>
      <c r="W118" s="217"/>
      <c r="X118" s="3"/>
      <c r="Y118" s="217"/>
      <c r="Z118" s="217"/>
      <c r="AA118" s="217"/>
      <c r="AB118" s="217"/>
      <c r="AC118" s="217"/>
      <c r="AD118" s="217"/>
      <c r="AE118" s="217"/>
      <c r="AF118" s="240"/>
      <c r="AK118" s="81"/>
      <c r="AL118"/>
      <c r="AM118" s="476"/>
      <c r="AN118" s="51"/>
      <c r="AO118" s="217"/>
      <c r="AP118" s="217"/>
      <c r="AQ118" s="217"/>
    </row>
    <row r="119" spans="1:43" ht="11.25" customHeight="1" x14ac:dyDescent="0.2">
      <c r="A119" s="217"/>
      <c r="B119" s="477"/>
      <c r="C119" s="476"/>
      <c r="D119" s="51"/>
      <c r="E119" s="217" t="s">
        <v>371</v>
      </c>
      <c r="F119" s="722" t="str">
        <f ca="1">VLOOKUP(CONCATENATE($B$107&amp;INDIRECT(ADDRESS(ROW(),COLUMN()-1))),Language_Translations,MATCH(Language_Selected,Language_Options,0),FALSE)</f>
        <v>Ne pas vouloir y aller seule ?</v>
      </c>
      <c r="G119" s="722"/>
      <c r="H119" s="722"/>
      <c r="I119" s="722"/>
      <c r="J119" s="722"/>
      <c r="K119" s="722"/>
      <c r="L119" s="722"/>
      <c r="M119" s="722"/>
      <c r="N119" s="722"/>
      <c r="O119" s="722"/>
      <c r="P119" s="722"/>
      <c r="Q119" s="722"/>
      <c r="R119" s="722"/>
      <c r="S119" s="722"/>
      <c r="T119" s="722"/>
      <c r="U119" s="476"/>
      <c r="V119" s="51"/>
      <c r="W119" s="217" t="s">
        <v>371</v>
      </c>
      <c r="X119" s="3" t="s">
        <v>1127</v>
      </c>
      <c r="Y119" s="217"/>
      <c r="Z119" s="217"/>
      <c r="AA119" s="217"/>
      <c r="AB119" s="47"/>
      <c r="AC119" s="47" t="s">
        <v>9</v>
      </c>
      <c r="AD119" s="47"/>
      <c r="AE119" s="47"/>
      <c r="AF119" s="240" t="s">
        <v>93</v>
      </c>
      <c r="AK119" s="81" t="s">
        <v>95</v>
      </c>
      <c r="AL119"/>
      <c r="AM119" s="476"/>
      <c r="AN119" s="51"/>
      <c r="AO119" s="217"/>
      <c r="AP119" s="217"/>
      <c r="AQ119" s="217"/>
    </row>
    <row r="120" spans="1:43" ht="6" customHeight="1" x14ac:dyDescent="0.2">
      <c r="A120" s="77"/>
      <c r="B120" s="76"/>
      <c r="C120" s="48"/>
      <c r="D120" s="26"/>
      <c r="E120" s="77"/>
      <c r="F120" s="77"/>
      <c r="G120" s="77"/>
      <c r="H120" s="77"/>
      <c r="I120" s="77"/>
      <c r="J120" s="77"/>
      <c r="K120" s="77"/>
      <c r="L120" s="77"/>
      <c r="M120" s="77"/>
      <c r="N120" s="77"/>
      <c r="O120" s="77"/>
      <c r="P120" s="77"/>
      <c r="Q120" s="77"/>
      <c r="R120" s="77"/>
      <c r="S120" s="77"/>
      <c r="T120" s="77"/>
      <c r="U120" s="48"/>
      <c r="V120" s="26"/>
      <c r="W120" s="77"/>
      <c r="X120" s="77"/>
      <c r="Y120" s="77"/>
      <c r="Z120" s="77"/>
      <c r="AA120" s="77"/>
      <c r="AB120" s="77"/>
      <c r="AC120" s="77"/>
      <c r="AD120" s="77"/>
      <c r="AE120" s="77"/>
      <c r="AF120" s="77"/>
      <c r="AG120" s="77"/>
      <c r="AH120" s="77"/>
      <c r="AI120" s="77"/>
      <c r="AJ120" s="77"/>
      <c r="AK120" s="77"/>
      <c r="AL120" s="76"/>
      <c r="AM120" s="48"/>
      <c r="AN120" s="26"/>
      <c r="AO120" s="77"/>
      <c r="AP120" s="77"/>
      <c r="AQ120" s="77"/>
    </row>
    <row r="121" spans="1:43" ht="6" customHeight="1" x14ac:dyDescent="0.2">
      <c r="A121" s="16"/>
      <c r="B121" s="475"/>
      <c r="C121" s="46"/>
      <c r="D121" s="27"/>
      <c r="E121" s="16"/>
      <c r="F121" s="16"/>
      <c r="G121" s="16"/>
      <c r="H121" s="16"/>
      <c r="I121" s="16"/>
      <c r="J121" s="16"/>
      <c r="K121" s="16"/>
      <c r="L121" s="16"/>
      <c r="M121" s="16"/>
      <c r="N121" s="16"/>
      <c r="O121" s="16"/>
      <c r="P121" s="16"/>
      <c r="Q121" s="16"/>
      <c r="R121" s="16"/>
      <c r="S121" s="16"/>
      <c r="T121" s="16"/>
      <c r="U121" s="46"/>
      <c r="V121" s="27"/>
      <c r="W121" s="16"/>
      <c r="X121" s="16"/>
      <c r="Y121" s="16"/>
      <c r="Z121" s="16"/>
      <c r="AA121" s="16"/>
      <c r="AB121" s="16"/>
      <c r="AC121" s="16"/>
      <c r="AD121" s="16"/>
      <c r="AE121" s="16"/>
      <c r="AF121" s="16"/>
      <c r="AG121" s="16"/>
      <c r="AH121" s="16"/>
      <c r="AI121" s="16"/>
      <c r="AJ121" s="16"/>
      <c r="AK121" s="16"/>
      <c r="AL121" s="24"/>
      <c r="AM121" s="46"/>
      <c r="AN121" s="27"/>
      <c r="AO121" s="16"/>
      <c r="AP121" s="16"/>
      <c r="AQ121" s="16"/>
    </row>
    <row r="122" spans="1:43" ht="11.25" customHeight="1" x14ac:dyDescent="0.2">
      <c r="A122" s="217"/>
      <c r="B122" s="477">
        <v>1114</v>
      </c>
      <c r="C122" s="476"/>
      <c r="D122" s="51"/>
      <c r="E122" s="722" t="str">
        <f ca="1">VLOOKUP(INDIRECT(ADDRESS(ROW(),COLUMN()-3)),Language_Translations,MATCH(Language_Selected,Language_Options,0),FALSE)</f>
        <v>Êtes-vous couverte par une assurance médicale ?</v>
      </c>
      <c r="F122" s="722"/>
      <c r="G122" s="722"/>
      <c r="H122" s="722"/>
      <c r="I122" s="722"/>
      <c r="J122" s="722"/>
      <c r="K122" s="722"/>
      <c r="L122" s="722"/>
      <c r="M122" s="722"/>
      <c r="N122" s="722"/>
      <c r="O122" s="722"/>
      <c r="P122" s="722"/>
      <c r="Q122" s="722"/>
      <c r="R122" s="722"/>
      <c r="S122" s="722"/>
      <c r="T122" s="722"/>
      <c r="U122" s="476"/>
      <c r="V122" s="51"/>
      <c r="W122" s="217" t="s">
        <v>117</v>
      </c>
      <c r="X122" s="217"/>
      <c r="Y122" s="47" t="s">
        <v>9</v>
      </c>
      <c r="Z122" s="47"/>
      <c r="AA122" s="47"/>
      <c r="AB122" s="47"/>
      <c r="AC122" s="47"/>
      <c r="AD122" s="47"/>
      <c r="AE122" s="47"/>
      <c r="AF122" s="47"/>
      <c r="AG122" s="47"/>
      <c r="AH122" s="47"/>
      <c r="AI122" s="47"/>
      <c r="AJ122" s="47"/>
      <c r="AK122" s="47"/>
      <c r="AL122" s="75" t="s">
        <v>93</v>
      </c>
      <c r="AM122" s="476"/>
      <c r="AN122" s="51"/>
      <c r="AO122" s="217"/>
      <c r="AP122" s="217"/>
      <c r="AQ122" s="217"/>
    </row>
    <row r="123" spans="1:43" x14ac:dyDescent="0.2">
      <c r="A123" s="217"/>
      <c r="B123" s="81" t="s">
        <v>120</v>
      </c>
      <c r="C123" s="476"/>
      <c r="D123" s="51"/>
      <c r="E123" s="722"/>
      <c r="F123" s="722"/>
      <c r="G123" s="722"/>
      <c r="H123" s="722"/>
      <c r="I123" s="722"/>
      <c r="J123" s="722"/>
      <c r="K123" s="722"/>
      <c r="L123" s="722"/>
      <c r="M123" s="722"/>
      <c r="N123" s="722"/>
      <c r="O123" s="722"/>
      <c r="P123" s="722"/>
      <c r="Q123" s="722"/>
      <c r="R123" s="722"/>
      <c r="S123" s="722"/>
      <c r="T123" s="722"/>
      <c r="U123" s="476"/>
      <c r="V123" s="51"/>
      <c r="W123" s="217" t="s">
        <v>118</v>
      </c>
      <c r="X123" s="217"/>
      <c r="Y123" s="47" t="s">
        <v>9</v>
      </c>
      <c r="Z123" s="47"/>
      <c r="AA123" s="47"/>
      <c r="AB123" s="47"/>
      <c r="AC123" s="47"/>
      <c r="AD123" s="47"/>
      <c r="AE123" s="47"/>
      <c r="AF123" s="47"/>
      <c r="AG123" s="47"/>
      <c r="AH123" s="47"/>
      <c r="AI123" s="47"/>
      <c r="AJ123" s="47"/>
      <c r="AK123" s="47"/>
      <c r="AL123" s="75" t="s">
        <v>95</v>
      </c>
      <c r="AM123" s="476"/>
      <c r="AN123" s="51"/>
      <c r="AO123" s="217"/>
      <c r="AP123" s="318">
        <v>1116</v>
      </c>
      <c r="AQ123" s="217"/>
    </row>
    <row r="124" spans="1:43" ht="6" customHeight="1" x14ac:dyDescent="0.2">
      <c r="A124" s="77"/>
      <c r="B124" s="76"/>
      <c r="C124" s="48"/>
      <c r="D124" s="26"/>
      <c r="E124" s="77"/>
      <c r="F124" s="77"/>
      <c r="G124" s="77"/>
      <c r="H124" s="77"/>
      <c r="I124" s="77"/>
      <c r="J124" s="77"/>
      <c r="K124" s="77"/>
      <c r="L124" s="77"/>
      <c r="M124" s="77"/>
      <c r="N124" s="77"/>
      <c r="O124" s="77"/>
      <c r="P124" s="77"/>
      <c r="Q124" s="77"/>
      <c r="R124" s="77"/>
      <c r="S124" s="77"/>
      <c r="T124" s="77"/>
      <c r="U124" s="48"/>
      <c r="V124" s="26"/>
      <c r="W124" s="77"/>
      <c r="X124" s="77"/>
      <c r="Y124" s="77"/>
      <c r="Z124" s="77"/>
      <c r="AA124" s="77"/>
      <c r="AB124" s="77"/>
      <c r="AC124" s="77"/>
      <c r="AD124" s="77"/>
      <c r="AE124" s="77"/>
      <c r="AF124" s="77"/>
      <c r="AG124" s="77"/>
      <c r="AH124" s="77"/>
      <c r="AI124" s="77"/>
      <c r="AJ124" s="77"/>
      <c r="AK124" s="77"/>
      <c r="AL124" s="78"/>
      <c r="AM124" s="48"/>
      <c r="AN124" s="26"/>
      <c r="AO124" s="77"/>
      <c r="AP124" s="77"/>
      <c r="AQ124" s="77"/>
    </row>
    <row r="125" spans="1:43" ht="6" customHeight="1" x14ac:dyDescent="0.2">
      <c r="A125" s="16"/>
      <c r="B125" s="475"/>
      <c r="C125" s="46"/>
      <c r="D125" s="27"/>
      <c r="E125" s="16"/>
      <c r="F125" s="16"/>
      <c r="G125" s="16"/>
      <c r="H125" s="16"/>
      <c r="I125" s="16"/>
      <c r="J125" s="16"/>
      <c r="K125" s="16"/>
      <c r="L125" s="16"/>
      <c r="M125" s="16"/>
      <c r="N125" s="16"/>
      <c r="O125" s="16"/>
      <c r="P125" s="16"/>
      <c r="Q125" s="16"/>
      <c r="R125" s="16"/>
      <c r="S125" s="16"/>
      <c r="T125" s="16"/>
      <c r="U125" s="46"/>
      <c r="V125" s="27"/>
      <c r="W125" s="16"/>
      <c r="X125" s="16"/>
      <c r="Y125" s="16"/>
      <c r="Z125" s="16"/>
      <c r="AA125" s="16"/>
      <c r="AB125" s="16"/>
      <c r="AC125" s="16"/>
      <c r="AD125" s="16"/>
      <c r="AE125" s="16"/>
      <c r="AF125" s="16"/>
      <c r="AG125" s="16"/>
      <c r="AH125" s="16"/>
      <c r="AI125" s="16"/>
      <c r="AJ125" s="16"/>
      <c r="AK125" s="16"/>
      <c r="AL125" s="475"/>
      <c r="AM125" s="46"/>
      <c r="AN125" s="27"/>
      <c r="AO125" s="16"/>
      <c r="AP125" s="16"/>
      <c r="AQ125" s="16"/>
    </row>
    <row r="126" spans="1:43" ht="11.25" customHeight="1" x14ac:dyDescent="0.2">
      <c r="A126" s="217"/>
      <c r="B126" s="477">
        <v>1115</v>
      </c>
      <c r="C126" s="476"/>
      <c r="D126" s="51"/>
      <c r="E126" s="722" t="str">
        <f ca="1">VLOOKUP(INDIRECT(ADDRESS(ROW(),COLUMN()-3)),Language_Translations,MATCH(Language_Selected,Language_Options,0),FALSE)</f>
        <v>Par quel type d'assurance médicale êtes-vous couverte ?</v>
      </c>
      <c r="F126" s="722"/>
      <c r="G126" s="722"/>
      <c r="H126" s="722"/>
      <c r="I126" s="722"/>
      <c r="J126" s="722"/>
      <c r="K126" s="722"/>
      <c r="L126" s="722"/>
      <c r="M126" s="722"/>
      <c r="N126" s="722"/>
      <c r="O126" s="722"/>
      <c r="P126" s="722"/>
      <c r="Q126" s="722"/>
      <c r="R126" s="722"/>
      <c r="S126" s="722"/>
      <c r="T126" s="722"/>
      <c r="U126" s="476"/>
      <c r="V126" s="51"/>
      <c r="W126" s="217" t="s">
        <v>1128</v>
      </c>
      <c r="X126" s="217"/>
      <c r="Y126" s="217"/>
      <c r="Z126" s="217"/>
      <c r="AA126" s="217"/>
      <c r="AB126" s="217"/>
      <c r="AC126" s="217"/>
      <c r="AD126" s="217"/>
      <c r="AE126" s="217"/>
      <c r="AF126" s="217"/>
      <c r="AG126" s="217"/>
      <c r="AH126" s="217"/>
      <c r="AI126" s="217"/>
      <c r="AJ126" s="217"/>
      <c r="AK126" s="217"/>
      <c r="AL126" s="477"/>
      <c r="AM126" s="476"/>
      <c r="AN126" s="51"/>
      <c r="AO126" s="217"/>
      <c r="AP126" s="217"/>
      <c r="AQ126" s="217"/>
    </row>
    <row r="127" spans="1:43" x14ac:dyDescent="0.2">
      <c r="A127" s="217"/>
      <c r="B127" s="81" t="s">
        <v>120</v>
      </c>
      <c r="C127" s="476"/>
      <c r="D127" s="51"/>
      <c r="E127" s="722"/>
      <c r="F127" s="722"/>
      <c r="G127" s="722"/>
      <c r="H127" s="722"/>
      <c r="I127" s="722"/>
      <c r="J127" s="722"/>
      <c r="K127" s="722"/>
      <c r="L127" s="722"/>
      <c r="M127" s="722"/>
      <c r="N127" s="722"/>
      <c r="O127" s="722"/>
      <c r="P127" s="722"/>
      <c r="Q127" s="722"/>
      <c r="R127" s="722"/>
      <c r="S127" s="722"/>
      <c r="T127" s="722"/>
      <c r="U127" s="476"/>
      <c r="V127" s="51"/>
      <c r="W127" s="483"/>
      <c r="X127" s="217" t="s">
        <v>1129</v>
      </c>
      <c r="Y127" s="217"/>
      <c r="Z127" s="217"/>
      <c r="AA127" s="217"/>
      <c r="AB127" s="217"/>
      <c r="AC127" s="217"/>
      <c r="AD127" s="217"/>
      <c r="AE127" s="217"/>
      <c r="AF127" s="217"/>
      <c r="AG127" s="217"/>
      <c r="AH127" s="217"/>
      <c r="AI127" s="217"/>
      <c r="AJ127" s="217"/>
      <c r="AK127" s="217"/>
      <c r="AL127" s="477"/>
      <c r="AM127" s="476"/>
      <c r="AN127" s="51"/>
      <c r="AO127" s="217"/>
      <c r="AP127" s="217"/>
      <c r="AQ127" s="217"/>
    </row>
    <row r="128" spans="1:43" x14ac:dyDescent="0.2">
      <c r="A128" s="217"/>
      <c r="B128" s="81"/>
      <c r="C128" s="476"/>
      <c r="D128" s="51"/>
      <c r="F128" s="217"/>
      <c r="G128" s="217"/>
      <c r="H128" s="217"/>
      <c r="I128" s="217"/>
      <c r="J128" s="217"/>
      <c r="K128" s="217"/>
      <c r="L128" s="217"/>
      <c r="M128" s="217"/>
      <c r="N128" s="217"/>
      <c r="O128" s="217"/>
      <c r="P128" s="217"/>
      <c r="Q128" s="217"/>
      <c r="R128" s="217"/>
      <c r="S128" s="217"/>
      <c r="T128" s="217"/>
      <c r="U128" s="476"/>
      <c r="V128" s="51"/>
      <c r="W128" s="217"/>
      <c r="X128" s="217" t="s">
        <v>1130</v>
      </c>
      <c r="Y128" s="217"/>
      <c r="Z128" s="217"/>
      <c r="AA128" s="217"/>
      <c r="AB128" s="217"/>
      <c r="AC128" s="47"/>
      <c r="AD128" s="47"/>
      <c r="AE128" s="47" t="s">
        <v>1131</v>
      </c>
      <c r="AF128" s="47"/>
      <c r="AG128" s="47"/>
      <c r="AH128" s="47"/>
      <c r="AI128" s="47"/>
      <c r="AJ128" s="47"/>
      <c r="AK128" s="47"/>
      <c r="AL128" s="477" t="s">
        <v>239</v>
      </c>
      <c r="AM128" s="476"/>
      <c r="AN128" s="51"/>
      <c r="AO128" s="217"/>
      <c r="AP128" s="217"/>
      <c r="AQ128" s="217"/>
    </row>
    <row r="129" spans="1:43" x14ac:dyDescent="0.2">
      <c r="A129" s="217"/>
      <c r="B129" s="477"/>
      <c r="C129" s="476"/>
      <c r="D129" s="51"/>
      <c r="E129" s="723" t="s">
        <v>1110</v>
      </c>
      <c r="F129" s="723"/>
      <c r="G129" s="723"/>
      <c r="H129" s="723"/>
      <c r="I129" s="723"/>
      <c r="J129" s="723"/>
      <c r="K129" s="723"/>
      <c r="L129" s="723"/>
      <c r="M129" s="723"/>
      <c r="N129" s="723"/>
      <c r="O129" s="723"/>
      <c r="P129" s="723"/>
      <c r="Q129" s="723"/>
      <c r="R129" s="723"/>
      <c r="S129" s="723"/>
      <c r="T129" s="723"/>
      <c r="U129" s="476"/>
      <c r="V129" s="51"/>
      <c r="W129" s="217" t="s">
        <v>1132</v>
      </c>
      <c r="X129" s="217"/>
      <c r="Y129" s="217"/>
      <c r="Z129" s="217"/>
      <c r="AA129" s="217"/>
      <c r="AB129" s="217"/>
      <c r="AC129" s="217"/>
      <c r="AD129" s="217"/>
      <c r="AE129" s="217"/>
      <c r="AF129" s="217"/>
      <c r="AG129" s="217"/>
      <c r="AH129" s="217"/>
      <c r="AI129" s="217"/>
      <c r="AJ129" s="217"/>
      <c r="AK129" s="217"/>
      <c r="AL129" s="477"/>
      <c r="AM129" s="476"/>
      <c r="AN129" s="51"/>
      <c r="AO129" s="217"/>
      <c r="AP129" s="217"/>
      <c r="AQ129" s="217"/>
    </row>
    <row r="130" spans="1:43" x14ac:dyDescent="0.2">
      <c r="A130" s="217"/>
      <c r="B130" s="477"/>
      <c r="C130" s="476"/>
      <c r="D130" s="51"/>
      <c r="E130" s="217"/>
      <c r="F130" s="217"/>
      <c r="G130" s="217"/>
      <c r="H130" s="217"/>
      <c r="I130" s="217"/>
      <c r="J130" s="217"/>
      <c r="K130" s="217"/>
      <c r="L130" s="217"/>
      <c r="M130" s="217"/>
      <c r="N130" s="217"/>
      <c r="O130" s="217"/>
      <c r="P130" s="217"/>
      <c r="Q130" s="217"/>
      <c r="R130" s="217"/>
      <c r="S130" s="217"/>
      <c r="T130" s="217"/>
      <c r="U130" s="476"/>
      <c r="V130" s="51"/>
      <c r="W130" s="217"/>
      <c r="X130" s="217" t="s">
        <v>1133</v>
      </c>
      <c r="Y130" s="217"/>
      <c r="Z130" s="217"/>
      <c r="AA130" s="217"/>
      <c r="AB130" s="47"/>
      <c r="AC130" s="47" t="s">
        <v>1131</v>
      </c>
      <c r="AD130" s="47"/>
      <c r="AE130" s="47"/>
      <c r="AF130" s="47"/>
      <c r="AG130" s="47"/>
      <c r="AH130" s="47"/>
      <c r="AI130" s="47"/>
      <c r="AJ130" s="47"/>
      <c r="AK130" s="47"/>
      <c r="AL130" s="477" t="s">
        <v>241</v>
      </c>
      <c r="AM130" s="476"/>
      <c r="AN130" s="51"/>
      <c r="AO130" s="217"/>
      <c r="AP130" s="217"/>
      <c r="AQ130" s="217"/>
    </row>
    <row r="131" spans="1:43" x14ac:dyDescent="0.2">
      <c r="A131" s="217"/>
      <c r="B131" s="477"/>
      <c r="C131" s="476"/>
      <c r="D131" s="51"/>
      <c r="E131" s="217"/>
      <c r="F131" s="217"/>
      <c r="G131" s="217"/>
      <c r="H131" s="217"/>
      <c r="I131" s="217"/>
      <c r="J131" s="217"/>
      <c r="K131" s="217"/>
      <c r="L131" s="217"/>
      <c r="M131" s="217"/>
      <c r="N131" s="217"/>
      <c r="O131" s="217"/>
      <c r="P131" s="217"/>
      <c r="Q131" s="217"/>
      <c r="R131" s="217"/>
      <c r="S131" s="217"/>
      <c r="T131" s="217"/>
      <c r="U131" s="476"/>
      <c r="V131" s="51"/>
      <c r="W131" s="217" t="s">
        <v>1134</v>
      </c>
      <c r="X131" s="217"/>
      <c r="Y131" s="217"/>
      <c r="Z131" s="217"/>
      <c r="AA131" s="217"/>
      <c r="AB131" s="217"/>
      <c r="AC131" s="217"/>
      <c r="AD131" s="47" t="s">
        <v>1131</v>
      </c>
      <c r="AE131" s="47"/>
      <c r="AF131" s="47"/>
      <c r="AG131" s="47"/>
      <c r="AH131" s="47"/>
      <c r="AI131" s="47"/>
      <c r="AJ131" s="47"/>
      <c r="AK131" s="47"/>
      <c r="AL131" s="477" t="s">
        <v>209</v>
      </c>
      <c r="AM131" s="476"/>
      <c r="AN131" s="51"/>
      <c r="AO131" s="217"/>
      <c r="AP131" s="217"/>
      <c r="AQ131" s="217"/>
    </row>
    <row r="132" spans="1:43" x14ac:dyDescent="0.2">
      <c r="A132" s="217"/>
      <c r="B132" s="477"/>
      <c r="C132" s="476"/>
      <c r="D132" s="51"/>
      <c r="E132" s="217"/>
      <c r="F132" s="217"/>
      <c r="G132" s="217"/>
      <c r="H132" s="217"/>
      <c r="I132" s="217"/>
      <c r="J132" s="217"/>
      <c r="K132" s="217"/>
      <c r="L132" s="217"/>
      <c r="M132" s="217"/>
      <c r="N132" s="217"/>
      <c r="O132" s="217"/>
      <c r="P132" s="217"/>
      <c r="Q132" s="217"/>
      <c r="R132" s="217"/>
      <c r="S132" s="217"/>
      <c r="T132" s="217"/>
      <c r="U132" s="476"/>
      <c r="V132" s="51"/>
      <c r="W132" s="217" t="s">
        <v>1135</v>
      </c>
      <c r="X132" s="217"/>
      <c r="Y132" s="217"/>
      <c r="Z132" s="217"/>
      <c r="AA132" s="217"/>
      <c r="AB132" s="217"/>
      <c r="AC132" s="217"/>
      <c r="AD132" s="217"/>
      <c r="AE132" s="217"/>
      <c r="AF132" s="217"/>
      <c r="AG132" s="217"/>
      <c r="AH132" s="217"/>
      <c r="AI132" s="217"/>
      <c r="AJ132" s="217"/>
      <c r="AK132" s="217"/>
      <c r="AL132" s="477"/>
      <c r="AM132" s="476"/>
      <c r="AN132" s="51"/>
      <c r="AO132" s="217"/>
      <c r="AP132" s="217"/>
      <c r="AQ132" s="217"/>
    </row>
    <row r="133" spans="1:43" x14ac:dyDescent="0.2">
      <c r="A133" s="217"/>
      <c r="B133" s="477"/>
      <c r="C133" s="476"/>
      <c r="D133" s="51"/>
      <c r="E133" s="217"/>
      <c r="F133" s="217"/>
      <c r="G133" s="217"/>
      <c r="H133" s="217"/>
      <c r="I133" s="217"/>
      <c r="J133" s="217"/>
      <c r="K133" s="217"/>
      <c r="L133" s="217"/>
      <c r="M133" s="217"/>
      <c r="N133" s="217"/>
      <c r="O133" s="217"/>
      <c r="P133" s="217"/>
      <c r="Q133" s="217"/>
      <c r="R133" s="217"/>
      <c r="S133" s="217"/>
      <c r="T133" s="217"/>
      <c r="U133" s="476"/>
      <c r="V133" s="51"/>
      <c r="W133" s="217"/>
      <c r="X133" s="217" t="s">
        <v>1136</v>
      </c>
      <c r="Y133" s="217"/>
      <c r="Z133" s="217"/>
      <c r="AA133" s="217"/>
      <c r="AB133" s="217"/>
      <c r="AC133" s="217"/>
      <c r="AD133" s="47" t="s">
        <v>1131</v>
      </c>
      <c r="AE133" s="47"/>
      <c r="AF133" s="47"/>
      <c r="AG133" s="47"/>
      <c r="AH133" s="47"/>
      <c r="AI133" s="97"/>
      <c r="AJ133" s="47"/>
      <c r="AK133" s="47"/>
      <c r="AL133" s="477" t="s">
        <v>244</v>
      </c>
      <c r="AM133" s="476"/>
      <c r="AN133" s="51"/>
      <c r="AO133" s="217"/>
      <c r="AP133" s="217"/>
      <c r="AQ133" s="217"/>
    </row>
    <row r="134" spans="1:43" x14ac:dyDescent="0.2">
      <c r="A134" s="217"/>
      <c r="B134" s="477"/>
      <c r="C134" s="476"/>
      <c r="D134" s="51"/>
      <c r="E134" s="217"/>
      <c r="F134" s="217"/>
      <c r="G134" s="217"/>
      <c r="H134" s="217"/>
      <c r="I134" s="217"/>
      <c r="J134" s="217"/>
      <c r="K134" s="217"/>
      <c r="L134" s="217"/>
      <c r="M134" s="217"/>
      <c r="N134" s="217"/>
      <c r="O134" s="217"/>
      <c r="P134" s="217"/>
      <c r="Q134" s="217"/>
      <c r="R134" s="217"/>
      <c r="S134" s="217"/>
      <c r="T134" s="217"/>
      <c r="U134" s="476"/>
      <c r="V134" s="51"/>
      <c r="W134" s="217"/>
      <c r="X134" s="217"/>
      <c r="Y134" s="217"/>
      <c r="Z134" s="217"/>
      <c r="AA134" s="217"/>
      <c r="AB134" s="217"/>
      <c r="AC134" s="217"/>
      <c r="AD134" s="217"/>
      <c r="AE134" s="217"/>
      <c r="AF134" s="217"/>
      <c r="AG134" s="217"/>
      <c r="AH134" s="217"/>
      <c r="AJ134" s="47"/>
      <c r="AK134" s="47"/>
      <c r="AL134" s="477"/>
      <c r="AM134" s="476"/>
      <c r="AN134" s="51"/>
      <c r="AO134" s="217"/>
      <c r="AP134" s="217"/>
      <c r="AQ134" s="217"/>
    </row>
    <row r="135" spans="1:43" x14ac:dyDescent="0.2">
      <c r="A135" s="217"/>
      <c r="B135" s="477"/>
      <c r="C135" s="476"/>
      <c r="D135" s="51"/>
      <c r="E135" s="217"/>
      <c r="F135" s="217"/>
      <c r="G135" s="217"/>
      <c r="H135" s="217"/>
      <c r="I135" s="217"/>
      <c r="J135" s="217"/>
      <c r="K135" s="217"/>
      <c r="L135" s="217"/>
      <c r="M135" s="217"/>
      <c r="N135" s="217"/>
      <c r="O135" s="217"/>
      <c r="P135" s="217"/>
      <c r="Q135" s="217"/>
      <c r="R135" s="217"/>
      <c r="S135" s="217"/>
      <c r="T135" s="217"/>
      <c r="U135" s="476"/>
      <c r="V135" s="51"/>
      <c r="W135" s="217" t="s">
        <v>106</v>
      </c>
      <c r="X135" s="217"/>
      <c r="Y135" s="217"/>
      <c r="Z135" s="77"/>
      <c r="AA135" s="77"/>
      <c r="AB135" s="77"/>
      <c r="AC135" s="77"/>
      <c r="AD135" s="77"/>
      <c r="AE135" s="77"/>
      <c r="AF135" s="77"/>
      <c r="AG135" s="77"/>
      <c r="AH135" s="77"/>
      <c r="AI135" s="77"/>
      <c r="AJ135" s="77"/>
      <c r="AK135" s="77"/>
      <c r="AL135" s="477" t="s">
        <v>253</v>
      </c>
      <c r="AM135" s="476"/>
      <c r="AN135" s="51"/>
      <c r="AO135" s="217"/>
      <c r="AP135" s="217"/>
      <c r="AQ135" s="217"/>
    </row>
    <row r="136" spans="1:43" x14ac:dyDescent="0.2">
      <c r="A136" s="217"/>
      <c r="B136" s="477"/>
      <c r="C136" s="476"/>
      <c r="D136" s="51"/>
      <c r="E136" s="217"/>
      <c r="F136" s="217"/>
      <c r="G136" s="217"/>
      <c r="H136" s="217"/>
      <c r="I136" s="217"/>
      <c r="J136" s="217"/>
      <c r="K136" s="217"/>
      <c r="L136" s="217"/>
      <c r="M136" s="217"/>
      <c r="N136" s="217"/>
      <c r="O136" s="217"/>
      <c r="P136" s="217"/>
      <c r="Q136" s="217"/>
      <c r="R136" s="217"/>
      <c r="S136" s="217"/>
      <c r="T136" s="217"/>
      <c r="U136" s="476"/>
      <c r="V136" s="51"/>
      <c r="W136" s="217"/>
      <c r="X136" s="217"/>
      <c r="Y136" s="217"/>
      <c r="Z136" s="697" t="s">
        <v>107</v>
      </c>
      <c r="AA136" s="697"/>
      <c r="AB136" s="697"/>
      <c r="AC136" s="697"/>
      <c r="AD136" s="697"/>
      <c r="AE136" s="697"/>
      <c r="AF136" s="697"/>
      <c r="AG136" s="697"/>
      <c r="AH136" s="697"/>
      <c r="AI136" s="697"/>
      <c r="AJ136" s="697"/>
      <c r="AK136" s="697"/>
      <c r="AL136" s="81"/>
      <c r="AM136" s="476"/>
      <c r="AN136" s="51"/>
      <c r="AO136" s="217"/>
      <c r="AP136" s="217"/>
      <c r="AQ136" s="217"/>
    </row>
    <row r="137" spans="1:43" ht="6" customHeight="1" thickBot="1" x14ac:dyDescent="0.25">
      <c r="A137" s="71"/>
      <c r="B137" s="319"/>
      <c r="C137" s="72"/>
      <c r="D137" s="73"/>
      <c r="E137" s="71"/>
      <c r="F137" s="71"/>
      <c r="G137" s="71"/>
      <c r="H137" s="71"/>
      <c r="I137" s="71"/>
      <c r="J137" s="71"/>
      <c r="K137" s="71"/>
      <c r="L137" s="71"/>
      <c r="M137" s="71"/>
      <c r="N137" s="71"/>
      <c r="O137" s="71"/>
      <c r="P137" s="71"/>
      <c r="Q137" s="71"/>
      <c r="R137" s="71"/>
      <c r="S137" s="71"/>
      <c r="T137" s="71"/>
      <c r="U137" s="72"/>
      <c r="V137" s="73"/>
      <c r="W137" s="71"/>
      <c r="X137" s="71"/>
      <c r="Y137" s="71"/>
      <c r="Z137" s="71"/>
      <c r="AA137" s="71"/>
      <c r="AB137" s="71"/>
      <c r="AC137" s="71"/>
      <c r="AD137" s="71"/>
      <c r="AE137" s="71"/>
      <c r="AF137" s="71"/>
      <c r="AG137" s="71"/>
      <c r="AH137" s="71"/>
      <c r="AI137" s="71"/>
      <c r="AJ137" s="71"/>
      <c r="AK137" s="71"/>
      <c r="AL137" s="319"/>
      <c r="AM137" s="72"/>
      <c r="AN137" s="73"/>
      <c r="AO137" s="71"/>
      <c r="AP137" s="71"/>
      <c r="AQ137" s="71"/>
    </row>
    <row r="138" spans="1:43" ht="6" customHeight="1" x14ac:dyDescent="0.2">
      <c r="A138" s="82"/>
      <c r="B138" s="83"/>
      <c r="C138" s="84"/>
      <c r="D138" s="85"/>
      <c r="E138" s="1"/>
      <c r="F138" s="1"/>
      <c r="G138" s="1"/>
      <c r="H138" s="1"/>
      <c r="I138" s="1"/>
      <c r="J138" s="1"/>
      <c r="K138" s="1"/>
      <c r="L138" s="1"/>
      <c r="M138" s="1"/>
      <c r="N138" s="1"/>
      <c r="O138" s="1"/>
      <c r="P138" s="1"/>
      <c r="Q138" s="1"/>
      <c r="R138" s="1"/>
      <c r="S138" s="1"/>
      <c r="T138" s="1"/>
      <c r="U138" s="84"/>
      <c r="V138" s="85"/>
      <c r="W138" s="1"/>
      <c r="X138" s="1"/>
      <c r="Y138" s="1"/>
      <c r="Z138" s="1"/>
      <c r="AA138" s="1"/>
      <c r="AB138" s="1"/>
      <c r="AC138" s="1"/>
      <c r="AD138" s="1"/>
      <c r="AE138" s="1"/>
      <c r="AF138" s="1"/>
      <c r="AG138" s="1"/>
      <c r="AH138" s="1"/>
      <c r="AI138" s="1"/>
      <c r="AJ138" s="1"/>
      <c r="AK138" s="1"/>
      <c r="AL138" s="86"/>
      <c r="AM138" s="84"/>
      <c r="AN138" s="85"/>
      <c r="AO138" s="1"/>
      <c r="AP138" s="1"/>
      <c r="AQ138" s="87"/>
    </row>
    <row r="139" spans="1:43" x14ac:dyDescent="0.2">
      <c r="A139" s="88"/>
      <c r="B139" s="81">
        <v>1116</v>
      </c>
      <c r="C139" s="476"/>
      <c r="D139" s="51"/>
      <c r="E139" s="723" t="s">
        <v>1137</v>
      </c>
      <c r="F139" s="723"/>
      <c r="G139" s="723"/>
      <c r="H139" s="723"/>
      <c r="I139" s="723"/>
      <c r="J139" s="723"/>
      <c r="K139" s="723"/>
      <c r="L139" s="723"/>
      <c r="M139" s="723"/>
      <c r="N139" s="723"/>
      <c r="O139" s="723"/>
      <c r="P139" s="723"/>
      <c r="Q139" s="723"/>
      <c r="R139" s="723"/>
      <c r="S139" s="723"/>
      <c r="T139" s="723"/>
      <c r="U139" s="476"/>
      <c r="V139" s="51"/>
      <c r="W139" s="217"/>
      <c r="X139" s="217"/>
      <c r="Y139" s="217"/>
      <c r="Z139" s="217"/>
      <c r="AA139" s="217"/>
      <c r="AB139" s="217"/>
      <c r="AC139" s="217"/>
      <c r="AD139" s="217"/>
      <c r="AE139" s="217"/>
      <c r="AF139" s="217"/>
      <c r="AG139" s="217"/>
      <c r="AH139" s="217"/>
      <c r="AI139" s="27"/>
      <c r="AJ139" s="46"/>
      <c r="AK139" s="27"/>
      <c r="AL139" s="21"/>
      <c r="AM139" s="476"/>
      <c r="AN139" s="51"/>
      <c r="AO139" s="217"/>
      <c r="AP139" s="217"/>
      <c r="AQ139" s="89"/>
    </row>
    <row r="140" spans="1:43" x14ac:dyDescent="0.2">
      <c r="A140" s="88"/>
      <c r="B140" s="81"/>
      <c r="C140" s="476"/>
      <c r="D140" s="51"/>
      <c r="E140" s="217"/>
      <c r="F140" s="217"/>
      <c r="G140" s="217"/>
      <c r="H140" s="217"/>
      <c r="I140" s="217"/>
      <c r="J140" s="217"/>
      <c r="K140" s="217"/>
      <c r="L140" s="217"/>
      <c r="M140" s="217"/>
      <c r="N140" s="217"/>
      <c r="O140" s="217"/>
      <c r="P140" s="217"/>
      <c r="Q140" s="217"/>
      <c r="R140" s="217"/>
      <c r="S140" s="217"/>
      <c r="T140" s="217"/>
      <c r="U140" s="476"/>
      <c r="V140" s="51"/>
      <c r="W140" s="217" t="s">
        <v>69</v>
      </c>
      <c r="X140" s="217"/>
      <c r="Y140" s="217"/>
      <c r="Z140" s="47" t="s">
        <v>9</v>
      </c>
      <c r="AA140" s="47"/>
      <c r="AB140" s="47"/>
      <c r="AC140" s="47"/>
      <c r="AD140" s="47"/>
      <c r="AE140" s="47"/>
      <c r="AF140" s="47"/>
      <c r="AG140" s="47"/>
      <c r="AH140" s="47"/>
      <c r="AI140" s="26"/>
      <c r="AJ140" s="48"/>
      <c r="AK140" s="26"/>
      <c r="AL140" s="22"/>
      <c r="AM140" s="476"/>
      <c r="AN140" s="51"/>
      <c r="AO140" s="217"/>
      <c r="AP140" s="217"/>
      <c r="AQ140" s="89"/>
    </row>
    <row r="141" spans="1:43" x14ac:dyDescent="0.2">
      <c r="A141" s="88"/>
      <c r="B141" s="477"/>
      <c r="C141" s="476"/>
      <c r="D141" s="51"/>
      <c r="E141" s="217"/>
      <c r="F141" s="217"/>
      <c r="G141" s="217"/>
      <c r="H141" s="217"/>
      <c r="I141" s="217"/>
      <c r="J141" s="217"/>
      <c r="K141" s="217"/>
      <c r="L141" s="217"/>
      <c r="M141" s="217"/>
      <c r="N141" s="217"/>
      <c r="O141" s="217"/>
      <c r="P141" s="217"/>
      <c r="Q141" s="217"/>
      <c r="R141" s="217"/>
      <c r="S141" s="217"/>
      <c r="T141" s="217"/>
      <c r="U141" s="476"/>
      <c r="V141" s="51"/>
      <c r="W141" s="217"/>
      <c r="X141" s="217"/>
      <c r="Y141" s="217"/>
      <c r="Z141" s="217"/>
      <c r="AA141" s="217"/>
      <c r="AB141" s="217"/>
      <c r="AC141" s="217"/>
      <c r="AD141" s="217"/>
      <c r="AE141" s="217"/>
      <c r="AF141" s="217"/>
      <c r="AG141" s="217"/>
      <c r="AH141" s="217"/>
      <c r="AI141" s="27"/>
      <c r="AJ141" s="46"/>
      <c r="AK141" s="27"/>
      <c r="AL141" s="21"/>
      <c r="AM141" s="476"/>
      <c r="AN141" s="51"/>
      <c r="AO141" s="217"/>
      <c r="AP141" s="217"/>
      <c r="AQ141" s="89"/>
    </row>
    <row r="142" spans="1:43" x14ac:dyDescent="0.2">
      <c r="A142" s="88"/>
      <c r="B142" s="477"/>
      <c r="C142" s="476"/>
      <c r="D142" s="51"/>
      <c r="E142" s="217"/>
      <c r="F142" s="217"/>
      <c r="G142" s="217"/>
      <c r="H142" s="217"/>
      <c r="I142" s="217"/>
      <c r="J142" s="217"/>
      <c r="K142" s="217"/>
      <c r="L142" s="217"/>
      <c r="M142" s="217"/>
      <c r="N142" s="217"/>
      <c r="O142" s="217"/>
      <c r="P142" s="217"/>
      <c r="Q142" s="217"/>
      <c r="R142" s="217"/>
      <c r="S142" s="217"/>
      <c r="T142" s="217"/>
      <c r="U142" s="476"/>
      <c r="V142" s="51"/>
      <c r="W142" s="217" t="s">
        <v>70</v>
      </c>
      <c r="X142" s="217"/>
      <c r="Y142" s="217"/>
      <c r="Z142" s="47"/>
      <c r="AA142" s="47" t="s">
        <v>9</v>
      </c>
      <c r="AB142" s="97"/>
      <c r="AC142" s="97"/>
      <c r="AD142" s="97"/>
      <c r="AE142" s="97"/>
      <c r="AF142" s="97"/>
      <c r="AG142" s="97"/>
      <c r="AH142" s="353"/>
      <c r="AI142" s="26"/>
      <c r="AJ142" s="48"/>
      <c r="AK142" s="26"/>
      <c r="AL142" s="22"/>
      <c r="AM142" s="476"/>
      <c r="AN142" s="51"/>
      <c r="AO142" s="217"/>
      <c r="AP142" s="217"/>
      <c r="AQ142" s="89"/>
    </row>
    <row r="143" spans="1:43" ht="6" customHeight="1" thickBot="1" x14ac:dyDescent="0.25">
      <c r="A143" s="90"/>
      <c r="B143" s="319"/>
      <c r="C143" s="72"/>
      <c r="D143" s="73"/>
      <c r="E143" s="71"/>
      <c r="F143" s="71"/>
      <c r="G143" s="71"/>
      <c r="H143" s="71"/>
      <c r="I143" s="71"/>
      <c r="J143" s="71"/>
      <c r="K143" s="71"/>
      <c r="L143" s="71"/>
      <c r="M143" s="71"/>
      <c r="N143" s="71"/>
      <c r="O143" s="71"/>
      <c r="P143" s="71"/>
      <c r="Q143" s="71"/>
      <c r="R143" s="71"/>
      <c r="S143" s="71"/>
      <c r="T143" s="71"/>
      <c r="U143" s="72"/>
      <c r="V143" s="73"/>
      <c r="W143" s="71"/>
      <c r="X143" s="71"/>
      <c r="Y143" s="71"/>
      <c r="Z143" s="71"/>
      <c r="AA143" s="71"/>
      <c r="AB143" s="71"/>
      <c r="AC143" s="71"/>
      <c r="AD143" s="71"/>
      <c r="AE143" s="71"/>
      <c r="AF143" s="71"/>
      <c r="AG143" s="71"/>
      <c r="AH143" s="71"/>
      <c r="AI143" s="71"/>
      <c r="AJ143" s="71"/>
      <c r="AK143" s="71"/>
      <c r="AL143" s="91"/>
      <c r="AM143" s="72"/>
      <c r="AN143" s="73"/>
      <c r="AO143" s="71"/>
      <c r="AP143" s="71"/>
      <c r="AQ143" s="92"/>
    </row>
    <row r="144" spans="1:43" ht="6" customHeight="1" x14ac:dyDescent="0.2">
      <c r="A144" s="1"/>
      <c r="B144" s="83"/>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86"/>
      <c r="AM144" s="1"/>
      <c r="AN144" s="1"/>
      <c r="AO144" s="1"/>
      <c r="AP144" s="1"/>
      <c r="AQ144" s="1"/>
    </row>
    <row r="145" spans="1:43" ht="11.15" customHeight="1" x14ac:dyDescent="0.2">
      <c r="A145" s="217"/>
      <c r="B145" s="743" t="s">
        <v>1138</v>
      </c>
      <c r="C145" s="743"/>
      <c r="D145" s="743"/>
      <c r="E145" s="743"/>
      <c r="F145" s="743"/>
      <c r="G145" s="743"/>
      <c r="H145" s="743"/>
      <c r="I145" s="743"/>
      <c r="J145" s="743"/>
      <c r="K145" s="743"/>
      <c r="L145" s="743"/>
      <c r="M145" s="743"/>
      <c r="N145" s="743"/>
      <c r="O145" s="743"/>
      <c r="P145" s="743"/>
      <c r="Q145" s="743"/>
      <c r="R145" s="743"/>
      <c r="S145" s="743"/>
      <c r="T145" s="743"/>
      <c r="U145" s="743"/>
      <c r="V145" s="743"/>
      <c r="W145" s="743"/>
      <c r="X145" s="743"/>
      <c r="Y145" s="743"/>
      <c r="Z145" s="743"/>
      <c r="AA145" s="743"/>
      <c r="AB145" s="743"/>
      <c r="AC145" s="743"/>
      <c r="AD145" s="743"/>
      <c r="AE145" s="743"/>
      <c r="AF145" s="743"/>
      <c r="AG145" s="743"/>
      <c r="AH145" s="743"/>
      <c r="AI145" s="743"/>
      <c r="AJ145" s="743"/>
      <c r="AK145" s="743"/>
      <c r="AL145" s="743"/>
      <c r="AM145" s="743"/>
      <c r="AN145" s="743"/>
      <c r="AO145" s="743"/>
      <c r="AP145" s="743"/>
      <c r="AQ145" s="743"/>
    </row>
    <row r="146" spans="1:43" ht="11.25" customHeight="1" x14ac:dyDescent="0.2">
      <c r="A146" s="217"/>
      <c r="B146" s="723" t="s">
        <v>1139</v>
      </c>
      <c r="C146" s="723"/>
      <c r="D146" s="723"/>
      <c r="E146" s="723"/>
      <c r="F146" s="723"/>
      <c r="G146" s="723"/>
      <c r="H146" s="723"/>
      <c r="I146" s="723"/>
      <c r="J146" s="723"/>
      <c r="K146" s="723"/>
      <c r="L146" s="723"/>
      <c r="M146" s="723"/>
      <c r="N146" s="723"/>
      <c r="O146" s="723"/>
      <c r="P146" s="723"/>
      <c r="Q146" s="723"/>
      <c r="R146" s="723"/>
      <c r="S146" s="723"/>
      <c r="T146" s="723"/>
      <c r="U146" s="723"/>
      <c r="V146" s="723"/>
      <c r="W146" s="723"/>
      <c r="X146" s="723"/>
      <c r="Y146" s="723"/>
      <c r="Z146" s="723"/>
      <c r="AA146" s="723"/>
      <c r="AB146" s="723"/>
      <c r="AC146" s="723"/>
      <c r="AD146" s="723"/>
      <c r="AE146" s="723"/>
      <c r="AF146" s="723"/>
      <c r="AG146" s="723"/>
      <c r="AH146" s="723"/>
      <c r="AI146" s="723"/>
      <c r="AJ146" s="723"/>
      <c r="AK146" s="723"/>
      <c r="AL146" s="723"/>
      <c r="AM146" s="723"/>
      <c r="AN146" s="723"/>
      <c r="AO146" s="723"/>
      <c r="AP146" s="723"/>
      <c r="AQ146" s="723"/>
    </row>
    <row r="147" spans="1:43" ht="11.25" customHeight="1" x14ac:dyDescent="0.2">
      <c r="A147" s="217"/>
      <c r="B147" s="704" t="s">
        <v>1140</v>
      </c>
      <c r="C147" s="704"/>
      <c r="D147" s="704"/>
      <c r="E147" s="704"/>
      <c r="F147" s="704"/>
      <c r="G147" s="704"/>
      <c r="H147" s="704"/>
      <c r="I147" s="704"/>
      <c r="J147" s="704"/>
      <c r="K147" s="704"/>
      <c r="L147" s="704"/>
      <c r="M147" s="704"/>
      <c r="N147" s="704"/>
      <c r="O147" s="704"/>
      <c r="P147" s="704"/>
      <c r="Q147" s="704"/>
      <c r="R147" s="704"/>
      <c r="S147" s="704"/>
      <c r="T147" s="704"/>
      <c r="U147" s="704"/>
      <c r="V147" s="704"/>
      <c r="W147" s="704"/>
      <c r="X147" s="704"/>
      <c r="Y147" s="704"/>
      <c r="Z147" s="704"/>
      <c r="AA147" s="704"/>
      <c r="AB147" s="704"/>
      <c r="AC147" s="704"/>
      <c r="AD147" s="704"/>
      <c r="AE147" s="704"/>
      <c r="AF147" s="704"/>
      <c r="AG147" s="704"/>
      <c r="AH147" s="704"/>
      <c r="AI147" s="704"/>
      <c r="AJ147" s="704"/>
      <c r="AK147" s="704"/>
      <c r="AL147" s="704"/>
      <c r="AM147" s="704"/>
      <c r="AN147" s="704"/>
      <c r="AO147" s="704"/>
      <c r="AP147" s="704"/>
      <c r="AQ147" s="704"/>
    </row>
    <row r="148" spans="1:43" x14ac:dyDescent="0.2">
      <c r="A148" s="217"/>
      <c r="B148" s="704"/>
      <c r="C148" s="704"/>
      <c r="D148" s="704"/>
      <c r="E148" s="704"/>
      <c r="F148" s="704"/>
      <c r="G148" s="704"/>
      <c r="H148" s="704"/>
      <c r="I148" s="704"/>
      <c r="J148" s="704"/>
      <c r="K148" s="704"/>
      <c r="L148" s="704"/>
      <c r="M148" s="704"/>
      <c r="N148" s="704"/>
      <c r="O148" s="704"/>
      <c r="P148" s="704"/>
      <c r="Q148" s="704"/>
      <c r="R148" s="704"/>
      <c r="S148" s="704"/>
      <c r="T148" s="704"/>
      <c r="U148" s="704"/>
      <c r="V148" s="704"/>
      <c r="W148" s="704"/>
      <c r="X148" s="704"/>
      <c r="Y148" s="704"/>
      <c r="Z148" s="704"/>
      <c r="AA148" s="704"/>
      <c r="AB148" s="704"/>
      <c r="AC148" s="704"/>
      <c r="AD148" s="704"/>
      <c r="AE148" s="704"/>
      <c r="AF148" s="704"/>
      <c r="AG148" s="704"/>
      <c r="AH148" s="704"/>
      <c r="AI148" s="704"/>
      <c r="AJ148" s="704"/>
      <c r="AK148" s="704"/>
      <c r="AL148" s="704"/>
      <c r="AM148" s="704"/>
      <c r="AN148" s="704"/>
      <c r="AO148" s="704"/>
      <c r="AP148" s="704"/>
      <c r="AQ148" s="704"/>
    </row>
    <row r="149" spans="1:43" ht="6" customHeight="1" x14ac:dyDescent="0.2"/>
    <row r="263" spans="23:23" x14ac:dyDescent="0.2">
      <c r="W263" t="s">
        <v>55</v>
      </c>
    </row>
  </sheetData>
  <sheetProtection formatCells="0" formatRows="0" insertRows="0" deleteRows="0"/>
  <mergeCells count="36">
    <mergeCell ref="A1:AQ1"/>
    <mergeCell ref="E54:T55"/>
    <mergeCell ref="E58:T60"/>
    <mergeCell ref="W3:AL3"/>
    <mergeCell ref="E3:T3"/>
    <mergeCell ref="E5:T8"/>
    <mergeCell ref="E11:T12"/>
    <mergeCell ref="E14:T24"/>
    <mergeCell ref="AN3:AQ3"/>
    <mergeCell ref="E47:T51"/>
    <mergeCell ref="AP28:AQ29"/>
    <mergeCell ref="E27:T29"/>
    <mergeCell ref="Z73:AK73"/>
    <mergeCell ref="B145:AQ145"/>
    <mergeCell ref="E126:T127"/>
    <mergeCell ref="E122:T123"/>
    <mergeCell ref="E107:T112"/>
    <mergeCell ref="E83:T85"/>
    <mergeCell ref="E96:T101"/>
    <mergeCell ref="E103:T104"/>
    <mergeCell ref="B147:AQ148"/>
    <mergeCell ref="E32:AL39"/>
    <mergeCell ref="E42:T44"/>
    <mergeCell ref="F117:T118"/>
    <mergeCell ref="F115:T116"/>
    <mergeCell ref="F114:T114"/>
    <mergeCell ref="F119:T119"/>
    <mergeCell ref="B146:AQ146"/>
    <mergeCell ref="Z136:AK136"/>
    <mergeCell ref="E139:T139"/>
    <mergeCell ref="E129:T129"/>
    <mergeCell ref="AP48:AP49"/>
    <mergeCell ref="E76:T80"/>
    <mergeCell ref="E89:T93"/>
    <mergeCell ref="E63:T64"/>
    <mergeCell ref="E66:T66"/>
  </mergeCells>
  <printOptions horizontalCentered="1"/>
  <pageMargins left="0.5" right="0.5" top="0.5" bottom="0.5" header="0.3" footer="0.3"/>
  <pageSetup paperSize="9" scale="95" orientation="portrait" r:id="rId1"/>
  <headerFooter>
    <oddFooter>&amp;CW-&amp;P</oddFooter>
  </headerFooter>
  <rowBreaks count="1" manualBreakCount="1">
    <brk id="81" max="42"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9">
    <tabColor rgb="FFFFFF99"/>
  </sheetPr>
  <dimension ref="A1:AI252"/>
  <sheetViews>
    <sheetView view="pageBreakPreview" zoomScaleNormal="100" zoomScaleSheetLayoutView="100" zoomScalePageLayoutView="70" workbookViewId="0">
      <selection activeCell="E1" sqref="E1"/>
    </sheetView>
  </sheetViews>
  <sheetFormatPr defaultColWidth="2.6640625" defaultRowHeight="11.25" customHeight="1" x14ac:dyDescent="0.2"/>
  <cols>
    <col min="15" max="15" width="2.6640625" customWidth="1"/>
    <col min="25" max="25" width="2.6640625" customWidth="1"/>
    <col min="26" max="26" width="2.6640625" style="222" customWidth="1"/>
    <col min="28" max="28" width="4.6640625" customWidth="1"/>
    <col min="29" max="29" width="9.109375" customWidth="1"/>
    <col min="30" max="30" width="4.6640625" style="25" customWidth="1"/>
    <col min="31" max="32" width="8.6640625" customWidth="1"/>
    <col min="33" max="33" width="2.6640625" customWidth="1"/>
    <col min="34" max="34" width="2.6640625" style="222"/>
  </cols>
  <sheetData>
    <row r="1" spans="1:34" ht="14" x14ac:dyDescent="0.2">
      <c r="B1" s="217" t="s">
        <v>1141</v>
      </c>
      <c r="C1" s="217"/>
      <c r="D1" s="217"/>
      <c r="E1" s="217"/>
      <c r="F1" s="217"/>
      <c r="G1" s="217"/>
      <c r="H1" s="217"/>
      <c r="I1" s="217"/>
      <c r="J1" s="217"/>
      <c r="K1" s="217"/>
      <c r="L1" s="217"/>
      <c r="M1" s="217"/>
      <c r="N1" s="217"/>
      <c r="O1" s="217"/>
      <c r="P1" s="217"/>
      <c r="Q1" s="217"/>
      <c r="R1" s="217"/>
      <c r="S1" s="217"/>
      <c r="T1" s="217"/>
      <c r="U1" s="217"/>
      <c r="V1" s="217"/>
      <c r="W1" s="217"/>
      <c r="X1" s="217"/>
      <c r="Y1" s="217"/>
      <c r="Z1" s="218"/>
      <c r="AA1" s="217"/>
      <c r="AB1" s="217"/>
      <c r="AC1" s="217"/>
      <c r="AD1" s="74"/>
      <c r="AE1" s="28" t="s">
        <v>1142</v>
      </c>
      <c r="AF1" s="29" t="s">
        <v>1143</v>
      </c>
      <c r="AG1" s="93"/>
      <c r="AH1" s="218"/>
    </row>
    <row r="2" spans="1:34" ht="11.25" customHeight="1" x14ac:dyDescent="0.2">
      <c r="C2" s="217" t="s">
        <v>1144</v>
      </c>
      <c r="D2" s="217"/>
      <c r="E2" s="217"/>
      <c r="F2" s="217"/>
      <c r="G2" s="217"/>
      <c r="H2" s="217"/>
      <c r="I2" s="217"/>
      <c r="J2" s="217"/>
      <c r="K2" s="217"/>
      <c r="L2" s="217"/>
      <c r="M2" s="217"/>
      <c r="N2" s="217"/>
      <c r="O2" s="217"/>
      <c r="P2" s="217"/>
      <c r="Q2" s="217"/>
      <c r="R2" s="217"/>
      <c r="S2" s="217"/>
      <c r="T2" s="217"/>
      <c r="U2" s="217"/>
      <c r="V2" s="217"/>
      <c r="W2" s="217"/>
      <c r="X2" s="217"/>
      <c r="Y2" s="217"/>
      <c r="Z2" s="219"/>
      <c r="AA2" s="16"/>
      <c r="AB2" s="16" t="s">
        <v>275</v>
      </c>
      <c r="AC2" s="16" t="s">
        <v>1145</v>
      </c>
      <c r="AD2" s="21" t="s">
        <v>72</v>
      </c>
      <c r="AE2" s="17"/>
      <c r="AF2" s="17"/>
      <c r="AG2" s="27"/>
      <c r="AH2" s="219"/>
    </row>
    <row r="3" spans="1:34" ht="11.25" customHeight="1" x14ac:dyDescent="0.2">
      <c r="C3" s="217" t="s">
        <v>1146</v>
      </c>
      <c r="D3" s="217"/>
      <c r="E3" s="217"/>
      <c r="F3" s="217"/>
      <c r="G3" s="217"/>
      <c r="H3" s="217"/>
      <c r="I3" s="217"/>
      <c r="J3" s="217"/>
      <c r="K3" s="217"/>
      <c r="L3" s="217"/>
      <c r="M3" s="217"/>
      <c r="N3" s="217"/>
      <c r="O3" s="217"/>
      <c r="P3" s="217"/>
      <c r="Q3" s="217"/>
      <c r="R3" s="217"/>
      <c r="S3" s="217"/>
      <c r="T3" s="217"/>
      <c r="U3" s="217"/>
      <c r="V3" s="217"/>
      <c r="W3" s="217"/>
      <c r="X3" s="217"/>
      <c r="Y3" s="217"/>
      <c r="Z3" s="218"/>
      <c r="AA3" s="217"/>
      <c r="AB3" s="217" t="s">
        <v>274</v>
      </c>
      <c r="AC3" s="217" t="s">
        <v>1147</v>
      </c>
      <c r="AD3" s="216" t="s">
        <v>73</v>
      </c>
      <c r="AE3" s="17"/>
      <c r="AF3" s="17"/>
      <c r="AG3" s="217"/>
      <c r="AH3" s="218"/>
    </row>
    <row r="4" spans="1:34" ht="11.25" customHeight="1" x14ac:dyDescent="0.2">
      <c r="B4" s="217"/>
      <c r="C4" s="217"/>
      <c r="D4" s="217"/>
      <c r="E4" s="217"/>
      <c r="F4" s="217"/>
      <c r="G4" s="217"/>
      <c r="H4" s="217"/>
      <c r="I4" s="217"/>
      <c r="J4" s="217"/>
      <c r="K4" s="217"/>
      <c r="L4" s="217"/>
      <c r="M4" s="217"/>
      <c r="N4" s="217"/>
      <c r="O4" s="217"/>
      <c r="P4" s="217"/>
      <c r="Q4" s="217"/>
      <c r="R4" s="217"/>
      <c r="S4" s="217"/>
      <c r="T4" s="217"/>
      <c r="U4" s="217"/>
      <c r="V4" s="217"/>
      <c r="W4" s="217"/>
      <c r="X4" s="217"/>
      <c r="Y4" s="217"/>
      <c r="Z4"/>
      <c r="AA4" s="217"/>
      <c r="AB4" s="217" t="s">
        <v>273</v>
      </c>
      <c r="AC4" s="217" t="s">
        <v>1148</v>
      </c>
      <c r="AD4" s="216" t="s">
        <v>74</v>
      </c>
      <c r="AE4" s="17"/>
      <c r="AF4" s="17"/>
      <c r="AG4" s="217"/>
      <c r="AH4" s="218"/>
    </row>
    <row r="5" spans="1:34" ht="11.25" customHeight="1" x14ac:dyDescent="0.2">
      <c r="B5" s="217" t="s">
        <v>1149</v>
      </c>
      <c r="C5" s="217"/>
      <c r="D5" s="217"/>
      <c r="E5" s="217"/>
      <c r="F5" s="217"/>
      <c r="G5" s="217"/>
      <c r="H5" s="217"/>
      <c r="I5" s="217"/>
      <c r="J5" s="217"/>
      <c r="K5" s="217"/>
      <c r="L5" s="217"/>
      <c r="M5" s="217"/>
      <c r="N5" s="217"/>
      <c r="O5" s="217"/>
      <c r="P5" s="217"/>
      <c r="Q5" s="217"/>
      <c r="R5" s="217"/>
      <c r="S5" s="217"/>
      <c r="T5" s="217"/>
      <c r="U5" s="217"/>
      <c r="V5" s="217"/>
      <c r="W5" s="217"/>
      <c r="X5" s="217"/>
      <c r="Z5" s="820" t="str">
        <f>TEXT(FW_YR,"####")</f>
        <v>2020</v>
      </c>
      <c r="AA5" s="217"/>
      <c r="AB5" s="217" t="s">
        <v>272</v>
      </c>
      <c r="AC5" s="217" t="s">
        <v>1150</v>
      </c>
      <c r="AD5" s="216" t="s">
        <v>103</v>
      </c>
      <c r="AE5" s="17"/>
      <c r="AF5" s="17"/>
      <c r="AG5" s="217"/>
      <c r="AH5" s="820" t="str">
        <f>Z5</f>
        <v>2020</v>
      </c>
    </row>
    <row r="6" spans="1:34" ht="11.25" customHeight="1" x14ac:dyDescent="0.2">
      <c r="B6" s="217"/>
      <c r="C6" s="217"/>
      <c r="D6" s="217"/>
      <c r="E6" s="217"/>
      <c r="F6" s="217"/>
      <c r="G6" s="217"/>
      <c r="H6" s="217"/>
      <c r="I6" s="217"/>
      <c r="J6" s="217"/>
      <c r="K6" s="217"/>
      <c r="L6" s="217"/>
      <c r="M6" s="217"/>
      <c r="N6" s="217"/>
      <c r="O6" s="217"/>
      <c r="P6" s="217"/>
      <c r="Q6" s="217"/>
      <c r="R6" s="217"/>
      <c r="S6" s="217"/>
      <c r="T6" s="217"/>
      <c r="U6" s="217"/>
      <c r="V6" s="217"/>
      <c r="W6" s="217"/>
      <c r="X6" s="217"/>
      <c r="Z6" s="820"/>
      <c r="AA6" s="217"/>
      <c r="AB6" s="217" t="s">
        <v>271</v>
      </c>
      <c r="AC6" s="217" t="s">
        <v>1151</v>
      </c>
      <c r="AD6" s="216" t="s">
        <v>105</v>
      </c>
      <c r="AE6" s="17"/>
      <c r="AF6" s="17"/>
      <c r="AG6" s="217"/>
      <c r="AH6" s="820"/>
    </row>
    <row r="7" spans="1:34" ht="11.25" customHeight="1" x14ac:dyDescent="0.2">
      <c r="B7" s="217" t="s">
        <v>1152</v>
      </c>
      <c r="C7" s="217"/>
      <c r="D7" s="217"/>
      <c r="E7" s="217"/>
      <c r="F7" s="20"/>
      <c r="G7" s="20"/>
      <c r="H7" s="20"/>
      <c r="I7" s="20"/>
      <c r="J7" s="20"/>
      <c r="K7" s="20"/>
      <c r="L7" s="20"/>
      <c r="M7" s="20"/>
      <c r="N7" s="20"/>
      <c r="O7" s="20"/>
      <c r="P7" s="20"/>
      <c r="Q7" s="20"/>
      <c r="R7" s="20"/>
      <c r="S7" s="20"/>
      <c r="T7" s="20"/>
      <c r="U7" s="20"/>
      <c r="V7" s="20"/>
      <c r="W7" s="217"/>
      <c r="X7" s="217"/>
      <c r="Z7" s="820"/>
      <c r="AA7" s="217"/>
      <c r="AB7" s="217" t="s">
        <v>270</v>
      </c>
      <c r="AC7" s="217" t="s">
        <v>1153</v>
      </c>
      <c r="AD7" s="216" t="s">
        <v>269</v>
      </c>
      <c r="AE7" s="17"/>
      <c r="AF7" s="17"/>
      <c r="AG7" s="217"/>
      <c r="AH7" s="820"/>
    </row>
    <row r="8" spans="1:34" ht="11.25" customHeight="1" x14ac:dyDescent="0.2">
      <c r="A8" s="217"/>
      <c r="B8" s="217"/>
      <c r="E8" s="217"/>
      <c r="F8" s="217"/>
      <c r="G8" s="217"/>
      <c r="H8" s="217"/>
      <c r="I8" s="217"/>
      <c r="J8" s="217"/>
      <c r="K8" s="217"/>
      <c r="L8" s="217"/>
      <c r="M8" s="217"/>
      <c r="N8" s="217"/>
      <c r="O8" s="217"/>
      <c r="P8" s="217"/>
      <c r="Q8" s="217"/>
      <c r="R8" s="217"/>
      <c r="S8" s="217"/>
      <c r="T8" s="217"/>
      <c r="U8" s="217"/>
      <c r="V8" s="217"/>
      <c r="W8" s="217"/>
      <c r="X8" s="217"/>
      <c r="Z8" s="820"/>
      <c r="AA8" s="217"/>
      <c r="AB8" s="217" t="s">
        <v>269</v>
      </c>
      <c r="AC8" s="217" t="s">
        <v>1154</v>
      </c>
      <c r="AD8" s="216" t="s">
        <v>270</v>
      </c>
      <c r="AE8" s="17"/>
      <c r="AF8" s="17"/>
      <c r="AG8" s="217"/>
      <c r="AH8" s="820"/>
    </row>
    <row r="9" spans="1:34" ht="11.25" customHeight="1" x14ac:dyDescent="0.2">
      <c r="A9" s="217"/>
      <c r="B9" s="217"/>
      <c r="C9" s="217" t="s">
        <v>500</v>
      </c>
      <c r="D9" s="217" t="s">
        <v>1155</v>
      </c>
      <c r="E9" s="217"/>
      <c r="F9" s="217"/>
      <c r="G9" s="217"/>
      <c r="H9" s="217"/>
      <c r="I9" s="217"/>
      <c r="J9" s="217"/>
      <c r="K9" s="217"/>
      <c r="L9" s="217"/>
      <c r="M9" s="217"/>
      <c r="N9" s="217"/>
      <c r="O9" s="217"/>
      <c r="P9" s="217"/>
      <c r="Q9" s="217"/>
      <c r="R9" s="217"/>
      <c r="S9" s="217"/>
      <c r="T9" s="217"/>
      <c r="U9" s="217"/>
      <c r="V9" s="217"/>
      <c r="W9" s="217"/>
      <c r="X9" s="217"/>
      <c r="Z9" s="820"/>
      <c r="AA9" s="217"/>
      <c r="AB9" s="217" t="s">
        <v>105</v>
      </c>
      <c r="AC9" s="217" t="s">
        <v>1156</v>
      </c>
      <c r="AD9" s="216" t="s">
        <v>271</v>
      </c>
      <c r="AE9" s="17"/>
      <c r="AF9" s="17"/>
      <c r="AG9" s="217"/>
      <c r="AH9" s="820"/>
    </row>
    <row r="10" spans="1:34" ht="11.25" customHeight="1" x14ac:dyDescent="0.2">
      <c r="A10" s="217"/>
      <c r="B10" s="217"/>
      <c r="C10" s="217" t="s">
        <v>250</v>
      </c>
      <c r="D10" s="217" t="s">
        <v>1157</v>
      </c>
      <c r="E10" s="217"/>
      <c r="F10" s="217"/>
      <c r="G10" s="217"/>
      <c r="H10" s="217"/>
      <c r="I10" s="217"/>
      <c r="J10" s="217"/>
      <c r="K10" s="217"/>
      <c r="L10" s="217"/>
      <c r="M10" s="217"/>
      <c r="N10" s="217"/>
      <c r="O10" s="217"/>
      <c r="P10" s="217"/>
      <c r="Q10" s="217"/>
      <c r="R10" s="217"/>
      <c r="S10" s="217"/>
      <c r="T10" s="217"/>
      <c r="U10" s="217"/>
      <c r="V10" s="217"/>
      <c r="W10" s="217"/>
      <c r="X10" s="217"/>
      <c r="Z10" s="820"/>
      <c r="AA10" s="217"/>
      <c r="AB10" s="217" t="s">
        <v>103</v>
      </c>
      <c r="AC10" s="217" t="s">
        <v>1158</v>
      </c>
      <c r="AD10" s="216" t="s">
        <v>272</v>
      </c>
      <c r="AE10" s="17"/>
      <c r="AF10" s="17"/>
      <c r="AG10" s="217"/>
      <c r="AH10" s="820"/>
    </row>
    <row r="11" spans="1:34" ht="11.25" customHeight="1" x14ac:dyDescent="0.2">
      <c r="A11" s="217"/>
      <c r="B11" s="217"/>
      <c r="C11" s="217" t="s">
        <v>248</v>
      </c>
      <c r="D11" s="217" t="s">
        <v>1159</v>
      </c>
      <c r="E11" s="217"/>
      <c r="F11" s="217"/>
      <c r="G11" s="217"/>
      <c r="H11" s="217"/>
      <c r="I11" s="217"/>
      <c r="J11" s="217"/>
      <c r="K11" s="217"/>
      <c r="L11" s="217"/>
      <c r="M11" s="217"/>
      <c r="N11" s="217"/>
      <c r="O11" s="217"/>
      <c r="P11" s="217"/>
      <c r="Q11" s="217"/>
      <c r="R11" s="217"/>
      <c r="S11" s="217"/>
      <c r="T11" s="217"/>
      <c r="U11" s="217"/>
      <c r="V11" s="217"/>
      <c r="W11" s="217"/>
      <c r="X11" s="217"/>
      <c r="Y11" s="217"/>
      <c r="Z11" s="81" t="s">
        <v>57</v>
      </c>
      <c r="AA11" s="217"/>
      <c r="AB11" s="217" t="s">
        <v>74</v>
      </c>
      <c r="AC11" s="217" t="s">
        <v>1160</v>
      </c>
      <c r="AD11" s="216" t="s">
        <v>273</v>
      </c>
      <c r="AE11" s="17"/>
      <c r="AF11" s="17"/>
      <c r="AG11" s="217"/>
      <c r="AH11" s="218"/>
    </row>
    <row r="12" spans="1:34" ht="11.25" customHeight="1" x14ac:dyDescent="0.2">
      <c r="A12" s="217"/>
      <c r="B12" s="217"/>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18"/>
      <c r="AA12" s="217"/>
      <c r="AB12" s="217" t="s">
        <v>73</v>
      </c>
      <c r="AC12" s="217" t="s">
        <v>1161</v>
      </c>
      <c r="AD12" s="216" t="s">
        <v>274</v>
      </c>
      <c r="AE12" s="17"/>
      <c r="AF12" s="17"/>
      <c r="AG12" s="217"/>
      <c r="AH12" s="218"/>
    </row>
    <row r="13" spans="1:34" ht="11.25" customHeight="1" x14ac:dyDescent="0.2">
      <c r="A13" s="217"/>
      <c r="B13" s="217"/>
      <c r="C13" s="318" t="s">
        <v>751</v>
      </c>
      <c r="D13" s="217" t="s">
        <v>1162</v>
      </c>
      <c r="E13" s="217"/>
      <c r="F13" s="217"/>
      <c r="G13" s="217"/>
      <c r="H13" s="217"/>
      <c r="I13" s="217"/>
      <c r="J13" s="217"/>
      <c r="K13" s="217"/>
      <c r="L13" s="217"/>
      <c r="M13" s="217"/>
      <c r="N13" s="217"/>
      <c r="O13" s="217"/>
      <c r="P13" s="217"/>
      <c r="Q13" s="217"/>
      <c r="R13" s="217"/>
      <c r="S13" s="217"/>
      <c r="T13" s="217"/>
      <c r="U13" s="217"/>
      <c r="V13" s="217"/>
      <c r="W13" s="217"/>
      <c r="X13" s="217"/>
      <c r="Y13" s="217"/>
      <c r="Z13" s="220"/>
      <c r="AA13" s="77"/>
      <c r="AB13" s="77" t="s">
        <v>72</v>
      </c>
      <c r="AC13" s="77" t="s">
        <v>1163</v>
      </c>
      <c r="AD13" s="22" t="s">
        <v>275</v>
      </c>
      <c r="AE13" s="17"/>
      <c r="AF13" s="17"/>
      <c r="AG13" s="217"/>
      <c r="AH13" s="218"/>
    </row>
    <row r="14" spans="1:34" ht="6" customHeight="1" x14ac:dyDescent="0.2">
      <c r="A14" s="217"/>
      <c r="B14" s="217"/>
      <c r="C14" s="318"/>
      <c r="D14" s="217"/>
      <c r="E14" s="217"/>
      <c r="F14" s="217"/>
      <c r="G14" s="217"/>
      <c r="H14" s="217"/>
      <c r="I14" s="217"/>
      <c r="J14" s="217"/>
      <c r="K14" s="217"/>
      <c r="L14" s="217"/>
      <c r="M14" s="217"/>
      <c r="N14" s="217"/>
      <c r="O14" s="217"/>
      <c r="P14" s="217"/>
      <c r="Q14" s="217"/>
      <c r="R14" s="217"/>
      <c r="S14" s="217"/>
      <c r="T14" s="217"/>
      <c r="U14" s="217"/>
      <c r="V14" s="217"/>
      <c r="W14" s="217"/>
      <c r="X14" s="217"/>
      <c r="Y14" s="217"/>
      <c r="Z14" s="221"/>
      <c r="AA14" s="18"/>
      <c r="AB14" s="18"/>
      <c r="AC14" s="18"/>
      <c r="AD14" s="23"/>
      <c r="AE14" s="18"/>
      <c r="AF14" s="18"/>
      <c r="AG14" s="19"/>
      <c r="AH14" s="223"/>
    </row>
    <row r="15" spans="1:34" ht="11.25" customHeight="1" x14ac:dyDescent="0.2">
      <c r="A15" s="217"/>
      <c r="B15" s="217"/>
      <c r="C15" s="217" t="s">
        <v>93</v>
      </c>
      <c r="D15" s="217" t="s">
        <v>298</v>
      </c>
      <c r="E15" s="217"/>
      <c r="F15" s="217"/>
      <c r="G15" s="217"/>
      <c r="H15" s="217"/>
      <c r="I15" s="217"/>
      <c r="J15" s="217"/>
      <c r="K15" s="217"/>
      <c r="L15" s="217"/>
      <c r="M15" s="217"/>
      <c r="N15" s="217"/>
      <c r="O15" s="217"/>
      <c r="P15" s="217"/>
      <c r="Q15" s="217"/>
      <c r="R15" s="217"/>
      <c r="S15" s="217"/>
      <c r="T15" s="217"/>
      <c r="U15" s="217"/>
      <c r="V15" s="217"/>
      <c r="W15" s="217"/>
      <c r="X15" s="217"/>
      <c r="Y15" s="217"/>
      <c r="Z15" s="219"/>
      <c r="AA15" s="16"/>
      <c r="AB15" s="16" t="s">
        <v>275</v>
      </c>
      <c r="AC15" s="16" t="s">
        <v>1145</v>
      </c>
      <c r="AD15" s="21" t="s">
        <v>276</v>
      </c>
      <c r="AE15" s="17"/>
      <c r="AF15" s="17"/>
      <c r="AG15" s="217"/>
      <c r="AH15" s="218"/>
    </row>
    <row r="16" spans="1:34" ht="11.25" customHeight="1" x14ac:dyDescent="0.2">
      <c r="A16" s="217"/>
      <c r="B16" s="217"/>
      <c r="C16" s="217" t="s">
        <v>95</v>
      </c>
      <c r="D16" s="217" t="s">
        <v>300</v>
      </c>
      <c r="E16" s="217"/>
      <c r="F16" s="217"/>
      <c r="G16" s="217"/>
      <c r="H16" s="217"/>
      <c r="I16" s="217"/>
      <c r="J16" s="217"/>
      <c r="K16" s="217"/>
      <c r="L16" s="217"/>
      <c r="M16" s="217"/>
      <c r="N16" s="217"/>
      <c r="O16" s="217"/>
      <c r="P16" s="217"/>
      <c r="Q16" s="217"/>
      <c r="R16" s="217"/>
      <c r="S16" s="217"/>
      <c r="T16" s="217"/>
      <c r="U16" s="217"/>
      <c r="V16" s="217"/>
      <c r="W16" s="217"/>
      <c r="X16" s="217"/>
      <c r="Y16" s="217"/>
      <c r="Z16" s="218"/>
      <c r="AA16" s="217"/>
      <c r="AB16" s="217" t="s">
        <v>274</v>
      </c>
      <c r="AC16" s="217" t="s">
        <v>1147</v>
      </c>
      <c r="AD16" s="216" t="s">
        <v>277</v>
      </c>
      <c r="AE16" s="17"/>
      <c r="AF16" s="17"/>
      <c r="AG16" s="217"/>
      <c r="AH16" s="218"/>
    </row>
    <row r="17" spans="1:34" ht="11.25" customHeight="1" x14ac:dyDescent="0.2">
      <c r="A17" s="217"/>
      <c r="B17" s="217"/>
      <c r="C17" s="217" t="s">
        <v>97</v>
      </c>
      <c r="D17" s="217" t="s">
        <v>301</v>
      </c>
      <c r="E17" s="217"/>
      <c r="F17" s="217"/>
      <c r="G17" s="217"/>
      <c r="H17" s="217"/>
      <c r="I17" s="217"/>
      <c r="J17" s="217"/>
      <c r="K17" s="217"/>
      <c r="L17" s="217"/>
      <c r="M17" s="217"/>
      <c r="N17" s="217"/>
      <c r="O17" s="217"/>
      <c r="P17" s="217"/>
      <c r="Q17" s="217"/>
      <c r="R17" s="217"/>
      <c r="S17" s="217"/>
      <c r="T17" s="217"/>
      <c r="U17" s="217"/>
      <c r="V17" s="217"/>
      <c r="W17" s="217"/>
      <c r="X17" s="217"/>
      <c r="Y17" s="217"/>
      <c r="Z17" s="218"/>
      <c r="AA17" s="217"/>
      <c r="AB17" s="217" t="s">
        <v>273</v>
      </c>
      <c r="AC17" s="217" t="s">
        <v>1148</v>
      </c>
      <c r="AD17" s="216" t="s">
        <v>404</v>
      </c>
      <c r="AE17" s="17"/>
      <c r="AF17" s="17"/>
      <c r="AG17" s="217"/>
      <c r="AH17" s="218"/>
    </row>
    <row r="18" spans="1:34" ht="11.25" customHeight="1" x14ac:dyDescent="0.2">
      <c r="A18" s="217"/>
      <c r="B18" s="217"/>
      <c r="C18" s="217" t="s">
        <v>114</v>
      </c>
      <c r="D18" s="217" t="s">
        <v>303</v>
      </c>
      <c r="E18" s="217"/>
      <c r="F18" s="217"/>
      <c r="G18" s="217"/>
      <c r="H18" s="217"/>
      <c r="I18" s="217"/>
      <c r="J18" s="217"/>
      <c r="K18" s="217"/>
      <c r="L18" s="217"/>
      <c r="M18" s="217"/>
      <c r="N18" s="217"/>
      <c r="O18" s="2"/>
      <c r="P18" s="217"/>
      <c r="Q18" s="217"/>
      <c r="R18" s="217"/>
      <c r="S18" s="217"/>
      <c r="T18" s="217"/>
      <c r="U18" s="217"/>
      <c r="V18" s="217"/>
      <c r="W18" s="217"/>
      <c r="X18" s="217"/>
      <c r="Y18" s="217"/>
      <c r="Z18" s="820" t="str">
        <f>TEXT(FW_YR-1,"####")</f>
        <v>2019</v>
      </c>
      <c r="AA18" s="217"/>
      <c r="AB18" s="217" t="s">
        <v>272</v>
      </c>
      <c r="AC18" s="217" t="s">
        <v>1150</v>
      </c>
      <c r="AD18" s="216" t="s">
        <v>340</v>
      </c>
      <c r="AE18" s="17"/>
      <c r="AF18" s="17"/>
      <c r="AG18" s="217"/>
      <c r="AH18" s="820" t="str">
        <f>Z18</f>
        <v>2019</v>
      </c>
    </row>
    <row r="19" spans="1:34" ht="11.25" customHeight="1" x14ac:dyDescent="0.2">
      <c r="A19" s="217"/>
      <c r="B19" s="217"/>
      <c r="C19" s="217" t="s">
        <v>116</v>
      </c>
      <c r="D19" s="217" t="s">
        <v>304</v>
      </c>
      <c r="E19" s="217"/>
      <c r="F19" s="217"/>
      <c r="G19" s="217"/>
      <c r="H19" s="217"/>
      <c r="I19" s="217"/>
      <c r="J19" s="217"/>
      <c r="K19" s="217"/>
      <c r="L19" s="217"/>
      <c r="M19" s="217"/>
      <c r="N19" s="217"/>
      <c r="O19" s="2"/>
      <c r="P19" s="217"/>
      <c r="Q19" s="217"/>
      <c r="R19" s="217"/>
      <c r="S19" s="217"/>
      <c r="T19" s="217"/>
      <c r="U19" s="217"/>
      <c r="V19" s="217"/>
      <c r="W19" s="217"/>
      <c r="X19" s="217"/>
      <c r="Y19" s="217"/>
      <c r="Z19" s="820"/>
      <c r="AA19" s="217"/>
      <c r="AB19" s="217" t="s">
        <v>271</v>
      </c>
      <c r="AC19" s="217" t="s">
        <v>1151</v>
      </c>
      <c r="AD19" s="216" t="s">
        <v>1164</v>
      </c>
      <c r="AE19" s="17"/>
      <c r="AF19" s="17"/>
      <c r="AG19" s="217"/>
      <c r="AH19" s="820"/>
    </row>
    <row r="20" spans="1:34" ht="11.25" customHeight="1" x14ac:dyDescent="0.2">
      <c r="A20" s="217"/>
      <c r="B20" s="217"/>
      <c r="C20" s="217" t="s">
        <v>266</v>
      </c>
      <c r="D20" s="217" t="s">
        <v>305</v>
      </c>
      <c r="E20" s="217"/>
      <c r="F20" s="217"/>
      <c r="G20" s="217"/>
      <c r="H20" s="217"/>
      <c r="I20" s="217"/>
      <c r="J20" s="217"/>
      <c r="K20" s="217"/>
      <c r="L20" s="217"/>
      <c r="M20" s="217"/>
      <c r="N20" s="217"/>
      <c r="O20" s="2"/>
      <c r="P20" s="217"/>
      <c r="Q20" s="217"/>
      <c r="R20" s="217"/>
      <c r="S20" s="217"/>
      <c r="T20" s="217"/>
      <c r="U20" s="217"/>
      <c r="V20" s="217"/>
      <c r="W20" s="217"/>
      <c r="X20" s="217"/>
      <c r="Y20" s="217"/>
      <c r="Z20" s="820"/>
      <c r="AA20" s="217"/>
      <c r="AB20" s="217" t="s">
        <v>270</v>
      </c>
      <c r="AC20" s="217" t="s">
        <v>1153</v>
      </c>
      <c r="AD20" s="216" t="s">
        <v>1165</v>
      </c>
      <c r="AE20" s="17"/>
      <c r="AF20" s="17"/>
      <c r="AG20" s="217"/>
      <c r="AH20" s="820"/>
    </row>
    <row r="21" spans="1:34" ht="11.25" customHeight="1" x14ac:dyDescent="0.2">
      <c r="A21" s="217"/>
      <c r="B21" s="217"/>
      <c r="C21" s="217" t="s">
        <v>1166</v>
      </c>
      <c r="D21" s="217" t="s">
        <v>306</v>
      </c>
      <c r="E21" s="217"/>
      <c r="F21" s="217"/>
      <c r="G21" s="217"/>
      <c r="H21" s="217"/>
      <c r="I21" s="217"/>
      <c r="J21" s="217"/>
      <c r="K21" s="217"/>
      <c r="L21" s="217"/>
      <c r="M21" s="217"/>
      <c r="N21" s="217"/>
      <c r="O21" s="2"/>
      <c r="P21" s="217"/>
      <c r="Q21" s="217"/>
      <c r="R21" s="217"/>
      <c r="S21" s="217"/>
      <c r="T21" s="217"/>
      <c r="U21" s="217"/>
      <c r="V21" s="217"/>
      <c r="W21" s="217"/>
      <c r="X21" s="217"/>
      <c r="Y21" s="217"/>
      <c r="Z21" s="820"/>
      <c r="AA21" s="217"/>
      <c r="AB21" s="217" t="s">
        <v>269</v>
      </c>
      <c r="AC21" s="217" t="s">
        <v>1154</v>
      </c>
      <c r="AD21" s="216" t="s">
        <v>1167</v>
      </c>
      <c r="AE21" s="17"/>
      <c r="AF21" s="17"/>
      <c r="AG21" s="217"/>
      <c r="AH21" s="820"/>
    </row>
    <row r="22" spans="1:34" ht="11.25" customHeight="1" x14ac:dyDescent="0.2">
      <c r="A22" s="217"/>
      <c r="B22" s="217"/>
      <c r="C22" s="217" t="s">
        <v>212</v>
      </c>
      <c r="D22" s="217" t="s">
        <v>307</v>
      </c>
      <c r="E22" s="217"/>
      <c r="F22" s="217"/>
      <c r="G22" s="217"/>
      <c r="H22" s="217"/>
      <c r="I22" s="217"/>
      <c r="J22" s="217"/>
      <c r="K22" s="217"/>
      <c r="L22" s="217"/>
      <c r="M22" s="217"/>
      <c r="N22" s="217"/>
      <c r="O22" s="2"/>
      <c r="P22" s="217"/>
      <c r="Q22" s="217"/>
      <c r="R22" s="217"/>
      <c r="S22" s="217"/>
      <c r="T22" s="217"/>
      <c r="U22" s="217"/>
      <c r="V22" s="217"/>
      <c r="W22" s="217"/>
      <c r="X22" s="217"/>
      <c r="Y22" s="217"/>
      <c r="Z22" s="820"/>
      <c r="AA22" s="217"/>
      <c r="AB22" s="217" t="s">
        <v>105</v>
      </c>
      <c r="AC22" s="217" t="s">
        <v>1156</v>
      </c>
      <c r="AD22" s="216" t="s">
        <v>1168</v>
      </c>
      <c r="AE22" s="17"/>
      <c r="AF22" s="17"/>
      <c r="AG22" s="217"/>
      <c r="AH22" s="820"/>
    </row>
    <row r="23" spans="1:34" ht="11.25" customHeight="1" x14ac:dyDescent="0.2">
      <c r="A23" s="217"/>
      <c r="B23" s="217"/>
      <c r="C23" s="217" t="s">
        <v>1169</v>
      </c>
      <c r="D23" s="217" t="s">
        <v>308</v>
      </c>
      <c r="E23" s="217"/>
      <c r="F23" s="217"/>
      <c r="G23" s="217"/>
      <c r="I23" s="47"/>
      <c r="J23" s="97"/>
      <c r="K23" s="47"/>
      <c r="M23" s="97"/>
      <c r="O23" s="47"/>
      <c r="P23" s="47"/>
      <c r="Q23" s="47"/>
      <c r="R23" s="47"/>
      <c r="S23" s="217"/>
      <c r="T23" s="217"/>
      <c r="U23" s="217"/>
      <c r="V23" s="217"/>
      <c r="W23" s="217"/>
      <c r="X23" s="217"/>
      <c r="Y23" s="217"/>
      <c r="Z23" s="820"/>
      <c r="AA23" s="217"/>
      <c r="AB23" s="217" t="s">
        <v>103</v>
      </c>
      <c r="AC23" s="217" t="s">
        <v>1158</v>
      </c>
      <c r="AD23" s="216" t="s">
        <v>343</v>
      </c>
      <c r="AE23" s="17"/>
      <c r="AF23" s="17"/>
      <c r="AG23" s="217"/>
      <c r="AH23" s="820"/>
    </row>
    <row r="24" spans="1:34" ht="11.25" customHeight="1" x14ac:dyDescent="0.2">
      <c r="A24" s="217"/>
      <c r="B24" s="217"/>
      <c r="C24" s="217" t="s">
        <v>311</v>
      </c>
      <c r="D24" s="217" t="s">
        <v>310</v>
      </c>
      <c r="E24" s="217"/>
      <c r="F24" s="217"/>
      <c r="G24" s="217"/>
      <c r="H24" s="217"/>
      <c r="I24" s="217"/>
      <c r="J24" s="217"/>
      <c r="K24" s="217"/>
      <c r="L24" s="217"/>
      <c r="M24" s="217"/>
      <c r="N24" s="217"/>
      <c r="O24" s="217"/>
      <c r="P24" s="217"/>
      <c r="Q24" s="217"/>
      <c r="R24" s="217"/>
      <c r="S24" s="217"/>
      <c r="T24" s="217"/>
      <c r="U24" s="217"/>
      <c r="V24" s="217"/>
      <c r="W24" s="217"/>
      <c r="X24" s="217"/>
      <c r="Y24" s="217"/>
      <c r="Z24" s="218"/>
      <c r="AA24" s="217"/>
      <c r="AB24" s="217" t="s">
        <v>74</v>
      </c>
      <c r="AC24" s="217" t="s">
        <v>1160</v>
      </c>
      <c r="AD24" s="216" t="s">
        <v>345</v>
      </c>
      <c r="AE24" s="17"/>
      <c r="AF24" s="17"/>
      <c r="AG24" s="217"/>
      <c r="AH24" s="218"/>
    </row>
    <row r="25" spans="1:34" ht="11.25" customHeight="1" x14ac:dyDescent="0.2">
      <c r="A25" s="217"/>
      <c r="B25" s="217"/>
      <c r="C25" s="217" t="s">
        <v>313</v>
      </c>
      <c r="D25" s="217" t="s">
        <v>1170</v>
      </c>
      <c r="E25" s="217"/>
      <c r="F25" s="217"/>
      <c r="G25" s="217"/>
      <c r="H25" s="217"/>
      <c r="I25" s="217"/>
      <c r="J25" s="217"/>
      <c r="K25" s="217"/>
      <c r="L25" s="217"/>
      <c r="M25" s="217"/>
      <c r="N25" s="217"/>
      <c r="O25" s="217"/>
      <c r="P25" s="217"/>
      <c r="Q25" s="217"/>
      <c r="R25" s="217"/>
      <c r="S25" s="217"/>
      <c r="T25" s="217"/>
      <c r="U25" s="217"/>
      <c r="V25" s="217"/>
      <c r="W25" s="217"/>
      <c r="X25" s="217"/>
      <c r="Y25" s="217"/>
      <c r="Z25" s="218"/>
      <c r="AA25" s="217"/>
      <c r="AB25" s="217" t="s">
        <v>73</v>
      </c>
      <c r="AC25" s="217" t="s">
        <v>1161</v>
      </c>
      <c r="AD25" s="216" t="s">
        <v>347</v>
      </c>
      <c r="AE25" s="17"/>
      <c r="AF25" s="17"/>
      <c r="AG25" s="217"/>
      <c r="AH25" s="218"/>
    </row>
    <row r="26" spans="1:34" ht="11.25" customHeight="1" x14ac:dyDescent="0.2">
      <c r="A26" s="217"/>
      <c r="B26" s="217"/>
      <c r="E26" s="217" t="s">
        <v>1171</v>
      </c>
      <c r="F26" s="217"/>
      <c r="G26" s="217"/>
      <c r="H26" s="217"/>
      <c r="I26" s="217"/>
      <c r="J26" s="217"/>
      <c r="K26" s="217"/>
      <c r="L26" s="217"/>
      <c r="M26" s="217"/>
      <c r="N26" s="217"/>
      <c r="O26" s="217"/>
      <c r="P26" s="217"/>
      <c r="Q26" s="217"/>
      <c r="R26" s="217"/>
      <c r="S26" s="217"/>
      <c r="T26" s="217"/>
      <c r="U26" s="217"/>
      <c r="V26" s="217"/>
      <c r="W26" s="217"/>
      <c r="X26" s="217"/>
      <c r="Y26" s="217"/>
      <c r="Z26" s="220"/>
      <c r="AA26" s="77"/>
      <c r="AB26" s="77" t="s">
        <v>72</v>
      </c>
      <c r="AC26" s="77" t="s">
        <v>1163</v>
      </c>
      <c r="AD26" s="22" t="s">
        <v>348</v>
      </c>
      <c r="AE26" s="17"/>
      <c r="AF26" s="17"/>
      <c r="AG26" s="217"/>
      <c r="AH26" s="218"/>
    </row>
    <row r="27" spans="1:34" ht="6" customHeight="1" x14ac:dyDescent="0.2">
      <c r="A27" s="217"/>
      <c r="B27" s="217"/>
      <c r="C27" s="217"/>
      <c r="D27" s="217"/>
      <c r="E27" s="217"/>
      <c r="F27" s="217"/>
      <c r="G27" s="217"/>
      <c r="H27" s="217"/>
      <c r="I27" s="217"/>
      <c r="J27" s="217"/>
      <c r="K27" s="217"/>
      <c r="L27" s="217"/>
      <c r="M27" s="217"/>
      <c r="N27" s="217"/>
      <c r="O27" s="217"/>
      <c r="P27" s="217"/>
      <c r="Q27" s="217"/>
      <c r="R27" s="217"/>
      <c r="S27" s="217"/>
      <c r="T27" s="217"/>
      <c r="U27" s="217"/>
      <c r="V27" s="217"/>
      <c r="W27" s="217"/>
      <c r="X27" s="217"/>
      <c r="Y27" s="217"/>
      <c r="Z27" s="221"/>
      <c r="AA27" s="18"/>
      <c r="AB27" s="18"/>
      <c r="AC27" s="18"/>
      <c r="AD27" s="23"/>
      <c r="AE27" s="18"/>
      <c r="AF27" s="18"/>
      <c r="AG27" s="19"/>
      <c r="AH27" s="223"/>
    </row>
    <row r="28" spans="1:34" ht="11.25" customHeight="1" x14ac:dyDescent="0.2">
      <c r="A28" s="217"/>
      <c r="C28" s="217" t="s">
        <v>315</v>
      </c>
      <c r="D28" s="217" t="s">
        <v>314</v>
      </c>
      <c r="E28" s="217"/>
      <c r="F28" s="217"/>
      <c r="G28" s="217"/>
      <c r="H28" s="217"/>
      <c r="I28" s="217"/>
      <c r="J28" s="217"/>
      <c r="K28" s="217"/>
      <c r="L28" s="217"/>
      <c r="M28" s="217"/>
      <c r="N28" s="217"/>
      <c r="O28" s="217"/>
      <c r="P28" s="217"/>
      <c r="Q28" s="217"/>
      <c r="R28" s="217"/>
      <c r="S28" s="217"/>
      <c r="T28" s="217"/>
      <c r="U28" s="217"/>
      <c r="V28" s="217"/>
      <c r="W28" s="217"/>
      <c r="X28" s="217"/>
      <c r="Y28" s="217"/>
      <c r="Z28" s="219"/>
      <c r="AA28" s="16"/>
      <c r="AB28" s="16" t="s">
        <v>275</v>
      </c>
      <c r="AC28" s="16" t="s">
        <v>1145</v>
      </c>
      <c r="AD28" s="21" t="s">
        <v>408</v>
      </c>
      <c r="AE28" s="17"/>
      <c r="AF28" s="17"/>
      <c r="AG28" s="217"/>
      <c r="AH28" s="218"/>
    </row>
    <row r="29" spans="1:34" ht="11.25" customHeight="1" x14ac:dyDescent="0.2">
      <c r="A29" s="217"/>
      <c r="C29" s="217" t="s">
        <v>317</v>
      </c>
      <c r="D29" s="217" t="s">
        <v>316</v>
      </c>
      <c r="E29" s="217"/>
      <c r="F29" s="217"/>
      <c r="G29" s="217"/>
      <c r="H29" s="217"/>
      <c r="I29" s="217"/>
      <c r="J29" s="217"/>
      <c r="K29" s="217"/>
      <c r="L29" s="217"/>
      <c r="M29" s="217"/>
      <c r="N29" s="217"/>
      <c r="O29" s="217"/>
      <c r="P29" s="217"/>
      <c r="Q29" s="217"/>
      <c r="R29" s="217"/>
      <c r="S29" s="217"/>
      <c r="T29" s="217"/>
      <c r="U29" s="217"/>
      <c r="V29" s="217"/>
      <c r="W29" s="217"/>
      <c r="X29" s="217"/>
      <c r="Y29" s="217"/>
      <c r="Z29" s="218"/>
      <c r="AA29" s="217"/>
      <c r="AB29" s="217" t="s">
        <v>274</v>
      </c>
      <c r="AC29" s="217" t="s">
        <v>1147</v>
      </c>
      <c r="AD29" s="216" t="s">
        <v>351</v>
      </c>
      <c r="AE29" s="17"/>
      <c r="AF29" s="17"/>
      <c r="AG29" s="217"/>
      <c r="AH29" s="218"/>
    </row>
    <row r="30" spans="1:34" ht="11.25" customHeight="1" x14ac:dyDescent="0.2">
      <c r="A30" s="217"/>
      <c r="C30" s="217" t="s">
        <v>253</v>
      </c>
      <c r="D30" s="217" t="s">
        <v>318</v>
      </c>
      <c r="E30" s="217"/>
      <c r="F30" s="217"/>
      <c r="G30" s="217"/>
      <c r="H30" s="217"/>
      <c r="I30" s="217"/>
      <c r="J30" s="217"/>
      <c r="K30" s="217"/>
      <c r="L30" s="217"/>
      <c r="M30" s="217"/>
      <c r="N30" s="217"/>
      <c r="O30" s="217"/>
      <c r="P30" s="217"/>
      <c r="Q30" s="217"/>
      <c r="R30" s="217"/>
      <c r="S30" s="217"/>
      <c r="T30" s="217"/>
      <c r="U30" s="217"/>
      <c r="V30" s="217"/>
      <c r="W30" s="217"/>
      <c r="X30" s="217"/>
      <c r="Y30" s="217"/>
      <c r="Z30" s="218"/>
      <c r="AA30" s="217"/>
      <c r="AB30" s="217" t="s">
        <v>273</v>
      </c>
      <c r="AC30" s="217" t="s">
        <v>1148</v>
      </c>
      <c r="AD30" s="216" t="s">
        <v>409</v>
      </c>
      <c r="AE30" s="17"/>
      <c r="AF30" s="17"/>
      <c r="AG30" s="217"/>
      <c r="AH30" s="218"/>
    </row>
    <row r="31" spans="1:34" ht="11.25" customHeight="1" x14ac:dyDescent="0.2">
      <c r="A31" s="217"/>
      <c r="C31" s="217" t="s">
        <v>255</v>
      </c>
      <c r="D31" s="217" t="s">
        <v>319</v>
      </c>
      <c r="E31" s="217"/>
      <c r="F31" s="217"/>
      <c r="G31" s="217"/>
      <c r="H31" s="217"/>
      <c r="I31" s="217"/>
      <c r="J31" s="217"/>
      <c r="K31" s="217"/>
      <c r="L31" s="217"/>
      <c r="M31" s="217"/>
      <c r="N31" s="217"/>
      <c r="O31" s="217"/>
      <c r="P31" s="217"/>
      <c r="Q31" s="217"/>
      <c r="R31" s="217"/>
      <c r="S31" s="217"/>
      <c r="T31" s="217"/>
      <c r="U31" s="217"/>
      <c r="V31" s="217"/>
      <c r="W31" s="217"/>
      <c r="X31" s="217"/>
      <c r="Y31" s="217"/>
      <c r="Z31" s="820" t="str">
        <f>TEXT(FW_YR-2,"####")</f>
        <v>2018</v>
      </c>
      <c r="AA31" s="217"/>
      <c r="AB31" s="217" t="s">
        <v>272</v>
      </c>
      <c r="AC31" s="217" t="s">
        <v>1150</v>
      </c>
      <c r="AD31" s="216" t="s">
        <v>1172</v>
      </c>
      <c r="AE31" s="17"/>
      <c r="AF31" s="17"/>
      <c r="AG31" s="217"/>
      <c r="AH31" s="820" t="str">
        <f>Z31</f>
        <v>2018</v>
      </c>
    </row>
    <row r="32" spans="1:34" ht="11.25" customHeight="1" x14ac:dyDescent="0.2">
      <c r="E32" s="217"/>
      <c r="F32" s="217"/>
      <c r="G32" s="217"/>
      <c r="H32" s="217"/>
      <c r="I32" s="217"/>
      <c r="J32" s="217"/>
      <c r="K32" s="217"/>
      <c r="L32" s="217"/>
      <c r="M32" s="217"/>
      <c r="N32" s="217"/>
      <c r="O32" s="217"/>
      <c r="P32" s="217"/>
      <c r="Q32" s="217"/>
      <c r="R32" s="217"/>
      <c r="S32" s="217"/>
      <c r="T32" s="217"/>
      <c r="U32" s="217"/>
      <c r="V32" s="217"/>
      <c r="W32" s="217"/>
      <c r="X32" s="217"/>
      <c r="Y32" s="217"/>
      <c r="Z32" s="820"/>
      <c r="AA32" s="217"/>
      <c r="AB32" s="217" t="s">
        <v>271</v>
      </c>
      <c r="AC32" s="217" t="s">
        <v>1151</v>
      </c>
      <c r="AD32" s="216" t="s">
        <v>1173</v>
      </c>
      <c r="AE32" s="17"/>
      <c r="AF32" s="17"/>
      <c r="AG32" s="217"/>
      <c r="AH32" s="820"/>
    </row>
    <row r="33" spans="1:35" ht="11.25" customHeight="1" x14ac:dyDescent="0.2">
      <c r="A33" s="217"/>
      <c r="B33" s="217" t="s">
        <v>1174</v>
      </c>
      <c r="C33" s="217"/>
      <c r="D33" s="217"/>
      <c r="F33" s="645"/>
      <c r="G33" s="645"/>
      <c r="H33" s="645"/>
      <c r="I33" s="645"/>
      <c r="J33" s="645"/>
      <c r="K33" s="645"/>
      <c r="L33" s="645"/>
      <c r="M33" s="645"/>
      <c r="N33" s="645"/>
      <c r="O33" s="645"/>
      <c r="P33" s="645"/>
      <c r="Q33" s="645"/>
      <c r="R33" s="20"/>
      <c r="S33" s="20"/>
      <c r="T33" s="20"/>
      <c r="U33" s="20"/>
      <c r="V33" s="20"/>
      <c r="W33" s="20"/>
      <c r="X33" s="20"/>
      <c r="Y33" s="217"/>
      <c r="Z33" s="820"/>
      <c r="AA33" s="217"/>
      <c r="AB33" s="217" t="s">
        <v>270</v>
      </c>
      <c r="AC33" s="217" t="s">
        <v>1153</v>
      </c>
      <c r="AD33" s="216" t="s">
        <v>1175</v>
      </c>
      <c r="AE33" s="17"/>
      <c r="AF33" s="17"/>
      <c r="AG33" s="217"/>
      <c r="AH33" s="820"/>
    </row>
    <row r="34" spans="1:35" ht="11.25" customHeight="1" x14ac:dyDescent="0.2">
      <c r="A34" s="217"/>
      <c r="B34" s="217"/>
      <c r="E34" s="217"/>
      <c r="F34" s="217"/>
      <c r="G34" s="217"/>
      <c r="H34" s="217"/>
      <c r="I34" s="217"/>
      <c r="J34" s="217"/>
      <c r="K34" s="217"/>
      <c r="L34" s="217"/>
      <c r="M34" s="217"/>
      <c r="N34" s="217"/>
      <c r="O34" s="217"/>
      <c r="P34" s="217"/>
      <c r="Q34" s="217"/>
      <c r="R34" s="217"/>
      <c r="S34" s="217"/>
      <c r="T34" s="217"/>
      <c r="U34" s="217"/>
      <c r="V34" s="217"/>
      <c r="W34" s="217"/>
      <c r="X34" s="217"/>
      <c r="Y34" s="217"/>
      <c r="Z34" s="820"/>
      <c r="AA34" s="217"/>
      <c r="AB34" s="217" t="s">
        <v>269</v>
      </c>
      <c r="AC34" s="217" t="s">
        <v>1154</v>
      </c>
      <c r="AD34" s="216" t="s">
        <v>354</v>
      </c>
      <c r="AE34" s="17"/>
      <c r="AF34" s="17"/>
      <c r="AG34" s="217"/>
      <c r="AH34" s="820"/>
    </row>
    <row r="35" spans="1:35" ht="11.25" customHeight="1" x14ac:dyDescent="0.2">
      <c r="A35" s="217"/>
      <c r="B35" s="217"/>
      <c r="C35" s="217" t="s">
        <v>751</v>
      </c>
      <c r="D35" s="217" t="s">
        <v>1176</v>
      </c>
      <c r="E35" s="217"/>
      <c r="F35" s="217"/>
      <c r="G35" s="217"/>
      <c r="H35" s="217"/>
      <c r="I35" s="217"/>
      <c r="J35" s="217"/>
      <c r="K35" s="217"/>
      <c r="L35" s="217"/>
      <c r="M35" s="217"/>
      <c r="N35" s="217"/>
      <c r="O35" s="217"/>
      <c r="P35" s="217"/>
      <c r="Q35" s="217"/>
      <c r="R35" s="217"/>
      <c r="S35" s="217"/>
      <c r="T35" s="217"/>
      <c r="U35" s="217"/>
      <c r="V35" s="217"/>
      <c r="W35" s="217"/>
      <c r="X35" s="217"/>
      <c r="Y35" s="217"/>
      <c r="Z35" s="820"/>
      <c r="AA35" s="217"/>
      <c r="AB35" s="217" t="s">
        <v>105</v>
      </c>
      <c r="AC35" s="217" t="s">
        <v>1156</v>
      </c>
      <c r="AD35" s="216" t="s">
        <v>356</v>
      </c>
      <c r="AE35" s="17"/>
      <c r="AF35" s="17"/>
      <c r="AG35" s="217"/>
      <c r="AH35" s="820"/>
    </row>
    <row r="36" spans="1:35" ht="11.25" customHeight="1" x14ac:dyDescent="0.2">
      <c r="A36" s="217"/>
      <c r="B36" s="217"/>
      <c r="C36" s="217" t="s">
        <v>93</v>
      </c>
      <c r="D36" s="217" t="s">
        <v>1177</v>
      </c>
      <c r="E36" s="217"/>
      <c r="F36" s="217"/>
      <c r="G36" s="217"/>
      <c r="H36" s="217"/>
      <c r="I36" s="217"/>
      <c r="J36" s="217"/>
      <c r="K36" s="217"/>
      <c r="L36" s="217"/>
      <c r="M36" s="217"/>
      <c r="N36" s="217"/>
      <c r="O36" s="217"/>
      <c r="P36" s="217"/>
      <c r="Q36" s="217"/>
      <c r="R36" s="217"/>
      <c r="S36" s="217"/>
      <c r="T36" s="217"/>
      <c r="U36" s="217"/>
      <c r="V36" s="217"/>
      <c r="W36" s="217"/>
      <c r="X36" s="217"/>
      <c r="Y36" s="217"/>
      <c r="Z36" s="820"/>
      <c r="AA36" s="217"/>
      <c r="AB36" s="217" t="s">
        <v>103</v>
      </c>
      <c r="AC36" s="217" t="s">
        <v>1158</v>
      </c>
      <c r="AD36" s="216" t="s">
        <v>1178</v>
      </c>
      <c r="AE36" s="17"/>
      <c r="AF36" s="17"/>
      <c r="AG36" s="217"/>
      <c r="AH36" s="820"/>
    </row>
    <row r="37" spans="1:35" ht="11.25" customHeight="1" x14ac:dyDescent="0.2">
      <c r="A37" s="217"/>
      <c r="B37" s="217"/>
      <c r="C37" s="217" t="s">
        <v>95</v>
      </c>
      <c r="D37" s="217" t="s">
        <v>1179</v>
      </c>
      <c r="E37" s="217"/>
      <c r="F37" s="217"/>
      <c r="G37" s="217"/>
      <c r="H37" s="217"/>
      <c r="I37" s="217"/>
      <c r="J37" s="217"/>
      <c r="K37" s="217"/>
      <c r="L37" s="217"/>
      <c r="M37" s="217"/>
      <c r="N37" s="217"/>
      <c r="O37" s="217"/>
      <c r="P37" s="217"/>
      <c r="Q37" s="217"/>
      <c r="R37" s="217"/>
      <c r="S37" s="217"/>
      <c r="T37" s="217"/>
      <c r="U37" s="217"/>
      <c r="V37" s="217"/>
      <c r="W37" s="217"/>
      <c r="X37" s="217"/>
      <c r="Y37" s="217"/>
      <c r="Z37" s="218"/>
      <c r="AA37" s="217"/>
      <c r="AB37" s="217" t="s">
        <v>74</v>
      </c>
      <c r="AC37" s="217" t="s">
        <v>1160</v>
      </c>
      <c r="AD37" s="216" t="s">
        <v>1180</v>
      </c>
      <c r="AE37" s="17"/>
      <c r="AF37" s="17"/>
      <c r="AG37" s="217"/>
      <c r="AH37" s="218"/>
    </row>
    <row r="38" spans="1:35" ht="11.25" customHeight="1" x14ac:dyDescent="0.2">
      <c r="A38" s="217"/>
      <c r="B38" s="217"/>
      <c r="C38" s="217" t="s">
        <v>97</v>
      </c>
      <c r="D38" s="217" t="s">
        <v>1181</v>
      </c>
      <c r="E38" s="217"/>
      <c r="F38" s="217"/>
      <c r="G38" s="217"/>
      <c r="H38" s="217"/>
      <c r="I38" s="217"/>
      <c r="J38" s="217"/>
      <c r="K38" s="217"/>
      <c r="L38" s="217"/>
      <c r="M38" s="217"/>
      <c r="N38" s="217"/>
      <c r="O38" s="217"/>
      <c r="P38" s="217"/>
      <c r="Q38" s="217"/>
      <c r="R38" s="217"/>
      <c r="S38" s="217"/>
      <c r="T38" s="217"/>
      <c r="U38" s="217"/>
      <c r="V38" s="217"/>
      <c r="W38" s="217"/>
      <c r="X38" s="217"/>
      <c r="Y38" s="217"/>
      <c r="Z38" s="218"/>
      <c r="AA38" s="217"/>
      <c r="AB38" s="217" t="s">
        <v>73</v>
      </c>
      <c r="AC38" s="217" t="s">
        <v>1161</v>
      </c>
      <c r="AD38" s="216" t="s">
        <v>1182</v>
      </c>
      <c r="AE38" s="17"/>
      <c r="AF38" s="17"/>
      <c r="AG38" s="217"/>
      <c r="AH38" s="218"/>
    </row>
    <row r="39" spans="1:35" ht="11.25" customHeight="1" x14ac:dyDescent="0.2">
      <c r="A39" s="217"/>
      <c r="B39" s="217"/>
      <c r="C39" s="217" t="s">
        <v>114</v>
      </c>
      <c r="D39" s="217" t="s">
        <v>1183</v>
      </c>
      <c r="E39" s="217"/>
      <c r="F39" s="217"/>
      <c r="G39" s="217"/>
      <c r="H39" s="217"/>
      <c r="I39" s="217"/>
      <c r="J39" s="217"/>
      <c r="K39" s="217"/>
      <c r="L39" s="217"/>
      <c r="M39" s="217"/>
      <c r="N39" s="217"/>
      <c r="O39" s="217"/>
      <c r="P39" s="217"/>
      <c r="Q39" s="217"/>
      <c r="R39" s="217"/>
      <c r="S39" s="217"/>
      <c r="T39" s="217"/>
      <c r="U39" s="217"/>
      <c r="V39" s="217"/>
      <c r="W39" s="217"/>
      <c r="X39" s="217"/>
      <c r="Y39" s="217"/>
      <c r="Z39" s="220"/>
      <c r="AA39" s="77"/>
      <c r="AB39" s="77" t="s">
        <v>72</v>
      </c>
      <c r="AC39" s="77" t="s">
        <v>1163</v>
      </c>
      <c r="AD39" s="22" t="s">
        <v>358</v>
      </c>
      <c r="AE39" s="17"/>
      <c r="AF39" s="17"/>
      <c r="AG39" s="217"/>
      <c r="AH39" s="218"/>
    </row>
    <row r="40" spans="1:35" ht="6" customHeight="1" x14ac:dyDescent="0.2">
      <c r="A40" s="217"/>
      <c r="B40" s="217"/>
      <c r="S40" s="217"/>
      <c r="T40" s="217"/>
      <c r="U40" s="217"/>
      <c r="V40" s="217"/>
      <c r="W40" s="217"/>
      <c r="X40" s="217"/>
      <c r="Y40" s="217"/>
      <c r="Z40" s="221"/>
      <c r="AA40" s="18"/>
      <c r="AB40" s="18"/>
      <c r="AC40" s="18"/>
      <c r="AD40" s="23"/>
      <c r="AE40" s="18"/>
      <c r="AF40" s="18"/>
      <c r="AG40" s="19"/>
      <c r="AH40" s="223"/>
    </row>
    <row r="41" spans="1:35" ht="11.25" customHeight="1" x14ac:dyDescent="0.2">
      <c r="A41" s="217"/>
      <c r="B41" s="217"/>
      <c r="C41" s="217" t="s">
        <v>116</v>
      </c>
      <c r="D41" t="s">
        <v>928</v>
      </c>
      <c r="V41" s="217"/>
      <c r="W41" s="217"/>
      <c r="X41" s="217"/>
      <c r="Y41" s="217"/>
      <c r="Z41" s="219"/>
      <c r="AA41" s="16"/>
      <c r="AB41" s="16" t="s">
        <v>275</v>
      </c>
      <c r="AC41" s="16" t="s">
        <v>1145</v>
      </c>
      <c r="AD41" s="21" t="s">
        <v>1184</v>
      </c>
      <c r="AE41" s="17"/>
      <c r="AF41" s="17"/>
      <c r="AG41" s="217"/>
      <c r="AH41" s="218"/>
    </row>
    <row r="42" spans="1:35" ht="11.25" customHeight="1" x14ac:dyDescent="0.2">
      <c r="A42" s="217"/>
      <c r="B42" s="217"/>
      <c r="C42" s="318" t="s">
        <v>266</v>
      </c>
      <c r="D42" s="217" t="s">
        <v>1185</v>
      </c>
      <c r="E42" s="217"/>
      <c r="V42" s="217"/>
      <c r="W42" s="217"/>
      <c r="X42" s="217"/>
      <c r="Y42" s="217"/>
      <c r="Z42" s="218"/>
      <c r="AA42" s="217"/>
      <c r="AB42" s="217" t="s">
        <v>274</v>
      </c>
      <c r="AC42" s="217" t="s">
        <v>1147</v>
      </c>
      <c r="AD42" s="216" t="s">
        <v>1186</v>
      </c>
      <c r="AE42" s="17"/>
      <c r="AF42" s="17"/>
      <c r="AG42" s="217"/>
      <c r="AH42" s="218"/>
    </row>
    <row r="43" spans="1:35" ht="11.25" customHeight="1" x14ac:dyDescent="0.2">
      <c r="A43" s="217"/>
      <c r="B43" s="217"/>
      <c r="E43" t="s">
        <v>1187</v>
      </c>
      <c r="V43" s="217"/>
      <c r="W43" s="217"/>
      <c r="X43" s="217"/>
      <c r="Y43" s="217"/>
      <c r="Z43" s="218"/>
      <c r="AA43" s="217"/>
      <c r="AB43" s="217" t="s">
        <v>273</v>
      </c>
      <c r="AC43" s="217" t="s">
        <v>1148</v>
      </c>
      <c r="AD43" s="216" t="s">
        <v>1188</v>
      </c>
      <c r="AE43" s="17"/>
      <c r="AF43" s="17"/>
      <c r="AG43" s="217"/>
      <c r="AH43" s="218"/>
    </row>
    <row r="44" spans="1:35" ht="11.25" customHeight="1" x14ac:dyDescent="0.2">
      <c r="A44" s="217"/>
      <c r="B44" s="217"/>
      <c r="C44" s="217" t="s">
        <v>1166</v>
      </c>
      <c r="D44" s="217" t="s">
        <v>1189</v>
      </c>
      <c r="E44" s="217"/>
      <c r="V44" s="217"/>
      <c r="W44" s="217"/>
      <c r="X44" s="217"/>
      <c r="Y44" s="217"/>
      <c r="Z44" s="820" t="str">
        <f>TEXT(FW_YR-3,"####")</f>
        <v>2017</v>
      </c>
      <c r="AA44" s="217"/>
      <c r="AB44" s="217" t="s">
        <v>272</v>
      </c>
      <c r="AC44" s="217" t="s">
        <v>1150</v>
      </c>
      <c r="AD44" s="216" t="s">
        <v>1190</v>
      </c>
      <c r="AE44" s="17"/>
      <c r="AF44" s="17"/>
      <c r="AG44" s="217"/>
      <c r="AH44" s="820" t="str">
        <f>Z44</f>
        <v>2017</v>
      </c>
    </row>
    <row r="45" spans="1:35" ht="11.25" customHeight="1" x14ac:dyDescent="0.2">
      <c r="A45" s="217"/>
      <c r="C45" s="217" t="s">
        <v>212</v>
      </c>
      <c r="D45" s="217" t="s">
        <v>1191</v>
      </c>
      <c r="E45" s="217"/>
      <c r="V45" s="217"/>
      <c r="W45" s="217"/>
      <c r="X45" s="217"/>
      <c r="Y45" s="217"/>
      <c r="Z45" s="820"/>
      <c r="AA45" s="217"/>
      <c r="AB45" s="217" t="s">
        <v>271</v>
      </c>
      <c r="AC45" s="217" t="s">
        <v>1151</v>
      </c>
      <c r="AD45" s="216" t="s">
        <v>413</v>
      </c>
      <c r="AE45" s="17"/>
      <c r="AF45" s="17"/>
      <c r="AG45" s="217"/>
      <c r="AH45" s="820"/>
    </row>
    <row r="46" spans="1:35" ht="11.25" customHeight="1" x14ac:dyDescent="0.2">
      <c r="A46" s="217"/>
      <c r="C46" s="314" t="s">
        <v>500</v>
      </c>
      <c r="D46" s="217" t="s">
        <v>927</v>
      </c>
      <c r="E46" s="217"/>
      <c r="V46" s="217"/>
      <c r="W46" s="217"/>
      <c r="X46" s="217"/>
      <c r="Y46" s="217"/>
      <c r="Z46" s="820"/>
      <c r="AA46" s="217"/>
      <c r="AB46" s="217" t="s">
        <v>270</v>
      </c>
      <c r="AC46" s="217" t="s">
        <v>1153</v>
      </c>
      <c r="AD46" s="216" t="s">
        <v>415</v>
      </c>
      <c r="AE46" s="17"/>
      <c r="AF46" s="17"/>
      <c r="AG46" s="217"/>
      <c r="AH46" s="820"/>
    </row>
    <row r="47" spans="1:35" ht="11.25" customHeight="1" x14ac:dyDescent="0.2">
      <c r="A47" s="217"/>
      <c r="C47" s="217" t="s">
        <v>248</v>
      </c>
      <c r="D47" s="217" t="s">
        <v>916</v>
      </c>
      <c r="E47" s="217"/>
      <c r="V47" s="217"/>
      <c r="W47" s="217"/>
      <c r="X47" s="217"/>
      <c r="Y47" s="217"/>
      <c r="Z47" s="820"/>
      <c r="AA47" s="217"/>
      <c r="AB47" s="217" t="s">
        <v>269</v>
      </c>
      <c r="AC47" s="217" t="s">
        <v>1154</v>
      </c>
      <c r="AD47" s="216" t="s">
        <v>417</v>
      </c>
      <c r="AE47" s="17"/>
      <c r="AF47" s="17"/>
      <c r="AH47" s="820"/>
      <c r="AI47" s="554"/>
    </row>
    <row r="48" spans="1:35" ht="11.25" customHeight="1" x14ac:dyDescent="0.2">
      <c r="A48" s="217"/>
      <c r="C48" s="217" t="s">
        <v>239</v>
      </c>
      <c r="D48" s="217" t="s">
        <v>1192</v>
      </c>
      <c r="E48" s="217"/>
      <c r="F48" s="217"/>
      <c r="G48" s="217"/>
      <c r="H48" s="217"/>
      <c r="I48" s="217"/>
      <c r="J48" s="217"/>
      <c r="K48" s="217"/>
      <c r="L48" s="217"/>
      <c r="M48" s="217"/>
      <c r="N48" s="217"/>
      <c r="O48" s="217"/>
      <c r="P48" s="217"/>
      <c r="Q48" s="217"/>
      <c r="R48" s="217"/>
      <c r="S48" s="217"/>
      <c r="T48" s="217"/>
      <c r="V48" s="217"/>
      <c r="W48" s="217"/>
      <c r="X48" s="217"/>
      <c r="Y48" s="217"/>
      <c r="Z48" s="820"/>
      <c r="AA48" s="217"/>
      <c r="AB48" s="217" t="s">
        <v>105</v>
      </c>
      <c r="AC48" s="217" t="s">
        <v>1156</v>
      </c>
      <c r="AD48" s="216" t="s">
        <v>1193</v>
      </c>
      <c r="AE48" s="17"/>
      <c r="AF48" s="17"/>
      <c r="AH48" s="820"/>
      <c r="AI48" s="554"/>
    </row>
    <row r="49" spans="1:34" ht="11.25" customHeight="1" x14ac:dyDescent="0.2">
      <c r="A49" s="217"/>
      <c r="C49" s="217" t="s">
        <v>244</v>
      </c>
      <c r="D49" s="217" t="s">
        <v>1194</v>
      </c>
      <c r="E49" s="217"/>
      <c r="F49" s="217"/>
      <c r="G49" s="217"/>
      <c r="H49" s="217"/>
      <c r="I49" s="217"/>
      <c r="J49" s="217"/>
      <c r="K49" s="217"/>
      <c r="L49" s="217"/>
      <c r="M49" s="217"/>
      <c r="N49" s="217"/>
      <c r="O49" s="217"/>
      <c r="P49" s="217"/>
      <c r="Q49" s="217"/>
      <c r="R49" s="217"/>
      <c r="S49" s="217"/>
      <c r="T49" s="217"/>
      <c r="V49" s="217"/>
      <c r="W49" s="217"/>
      <c r="X49" s="217"/>
      <c r="Y49" s="217"/>
      <c r="Z49" s="820"/>
      <c r="AA49" s="217"/>
      <c r="AB49" s="217" t="s">
        <v>103</v>
      </c>
      <c r="AC49" s="217" t="s">
        <v>1158</v>
      </c>
      <c r="AD49" s="216" t="s">
        <v>1195</v>
      </c>
      <c r="AE49" s="17"/>
      <c r="AF49" s="17"/>
      <c r="AG49" s="217"/>
      <c r="AH49" s="820"/>
    </row>
    <row r="50" spans="1:34" ht="11.25" customHeight="1" x14ac:dyDescent="0.2">
      <c r="A50" s="217"/>
      <c r="C50" s="217" t="s">
        <v>253</v>
      </c>
      <c r="D50" s="217" t="s">
        <v>106</v>
      </c>
      <c r="E50" s="217"/>
      <c r="F50" s="217"/>
      <c r="R50" s="217"/>
      <c r="S50" s="217"/>
      <c r="T50" s="217"/>
      <c r="V50" s="217"/>
      <c r="W50" s="217"/>
      <c r="X50" s="217"/>
      <c r="Y50" s="217"/>
      <c r="Z50" s="218"/>
      <c r="AA50" s="217"/>
      <c r="AB50" s="217" t="s">
        <v>74</v>
      </c>
      <c r="AC50" s="217" t="s">
        <v>1160</v>
      </c>
      <c r="AD50" s="216" t="s">
        <v>523</v>
      </c>
      <c r="AE50" s="17"/>
      <c r="AF50" s="17"/>
      <c r="AG50" s="217"/>
      <c r="AH50" s="218"/>
    </row>
    <row r="51" spans="1:34" ht="11.25" customHeight="1" x14ac:dyDescent="0.2">
      <c r="A51" s="217"/>
      <c r="C51" s="217"/>
      <c r="D51" s="217"/>
      <c r="E51" s="217"/>
      <c r="F51" s="217"/>
      <c r="G51" s="77"/>
      <c r="H51" s="77"/>
      <c r="I51" s="77"/>
      <c r="J51" s="77"/>
      <c r="K51" s="77"/>
      <c r="L51" s="77"/>
      <c r="M51" s="77"/>
      <c r="N51" s="77"/>
      <c r="O51" s="77"/>
      <c r="P51" s="77"/>
      <c r="Q51" s="77"/>
      <c r="R51" s="217"/>
      <c r="S51" s="217"/>
      <c r="T51" s="217"/>
      <c r="V51" s="217"/>
      <c r="W51" s="217"/>
      <c r="X51" s="217"/>
      <c r="Y51" s="217"/>
      <c r="Z51" s="218"/>
      <c r="AA51" s="217"/>
      <c r="AB51" s="217" t="s">
        <v>73</v>
      </c>
      <c r="AC51" s="217" t="s">
        <v>1161</v>
      </c>
      <c r="AD51" s="216" t="s">
        <v>1196</v>
      </c>
      <c r="AE51" s="17"/>
      <c r="AF51" s="17"/>
      <c r="AG51" s="217"/>
      <c r="AH51" s="218"/>
    </row>
    <row r="52" spans="1:34" ht="11.25" customHeight="1" x14ac:dyDescent="0.2">
      <c r="A52" s="217"/>
      <c r="G52" s="697" t="s">
        <v>107</v>
      </c>
      <c r="H52" s="697"/>
      <c r="I52" s="697"/>
      <c r="J52" s="697"/>
      <c r="K52" s="697"/>
      <c r="L52" s="697"/>
      <c r="M52" s="697"/>
      <c r="N52" s="697"/>
      <c r="O52" s="697"/>
      <c r="P52" s="697"/>
      <c r="Q52" s="697"/>
      <c r="R52" s="217"/>
      <c r="S52" s="217"/>
      <c r="T52" s="217"/>
      <c r="V52" s="217"/>
      <c r="W52" s="217"/>
      <c r="X52" s="217"/>
      <c r="Y52" s="217"/>
      <c r="Z52" s="220"/>
      <c r="AA52" s="77"/>
      <c r="AB52" s="77" t="s">
        <v>72</v>
      </c>
      <c r="AC52" s="77" t="s">
        <v>1163</v>
      </c>
      <c r="AD52" s="22" t="s">
        <v>1197</v>
      </c>
      <c r="AE52" s="17"/>
      <c r="AF52" s="17"/>
      <c r="AG52" s="217"/>
      <c r="AH52" s="218"/>
    </row>
    <row r="53" spans="1:34" ht="6" customHeight="1" x14ac:dyDescent="0.2">
      <c r="A53" s="217"/>
      <c r="B53" s="217"/>
      <c r="V53" s="217"/>
      <c r="W53" s="217"/>
      <c r="X53" s="217"/>
      <c r="Y53" s="217"/>
      <c r="Z53" s="221"/>
      <c r="AA53" s="18"/>
      <c r="AB53" s="18"/>
      <c r="AC53" s="18"/>
      <c r="AD53" s="23"/>
      <c r="AE53" s="18"/>
      <c r="AF53" s="18"/>
      <c r="AG53" s="19"/>
      <c r="AH53" s="223"/>
    </row>
    <row r="54" spans="1:34" ht="11.25" customHeight="1" x14ac:dyDescent="0.2">
      <c r="A54" s="217"/>
      <c r="B54" s="20"/>
      <c r="C54" s="217" t="s">
        <v>747</v>
      </c>
      <c r="D54" s="217" t="s">
        <v>259</v>
      </c>
      <c r="F54" s="217"/>
      <c r="G54" s="217"/>
      <c r="H54" s="217"/>
      <c r="I54" s="217"/>
      <c r="J54" s="217"/>
      <c r="K54" s="217"/>
      <c r="L54" s="217"/>
      <c r="M54" s="217"/>
      <c r="N54" s="217"/>
      <c r="O54" s="217"/>
      <c r="P54" s="217"/>
      <c r="Q54" s="217"/>
      <c r="R54" s="217"/>
      <c r="S54" s="217"/>
      <c r="T54" s="217"/>
      <c r="U54" s="217"/>
      <c r="V54" s="217"/>
      <c r="W54" s="217"/>
      <c r="X54" s="217"/>
      <c r="Y54" s="217"/>
      <c r="Z54" s="219"/>
      <c r="AA54" s="16"/>
      <c r="AB54" s="16" t="s">
        <v>275</v>
      </c>
      <c r="AC54" s="16" t="s">
        <v>1145</v>
      </c>
      <c r="AD54" s="21" t="s">
        <v>1198</v>
      </c>
      <c r="AE54" s="17"/>
      <c r="AF54" s="17"/>
      <c r="AG54" s="217"/>
      <c r="AH54" s="218"/>
    </row>
    <row r="55" spans="1:34" ht="11.25" customHeight="1" x14ac:dyDescent="0.2">
      <c r="A55" s="217"/>
      <c r="B55" s="217"/>
      <c r="L55" s="217"/>
      <c r="M55" s="217"/>
      <c r="N55" s="217"/>
      <c r="O55" s="217"/>
      <c r="P55" s="217"/>
      <c r="Q55" s="217"/>
      <c r="R55" s="217"/>
      <c r="S55" s="217"/>
      <c r="T55" s="217"/>
      <c r="U55" s="217"/>
      <c r="V55" s="217"/>
      <c r="W55" s="217"/>
      <c r="X55" s="217"/>
      <c r="Y55" s="217"/>
      <c r="Z55" s="218"/>
      <c r="AA55" s="217"/>
      <c r="AB55" s="217" t="s">
        <v>274</v>
      </c>
      <c r="AC55" s="217" t="s">
        <v>1147</v>
      </c>
      <c r="AD55" s="216" t="s">
        <v>1199</v>
      </c>
      <c r="AE55" s="17"/>
      <c r="AF55" s="17"/>
      <c r="AG55" s="217"/>
      <c r="AH55" s="218"/>
    </row>
    <row r="56" spans="1:34" ht="11.25" customHeight="1" x14ac:dyDescent="0.2">
      <c r="A56" s="217"/>
      <c r="B56" s="217"/>
      <c r="F56" s="217"/>
      <c r="G56" s="217"/>
      <c r="H56" s="217"/>
      <c r="I56" s="217"/>
      <c r="J56" s="217"/>
      <c r="K56" s="217"/>
      <c r="R56" s="217"/>
      <c r="S56" s="217"/>
      <c r="T56" s="217"/>
      <c r="U56" s="217"/>
      <c r="V56" s="217"/>
      <c r="W56" s="217"/>
      <c r="X56" s="217"/>
      <c r="Y56" s="217"/>
      <c r="Z56" s="218"/>
      <c r="AA56" s="217"/>
      <c r="AB56" s="217" t="s">
        <v>273</v>
      </c>
      <c r="AC56" s="217" t="s">
        <v>1148</v>
      </c>
      <c r="AD56" s="216" t="s">
        <v>1200</v>
      </c>
      <c r="AE56" s="17"/>
      <c r="AF56" s="17"/>
      <c r="AG56" s="217"/>
      <c r="AH56" s="218"/>
    </row>
    <row r="57" spans="1:34" ht="11.25" customHeight="1" x14ac:dyDescent="0.2">
      <c r="A57" s="217"/>
      <c r="B57" s="217"/>
      <c r="F57" s="217"/>
      <c r="G57" s="217"/>
      <c r="H57" s="217"/>
      <c r="I57" s="217"/>
      <c r="J57" s="217"/>
      <c r="K57" s="217"/>
      <c r="L57" s="217"/>
      <c r="M57" s="217"/>
      <c r="N57" s="217"/>
      <c r="O57" s="217"/>
      <c r="P57" s="217"/>
      <c r="Q57" s="217"/>
      <c r="R57" s="217"/>
      <c r="S57" s="217"/>
      <c r="T57" s="217"/>
      <c r="U57" s="217"/>
      <c r="V57" s="217"/>
      <c r="W57" s="217"/>
      <c r="X57" s="217"/>
      <c r="Y57" s="217"/>
      <c r="Z57" s="820" t="str">
        <f>TEXT(FW_YR-4,"####")</f>
        <v>2016</v>
      </c>
      <c r="AA57" s="217"/>
      <c r="AB57" s="217" t="s">
        <v>272</v>
      </c>
      <c r="AC57" s="217" t="s">
        <v>1150</v>
      </c>
      <c r="AD57" s="216" t="s">
        <v>1201</v>
      </c>
      <c r="AE57" s="17"/>
      <c r="AF57" s="17"/>
      <c r="AG57" s="217"/>
      <c r="AH57" s="820" t="str">
        <f>Z57</f>
        <v>2016</v>
      </c>
    </row>
    <row r="58" spans="1:34" ht="11.25" customHeight="1" x14ac:dyDescent="0.2">
      <c r="A58" s="217"/>
      <c r="B58" s="217"/>
      <c r="F58" s="217"/>
      <c r="G58" s="217"/>
      <c r="H58" s="217"/>
      <c r="I58" s="217"/>
      <c r="J58" s="217"/>
      <c r="K58" s="217"/>
      <c r="L58" s="217"/>
      <c r="M58" s="217"/>
      <c r="N58" s="217"/>
      <c r="O58" s="217"/>
      <c r="P58" s="217"/>
      <c r="Q58" s="217"/>
      <c r="R58" s="217"/>
      <c r="S58" s="217"/>
      <c r="T58" s="217"/>
      <c r="U58" s="217"/>
      <c r="V58" s="217"/>
      <c r="W58" s="217"/>
      <c r="X58" s="217"/>
      <c r="Y58" s="217"/>
      <c r="Z58" s="820"/>
      <c r="AA58" s="217"/>
      <c r="AB58" s="217" t="s">
        <v>271</v>
      </c>
      <c r="AC58" s="217" t="s">
        <v>1151</v>
      </c>
      <c r="AD58" s="216" t="s">
        <v>1202</v>
      </c>
      <c r="AE58" s="17"/>
      <c r="AF58" s="17"/>
      <c r="AG58" s="217"/>
      <c r="AH58" s="820"/>
    </row>
    <row r="59" spans="1:34" ht="11.25" customHeight="1" x14ac:dyDescent="0.2">
      <c r="A59" s="217"/>
      <c r="B59" s="217"/>
      <c r="F59" s="217"/>
      <c r="G59" s="217"/>
      <c r="H59" s="217"/>
      <c r="I59" s="217"/>
      <c r="J59" s="217"/>
      <c r="K59" s="217"/>
      <c r="L59" s="217"/>
      <c r="M59" s="217"/>
      <c r="N59" s="217"/>
      <c r="O59" s="217"/>
      <c r="P59" s="217"/>
      <c r="Q59" s="217"/>
      <c r="R59" s="217"/>
      <c r="S59" s="217"/>
      <c r="T59" s="217"/>
      <c r="U59" s="217"/>
      <c r="V59" s="217"/>
      <c r="W59" s="217"/>
      <c r="X59" s="217"/>
      <c r="Y59" s="217"/>
      <c r="Z59" s="820"/>
      <c r="AA59" s="217"/>
      <c r="AB59" s="217" t="s">
        <v>270</v>
      </c>
      <c r="AC59" s="217" t="s">
        <v>1153</v>
      </c>
      <c r="AD59" s="216" t="s">
        <v>1203</v>
      </c>
      <c r="AE59" s="17"/>
      <c r="AF59" s="17"/>
      <c r="AG59" s="217"/>
      <c r="AH59" s="820"/>
    </row>
    <row r="60" spans="1:34" ht="11.25" customHeight="1" x14ac:dyDescent="0.2">
      <c r="A60" s="217"/>
      <c r="B60" s="217"/>
      <c r="U60" s="217"/>
      <c r="V60" s="217"/>
      <c r="W60" s="217"/>
      <c r="X60" s="217"/>
      <c r="Y60" s="217"/>
      <c r="Z60" s="820"/>
      <c r="AA60" s="217"/>
      <c r="AB60" s="217" t="s">
        <v>269</v>
      </c>
      <c r="AC60" s="217" t="s">
        <v>1154</v>
      </c>
      <c r="AD60" s="216" t="s">
        <v>1204</v>
      </c>
      <c r="AE60" s="17"/>
      <c r="AF60" s="17"/>
      <c r="AG60" s="217"/>
      <c r="AH60" s="820"/>
    </row>
    <row r="61" spans="1:34" ht="11.25" customHeight="1" x14ac:dyDescent="0.2">
      <c r="A61" s="217"/>
      <c r="B61" s="217"/>
      <c r="U61" s="217"/>
      <c r="V61" s="217"/>
      <c r="W61" s="217"/>
      <c r="X61" s="217"/>
      <c r="Y61" s="217"/>
      <c r="Z61" s="820"/>
      <c r="AA61" s="217"/>
      <c r="AB61" s="217" t="s">
        <v>105</v>
      </c>
      <c r="AC61" s="217" t="s">
        <v>1156</v>
      </c>
      <c r="AD61" s="216" t="s">
        <v>1205</v>
      </c>
      <c r="AE61" s="17"/>
      <c r="AF61" s="17"/>
      <c r="AG61" s="217"/>
      <c r="AH61" s="820"/>
    </row>
    <row r="62" spans="1:34" ht="11.25" customHeight="1" x14ac:dyDescent="0.2">
      <c r="A62" s="217"/>
      <c r="U62" s="217"/>
      <c r="Y62" s="217"/>
      <c r="Z62" s="820"/>
      <c r="AA62" s="217"/>
      <c r="AB62" s="217" t="s">
        <v>103</v>
      </c>
      <c r="AC62" s="217" t="s">
        <v>1158</v>
      </c>
      <c r="AD62" s="216" t="s">
        <v>1206</v>
      </c>
      <c r="AE62" s="17"/>
      <c r="AF62" s="17"/>
      <c r="AG62" s="217"/>
      <c r="AH62" s="820"/>
    </row>
    <row r="63" spans="1:34" ht="11.25" customHeight="1" x14ac:dyDescent="0.2">
      <c r="A63" s="217"/>
      <c r="U63" s="217"/>
      <c r="Y63" s="217"/>
      <c r="Z63" s="218"/>
      <c r="AA63" s="217"/>
      <c r="AB63" s="217" t="s">
        <v>74</v>
      </c>
      <c r="AC63" s="217" t="s">
        <v>1160</v>
      </c>
      <c r="AD63" s="216" t="s">
        <v>1207</v>
      </c>
      <c r="AE63" s="17"/>
      <c r="AF63" s="17"/>
      <c r="AG63" s="217"/>
      <c r="AH63" s="218"/>
    </row>
    <row r="64" spans="1:34" ht="11.25" customHeight="1" x14ac:dyDescent="0.2">
      <c r="A64" s="217"/>
      <c r="U64" s="217"/>
      <c r="Y64" s="217"/>
      <c r="Z64" s="218"/>
      <c r="AA64" s="217"/>
      <c r="AB64" s="217" t="s">
        <v>73</v>
      </c>
      <c r="AC64" s="217" t="s">
        <v>1161</v>
      </c>
      <c r="AD64" s="216" t="s">
        <v>1208</v>
      </c>
      <c r="AE64" s="17"/>
      <c r="AF64" s="17"/>
      <c r="AG64" s="217"/>
      <c r="AH64" s="218"/>
    </row>
    <row r="65" spans="1:34" ht="11.25" customHeight="1" x14ac:dyDescent="0.2">
      <c r="A65" s="217"/>
      <c r="E65" s="217"/>
      <c r="F65" s="217"/>
      <c r="G65" s="217"/>
      <c r="H65" s="217"/>
      <c r="I65" s="217"/>
      <c r="J65" s="217"/>
      <c r="K65" s="217"/>
      <c r="L65" s="217"/>
      <c r="M65" s="217"/>
      <c r="N65" s="217"/>
      <c r="O65" s="217"/>
      <c r="P65" s="217"/>
      <c r="Q65" s="217"/>
      <c r="R65" s="217"/>
      <c r="S65" s="217"/>
      <c r="T65" s="217"/>
      <c r="U65" s="217"/>
      <c r="Y65" s="217"/>
      <c r="Z65" s="220"/>
      <c r="AA65" s="77"/>
      <c r="AB65" s="77" t="s">
        <v>72</v>
      </c>
      <c r="AC65" s="77" t="s">
        <v>1163</v>
      </c>
      <c r="AD65" s="22" t="s">
        <v>1209</v>
      </c>
      <c r="AE65" s="17"/>
      <c r="AF65" s="17"/>
      <c r="AG65" s="217"/>
      <c r="AH65" s="218"/>
    </row>
    <row r="66" spans="1:34" ht="6" customHeight="1" x14ac:dyDescent="0.2">
      <c r="A66" s="217"/>
      <c r="C66" s="217"/>
      <c r="D66" s="217"/>
      <c r="E66" s="217"/>
      <c r="F66" s="217"/>
      <c r="G66" s="217"/>
      <c r="H66" s="217"/>
      <c r="I66" s="217"/>
      <c r="J66" s="217"/>
      <c r="K66" s="217"/>
      <c r="L66" s="217"/>
      <c r="M66" s="217"/>
      <c r="N66" s="217"/>
      <c r="O66" s="217"/>
      <c r="P66" s="217"/>
      <c r="Q66" s="217"/>
      <c r="R66" s="217"/>
      <c r="S66" s="217"/>
      <c r="T66" s="217"/>
      <c r="U66" s="217"/>
      <c r="Y66" s="217"/>
      <c r="Z66" s="221"/>
      <c r="AA66" s="18"/>
      <c r="AB66" s="18"/>
      <c r="AC66" s="18"/>
      <c r="AD66" s="23"/>
      <c r="AE66" s="18"/>
      <c r="AF66" s="18"/>
      <c r="AG66" s="19"/>
      <c r="AH66" s="223"/>
    </row>
    <row r="67" spans="1:34" ht="11.25" customHeight="1" x14ac:dyDescent="0.2">
      <c r="A67" s="217"/>
      <c r="B67" s="722" t="str">
        <f>"(1) On suppose que l'année de la collecte est " &amp; FW_YR &amp; ". Pour la collecte commençant en " &amp; FW_YR+1 &amp; ",  toutes les références aux années de calendrier doivent être augmentées d'une année ; par exemple, " &amp; FW_YR-6 &amp; " doit être changé en " &amp; FW_YR-5 &amp; ", " &amp; FW_YR-5 &amp; " doit être changé en " &amp; FW_YR-4 &amp; ", " &amp; FW_YR-4 &amp; " doit être changé en " &amp; FW_YR-3 &amp; ", et ainsi de suite pour toutes les années dans tout le questionnaire."</f>
        <v>(1) On suppose que l'année de la collecte est 2020. Pour la collecte commençant en 2021,  toutes les références aux années de calendrier doivent être augmentées d'une année ; par exemple, 2014 doit être changé en 2015, 2015 doit être changé en 2016, 2016 doit être changé en 2017, et ainsi de suite pour toutes les années dans tout le questionnaire.</v>
      </c>
      <c r="C67" s="722"/>
      <c r="D67" s="722"/>
      <c r="E67" s="722"/>
      <c r="F67" s="722"/>
      <c r="G67" s="722"/>
      <c r="H67" s="722"/>
      <c r="I67" s="722"/>
      <c r="J67" s="722"/>
      <c r="K67" s="722"/>
      <c r="L67" s="722"/>
      <c r="M67" s="722"/>
      <c r="N67" s="722"/>
      <c r="O67" s="722"/>
      <c r="P67" s="722"/>
      <c r="Q67" s="722"/>
      <c r="R67" s="722"/>
      <c r="S67" s="722"/>
      <c r="T67" s="722"/>
      <c r="U67" s="722"/>
      <c r="V67" s="722"/>
      <c r="W67" s="533"/>
      <c r="X67" s="533"/>
      <c r="Y67" s="217"/>
      <c r="Z67" s="219"/>
      <c r="AA67" s="16"/>
      <c r="AB67" s="16" t="s">
        <v>275</v>
      </c>
      <c r="AC67" s="16" t="s">
        <v>1145</v>
      </c>
      <c r="AD67" s="21" t="s">
        <v>1210</v>
      </c>
      <c r="AE67" s="17"/>
      <c r="AF67" s="17"/>
      <c r="AG67" s="217"/>
      <c r="AH67" s="218"/>
    </row>
    <row r="68" spans="1:34" ht="11.25" customHeight="1" x14ac:dyDescent="0.2">
      <c r="A68" s="217"/>
      <c r="B68" s="722"/>
      <c r="C68" s="722"/>
      <c r="D68" s="722"/>
      <c r="E68" s="722"/>
      <c r="F68" s="722"/>
      <c r="G68" s="722"/>
      <c r="H68" s="722"/>
      <c r="I68" s="722"/>
      <c r="J68" s="722"/>
      <c r="K68" s="722"/>
      <c r="L68" s="722"/>
      <c r="M68" s="722"/>
      <c r="N68" s="722"/>
      <c r="O68" s="722"/>
      <c r="P68" s="722"/>
      <c r="Q68" s="722"/>
      <c r="R68" s="722"/>
      <c r="S68" s="722"/>
      <c r="T68" s="722"/>
      <c r="U68" s="722"/>
      <c r="V68" s="722"/>
      <c r="W68" s="533"/>
      <c r="X68" s="533"/>
      <c r="Y68" s="217"/>
      <c r="Z68" s="218"/>
      <c r="AA68" s="217"/>
      <c r="AB68" s="217" t="s">
        <v>274</v>
      </c>
      <c r="AC68" s="217" t="s">
        <v>1147</v>
      </c>
      <c r="AD68" s="216" t="s">
        <v>1211</v>
      </c>
      <c r="AE68" s="17"/>
      <c r="AF68" s="17"/>
      <c r="AG68" s="217"/>
      <c r="AH68" s="218"/>
    </row>
    <row r="69" spans="1:34" ht="11.25" customHeight="1" x14ac:dyDescent="0.2">
      <c r="A69" s="217"/>
      <c r="B69" s="722"/>
      <c r="C69" s="722"/>
      <c r="D69" s="722"/>
      <c r="E69" s="722"/>
      <c r="F69" s="722"/>
      <c r="G69" s="722"/>
      <c r="H69" s="722"/>
      <c r="I69" s="722"/>
      <c r="J69" s="722"/>
      <c r="K69" s="722"/>
      <c r="L69" s="722"/>
      <c r="M69" s="722"/>
      <c r="N69" s="722"/>
      <c r="O69" s="722"/>
      <c r="P69" s="722"/>
      <c r="Q69" s="722"/>
      <c r="R69" s="722"/>
      <c r="S69" s="722"/>
      <c r="T69" s="722"/>
      <c r="U69" s="722"/>
      <c r="V69" s="722"/>
      <c r="W69" s="533"/>
      <c r="X69" s="533"/>
      <c r="Y69" s="217"/>
      <c r="Z69" s="218"/>
      <c r="AA69" s="217"/>
      <c r="AB69" s="217" t="s">
        <v>273</v>
      </c>
      <c r="AC69" s="217" t="s">
        <v>1148</v>
      </c>
      <c r="AD69" s="216" t="s">
        <v>1212</v>
      </c>
      <c r="AE69" s="17"/>
      <c r="AF69" s="17"/>
      <c r="AG69" s="217"/>
      <c r="AH69" s="218"/>
    </row>
    <row r="70" spans="1:34" ht="11.25" customHeight="1" x14ac:dyDescent="0.2">
      <c r="A70" s="217"/>
      <c r="B70" s="722"/>
      <c r="C70" s="722"/>
      <c r="D70" s="722"/>
      <c r="E70" s="722"/>
      <c r="F70" s="722"/>
      <c r="G70" s="722"/>
      <c r="H70" s="722"/>
      <c r="I70" s="722"/>
      <c r="J70" s="722"/>
      <c r="K70" s="722"/>
      <c r="L70" s="722"/>
      <c r="M70" s="722"/>
      <c r="N70" s="722"/>
      <c r="O70" s="722"/>
      <c r="P70" s="722"/>
      <c r="Q70" s="722"/>
      <c r="R70" s="722"/>
      <c r="S70" s="722"/>
      <c r="T70" s="722"/>
      <c r="U70" s="722"/>
      <c r="V70" s="722"/>
      <c r="W70" s="533"/>
      <c r="X70" s="533"/>
      <c r="Y70" s="217"/>
      <c r="Z70" s="820" t="str">
        <f>TEXT(FW_YR-5,"####")</f>
        <v>2015</v>
      </c>
      <c r="AA70" s="217"/>
      <c r="AB70" s="217" t="s">
        <v>272</v>
      </c>
      <c r="AC70" s="217" t="s">
        <v>1150</v>
      </c>
      <c r="AD70" s="216" t="s">
        <v>1213</v>
      </c>
      <c r="AE70" s="17"/>
      <c r="AF70" s="17"/>
      <c r="AG70" s="217"/>
      <c r="AH70" s="820" t="str">
        <f>Z70</f>
        <v>2015</v>
      </c>
    </row>
    <row r="71" spans="1:34" ht="11.25" customHeight="1" x14ac:dyDescent="0.2">
      <c r="A71" s="217"/>
      <c r="B71" s="722"/>
      <c r="C71" s="722"/>
      <c r="D71" s="722"/>
      <c r="E71" s="722"/>
      <c r="F71" s="722"/>
      <c r="G71" s="722"/>
      <c r="H71" s="722"/>
      <c r="I71" s="722"/>
      <c r="J71" s="722"/>
      <c r="K71" s="722"/>
      <c r="L71" s="722"/>
      <c r="M71" s="722"/>
      <c r="N71" s="722"/>
      <c r="O71" s="722"/>
      <c r="P71" s="722"/>
      <c r="Q71" s="722"/>
      <c r="R71" s="722"/>
      <c r="S71" s="722"/>
      <c r="T71" s="722"/>
      <c r="U71" s="722"/>
      <c r="V71" s="722"/>
      <c r="W71" s="533"/>
      <c r="X71" s="533"/>
      <c r="Y71" s="217"/>
      <c r="Z71" s="820"/>
      <c r="AA71" s="217"/>
      <c r="AB71" s="217" t="s">
        <v>271</v>
      </c>
      <c r="AC71" s="217" t="s">
        <v>1151</v>
      </c>
      <c r="AD71" s="216" t="s">
        <v>1214</v>
      </c>
      <c r="AE71" s="17"/>
      <c r="AF71" s="17"/>
      <c r="AG71" s="217"/>
      <c r="AH71" s="820"/>
    </row>
    <row r="72" spans="1:34" ht="11.25" customHeight="1" x14ac:dyDescent="0.2">
      <c r="A72" s="217"/>
      <c r="B72" s="722"/>
      <c r="C72" s="722"/>
      <c r="D72" s="722"/>
      <c r="E72" s="722"/>
      <c r="F72" s="722"/>
      <c r="G72" s="722"/>
      <c r="H72" s="722"/>
      <c r="I72" s="722"/>
      <c r="J72" s="722"/>
      <c r="K72" s="722"/>
      <c r="L72" s="722"/>
      <c r="M72" s="722"/>
      <c r="N72" s="722"/>
      <c r="O72" s="722"/>
      <c r="P72" s="722"/>
      <c r="Q72" s="722"/>
      <c r="R72" s="722"/>
      <c r="S72" s="722"/>
      <c r="T72" s="722"/>
      <c r="U72" s="722"/>
      <c r="V72" s="722"/>
      <c r="W72" s="533"/>
      <c r="X72" s="533"/>
      <c r="Y72" s="217"/>
      <c r="Z72" s="820"/>
      <c r="AA72" s="217"/>
      <c r="AB72" s="217" t="s">
        <v>270</v>
      </c>
      <c r="AC72" s="217" t="s">
        <v>1153</v>
      </c>
      <c r="AD72" s="216" t="s">
        <v>1215</v>
      </c>
      <c r="AE72" s="17"/>
      <c r="AF72" s="17"/>
      <c r="AG72" s="217"/>
      <c r="AH72" s="820"/>
    </row>
    <row r="73" spans="1:34" ht="11.25" customHeight="1" x14ac:dyDescent="0.2">
      <c r="A73" s="217"/>
      <c r="B73" s="723" t="s">
        <v>1216</v>
      </c>
      <c r="C73" s="723"/>
      <c r="D73" s="723"/>
      <c r="E73" s="723"/>
      <c r="F73" s="723"/>
      <c r="G73" s="723"/>
      <c r="H73" s="723"/>
      <c r="I73" s="723"/>
      <c r="J73" s="723"/>
      <c r="K73" s="723"/>
      <c r="L73" s="723"/>
      <c r="M73" s="723"/>
      <c r="N73" s="723"/>
      <c r="O73" s="723"/>
      <c r="P73" s="723"/>
      <c r="Q73" s="723"/>
      <c r="R73" s="723"/>
      <c r="S73" s="723"/>
      <c r="T73" s="723"/>
      <c r="U73" s="723"/>
      <c r="V73" s="723"/>
      <c r="W73" s="482"/>
      <c r="X73" s="482"/>
      <c r="Y73" s="217"/>
      <c r="Z73" s="820"/>
      <c r="AA73" s="217"/>
      <c r="AB73" s="217" t="s">
        <v>269</v>
      </c>
      <c r="AC73" s="217" t="s">
        <v>1154</v>
      </c>
      <c r="AD73" s="216" t="s">
        <v>1217</v>
      </c>
      <c r="AE73" s="17"/>
      <c r="AF73" s="17"/>
      <c r="AG73" s="217"/>
      <c r="AH73" s="820"/>
    </row>
    <row r="74" spans="1:34" ht="11.25" customHeight="1" x14ac:dyDescent="0.2">
      <c r="A74" s="217"/>
      <c r="B74" s="723"/>
      <c r="C74" s="723"/>
      <c r="D74" s="723"/>
      <c r="E74" s="723"/>
      <c r="F74" s="723"/>
      <c r="G74" s="723"/>
      <c r="H74" s="723"/>
      <c r="I74" s="723"/>
      <c r="J74" s="723"/>
      <c r="K74" s="723"/>
      <c r="L74" s="723"/>
      <c r="M74" s="723"/>
      <c r="N74" s="723"/>
      <c r="O74" s="723"/>
      <c r="P74" s="723"/>
      <c r="Q74" s="723"/>
      <c r="R74" s="723"/>
      <c r="S74" s="723"/>
      <c r="T74" s="723"/>
      <c r="U74" s="723"/>
      <c r="V74" s="723"/>
      <c r="W74" s="482"/>
      <c r="X74" s="482"/>
      <c r="Y74" s="217"/>
      <c r="Z74" s="820"/>
      <c r="AA74" s="217"/>
      <c r="AB74" s="217" t="s">
        <v>105</v>
      </c>
      <c r="AC74" s="217" t="s">
        <v>1156</v>
      </c>
      <c r="AD74" s="216" t="s">
        <v>1218</v>
      </c>
      <c r="AE74" s="17"/>
      <c r="AF74" s="17"/>
      <c r="AG74" s="217"/>
      <c r="AH74" s="820"/>
    </row>
    <row r="75" spans="1:34" ht="11.25" customHeight="1" x14ac:dyDescent="0.2">
      <c r="A75" s="217"/>
      <c r="B75" s="723"/>
      <c r="C75" s="723"/>
      <c r="D75" s="723"/>
      <c r="E75" s="723"/>
      <c r="F75" s="723"/>
      <c r="G75" s="723"/>
      <c r="H75" s="723"/>
      <c r="I75" s="723"/>
      <c r="J75" s="723"/>
      <c r="K75" s="723"/>
      <c r="L75" s="723"/>
      <c r="M75" s="723"/>
      <c r="N75" s="723"/>
      <c r="O75" s="723"/>
      <c r="P75" s="723"/>
      <c r="Q75" s="723"/>
      <c r="R75" s="723"/>
      <c r="S75" s="723"/>
      <c r="T75" s="723"/>
      <c r="U75" s="723"/>
      <c r="V75" s="723"/>
      <c r="W75" s="482"/>
      <c r="X75" s="482"/>
      <c r="Y75" s="217"/>
      <c r="Z75" s="820"/>
      <c r="AA75" s="217"/>
      <c r="AB75" s="217" t="s">
        <v>103</v>
      </c>
      <c r="AC75" s="217" t="s">
        <v>1158</v>
      </c>
      <c r="AD75" s="216" t="s">
        <v>1219</v>
      </c>
      <c r="AE75" s="17"/>
      <c r="AF75" s="17"/>
      <c r="AG75" s="217"/>
      <c r="AH75" s="820"/>
    </row>
    <row r="76" spans="1:34" ht="11.25" customHeight="1" x14ac:dyDescent="0.2">
      <c r="A76" s="217"/>
      <c r="C76" s="482"/>
      <c r="D76" s="482"/>
      <c r="E76" s="482"/>
      <c r="F76" s="482"/>
      <c r="G76" s="482"/>
      <c r="H76" s="482"/>
      <c r="I76" s="482"/>
      <c r="J76" s="482"/>
      <c r="K76" s="482"/>
      <c r="L76" s="482"/>
      <c r="M76" s="482"/>
      <c r="N76" s="482"/>
      <c r="O76" s="482"/>
      <c r="P76" s="482"/>
      <c r="Q76" s="482"/>
      <c r="R76" s="482"/>
      <c r="S76" s="482"/>
      <c r="T76" s="482"/>
      <c r="U76" s="217"/>
      <c r="V76" s="217"/>
      <c r="W76" s="217"/>
      <c r="X76" s="217"/>
      <c r="Y76" s="217"/>
      <c r="Z76" s="218"/>
      <c r="AA76" s="217"/>
      <c r="AB76" s="217" t="s">
        <v>74</v>
      </c>
      <c r="AC76" s="217" t="s">
        <v>1160</v>
      </c>
      <c r="AD76" s="216" t="s">
        <v>1220</v>
      </c>
      <c r="AE76" s="17"/>
      <c r="AF76" s="17"/>
      <c r="AG76" s="217"/>
      <c r="AH76" s="218"/>
    </row>
    <row r="77" spans="1:34" ht="11.25" customHeight="1" x14ac:dyDescent="0.2">
      <c r="A77" s="217"/>
      <c r="C77" s="482"/>
      <c r="D77" s="482"/>
      <c r="E77" s="482"/>
      <c r="F77" s="482"/>
      <c r="G77" s="482"/>
      <c r="H77" s="482"/>
      <c r="I77" s="482"/>
      <c r="J77" s="482"/>
      <c r="K77" s="482"/>
      <c r="L77" s="482"/>
      <c r="M77" s="482"/>
      <c r="N77" s="482"/>
      <c r="O77" s="482"/>
      <c r="P77" s="482"/>
      <c r="Q77" s="482"/>
      <c r="R77" s="482"/>
      <c r="S77" s="482"/>
      <c r="T77" s="217"/>
      <c r="U77" s="217"/>
      <c r="V77" s="217"/>
      <c r="W77" s="217"/>
      <c r="X77" s="217"/>
      <c r="Y77" s="217"/>
      <c r="Z77" s="218"/>
      <c r="AA77" s="217"/>
      <c r="AB77" s="217" t="s">
        <v>73</v>
      </c>
      <c r="AC77" s="217" t="s">
        <v>1161</v>
      </c>
      <c r="AD77" s="216" t="s">
        <v>1221</v>
      </c>
      <c r="AE77" s="17"/>
      <c r="AF77" s="17"/>
      <c r="AG77" s="217"/>
      <c r="AH77" s="218"/>
    </row>
    <row r="78" spans="1:34" ht="11.25" customHeight="1" x14ac:dyDescent="0.2">
      <c r="A78" s="217"/>
      <c r="B78" s="482"/>
      <c r="C78" s="482"/>
      <c r="D78" s="482"/>
      <c r="E78" s="482"/>
      <c r="F78" s="482"/>
      <c r="G78" s="482"/>
      <c r="H78" s="482"/>
      <c r="I78" s="482"/>
      <c r="J78" s="482"/>
      <c r="K78" s="482"/>
      <c r="L78" s="482"/>
      <c r="M78" s="482"/>
      <c r="N78" s="482"/>
      <c r="O78" s="482"/>
      <c r="P78" s="482"/>
      <c r="Q78" s="482"/>
      <c r="R78" s="217"/>
      <c r="S78" s="217"/>
      <c r="T78" s="217"/>
      <c r="U78" s="217"/>
      <c r="V78" s="217"/>
      <c r="W78" s="217"/>
      <c r="X78" s="217"/>
      <c r="Y78" s="217"/>
      <c r="Z78" s="220"/>
      <c r="AA78" s="77"/>
      <c r="AB78" s="77" t="s">
        <v>72</v>
      </c>
      <c r="AC78" s="77" t="s">
        <v>1163</v>
      </c>
      <c r="AD78" s="22" t="s">
        <v>1222</v>
      </c>
      <c r="AE78" s="17"/>
      <c r="AF78" s="17"/>
      <c r="AG78" s="26"/>
      <c r="AH78" s="220"/>
    </row>
    <row r="79" spans="1:34" ht="11.25" customHeight="1" x14ac:dyDescent="0.2">
      <c r="A79" s="217"/>
      <c r="B79" s="217"/>
      <c r="C79" s="217"/>
      <c r="D79" s="217"/>
      <c r="E79" s="217"/>
      <c r="F79" s="217"/>
      <c r="G79" s="217"/>
      <c r="H79" s="217"/>
      <c r="I79" s="217"/>
      <c r="J79" s="217"/>
      <c r="K79" s="217"/>
      <c r="L79" s="217"/>
      <c r="M79" s="217"/>
      <c r="N79" s="217"/>
      <c r="O79" s="217"/>
      <c r="P79" s="217"/>
      <c r="Q79" s="217"/>
      <c r="R79" s="217"/>
      <c r="S79" s="217"/>
      <c r="T79" s="217"/>
      <c r="U79" s="217"/>
      <c r="V79" s="217"/>
      <c r="W79" s="217"/>
      <c r="X79" s="217"/>
      <c r="Y79" s="217"/>
      <c r="Z79" s="219"/>
      <c r="AA79" s="16"/>
      <c r="AB79" s="16"/>
      <c r="AC79" s="16"/>
      <c r="AD79" s="24"/>
      <c r="AE79" s="16"/>
      <c r="AF79" s="217"/>
      <c r="AG79" s="217"/>
      <c r="AH79" s="218"/>
    </row>
    <row r="80" spans="1:34" ht="11.25" customHeight="1" x14ac:dyDescent="0.2">
      <c r="A80" s="217"/>
      <c r="B80" s="217"/>
      <c r="C80" s="217"/>
      <c r="D80" s="217"/>
      <c r="E80" s="217"/>
      <c r="F80" s="217"/>
      <c r="G80" s="217"/>
      <c r="H80" s="217"/>
      <c r="I80" s="217"/>
      <c r="J80" s="217"/>
      <c r="K80" s="217"/>
      <c r="L80" s="217"/>
      <c r="M80" s="217"/>
      <c r="N80" s="217"/>
      <c r="O80" s="217"/>
      <c r="P80" s="217"/>
      <c r="Q80" s="217"/>
      <c r="R80" s="217"/>
      <c r="S80" s="217"/>
      <c r="T80" s="217"/>
      <c r="U80" s="217"/>
      <c r="V80" s="217"/>
      <c r="W80" s="217"/>
      <c r="X80" s="217"/>
      <c r="Y80" s="217"/>
      <c r="Z80" s="218"/>
      <c r="AA80" s="217"/>
      <c r="AB80" s="217"/>
      <c r="AC80" s="217"/>
      <c r="AD80" s="74"/>
      <c r="AE80" s="217"/>
      <c r="AF80" s="217"/>
      <c r="AG80" s="217"/>
      <c r="AH80" s="218"/>
    </row>
    <row r="81" spans="1:34" ht="11.25" customHeight="1" x14ac:dyDescent="0.2">
      <c r="A81" s="217"/>
      <c r="B81" s="217"/>
      <c r="C81" s="217"/>
      <c r="D81" s="217"/>
      <c r="E81" s="217"/>
      <c r="F81" s="217"/>
      <c r="G81" s="217"/>
      <c r="H81" s="217"/>
      <c r="I81" s="217"/>
      <c r="J81" s="217"/>
      <c r="K81" s="217"/>
      <c r="L81" s="217"/>
      <c r="M81" s="217"/>
      <c r="N81" s="217"/>
      <c r="O81" s="217"/>
      <c r="P81" s="217"/>
      <c r="Q81" s="217"/>
      <c r="R81" s="217"/>
      <c r="S81" s="217"/>
      <c r="T81" s="217"/>
      <c r="Y81" s="217"/>
      <c r="Z81" s="218"/>
      <c r="AA81" s="217"/>
      <c r="AB81" s="217"/>
      <c r="AC81" s="217"/>
      <c r="AD81" s="74"/>
      <c r="AE81" s="217"/>
      <c r="AF81" s="217"/>
      <c r="AG81" s="217"/>
      <c r="AH81" s="218"/>
    </row>
    <row r="82" spans="1:34" ht="11.25" customHeight="1" x14ac:dyDescent="0.2">
      <c r="A82" s="217"/>
      <c r="B82" s="217"/>
      <c r="C82" s="217"/>
      <c r="D82" s="217"/>
      <c r="E82" s="217"/>
      <c r="F82" s="217"/>
      <c r="G82" s="217"/>
      <c r="H82" s="217"/>
      <c r="I82" s="217"/>
      <c r="J82" s="217"/>
      <c r="K82" s="217"/>
      <c r="L82" s="217"/>
      <c r="M82" s="217"/>
      <c r="N82" s="217"/>
      <c r="O82" s="217"/>
      <c r="P82" s="217"/>
      <c r="Q82" s="217"/>
      <c r="R82" s="217"/>
      <c r="S82" s="217"/>
      <c r="Y82" s="217"/>
      <c r="Z82" s="218"/>
      <c r="AA82" s="217"/>
      <c r="AB82" s="217"/>
      <c r="AC82" s="217"/>
      <c r="AD82" s="74"/>
      <c r="AE82" s="217"/>
      <c r="AF82" s="217"/>
      <c r="AG82" s="217"/>
      <c r="AH82" s="218"/>
    </row>
    <row r="83" spans="1:34" ht="11.25" customHeight="1" x14ac:dyDescent="0.2">
      <c r="A83" s="217"/>
      <c r="B83" s="217"/>
      <c r="C83" s="217"/>
      <c r="D83" s="217"/>
      <c r="E83" s="217"/>
      <c r="F83" s="217"/>
      <c r="G83" s="217"/>
      <c r="H83" s="217"/>
      <c r="I83" s="217"/>
      <c r="J83" s="217"/>
      <c r="K83" s="217"/>
      <c r="L83" s="217"/>
      <c r="M83" s="217"/>
      <c r="N83" s="217"/>
      <c r="O83" s="217"/>
      <c r="P83" s="217"/>
      <c r="Q83" s="217"/>
      <c r="Y83" s="217"/>
      <c r="Z83" s="218"/>
      <c r="AA83" s="217"/>
      <c r="AB83" s="217"/>
      <c r="AC83" s="217"/>
      <c r="AD83" s="74"/>
      <c r="AE83" s="217"/>
      <c r="AF83" s="217"/>
      <c r="AG83" s="217"/>
      <c r="AH83" s="218"/>
    </row>
    <row r="252" spans="25:25" ht="11.25" customHeight="1" x14ac:dyDescent="0.2">
      <c r="Y252" t="s">
        <v>55</v>
      </c>
    </row>
  </sheetData>
  <sheetProtection formatCells="0" formatRows="0" insertRows="0" deleteRows="0"/>
  <mergeCells count="15">
    <mergeCell ref="Z31:Z36"/>
    <mergeCell ref="AH31:AH36"/>
    <mergeCell ref="AH18:AH23"/>
    <mergeCell ref="Z18:Z23"/>
    <mergeCell ref="Z5:Z10"/>
    <mergeCell ref="AH5:AH10"/>
    <mergeCell ref="B73:V75"/>
    <mergeCell ref="AH57:AH62"/>
    <mergeCell ref="Z44:Z49"/>
    <mergeCell ref="AH70:AH75"/>
    <mergeCell ref="Z70:Z75"/>
    <mergeCell ref="Z57:Z62"/>
    <mergeCell ref="B67:V72"/>
    <mergeCell ref="G52:Q52"/>
    <mergeCell ref="AH44:AH49"/>
  </mergeCells>
  <printOptions horizontalCentered="1"/>
  <pageMargins left="0.5" right="0.5" top="0.1" bottom="0.1" header="0.3" footer="0.3"/>
  <pageSetup paperSize="9" scale="94" orientation="portrait" r:id="rId1"/>
  <headerFooter>
    <oddFooter>&amp;CW-&amp;P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8">
    <tabColor theme="3"/>
  </sheetPr>
  <dimension ref="A1:AO241"/>
  <sheetViews>
    <sheetView view="pageBreakPreview" zoomScaleNormal="100" zoomScaleSheetLayoutView="100" workbookViewId="0">
      <selection activeCell="AK12" sqref="AK12"/>
    </sheetView>
  </sheetViews>
  <sheetFormatPr defaultColWidth="2.6640625" defaultRowHeight="10" x14ac:dyDescent="0.2"/>
  <sheetData>
    <row r="1" spans="1:41" x14ac:dyDescent="0.2">
      <c r="A1" s="724" t="s">
        <v>1223</v>
      </c>
      <c r="B1" s="724"/>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c r="AK1" s="724"/>
      <c r="AL1" s="724"/>
      <c r="AM1" s="724"/>
      <c r="AN1" s="724"/>
      <c r="AO1" s="724"/>
    </row>
    <row r="2" spans="1:41" ht="6" customHeight="1" x14ac:dyDescent="0.2">
      <c r="A2" s="20"/>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B2" s="217"/>
      <c r="AC2" s="217"/>
      <c r="AD2" s="217"/>
      <c r="AE2" s="217"/>
      <c r="AF2" s="217"/>
      <c r="AG2" s="217"/>
      <c r="AH2" s="217"/>
      <c r="AI2" s="217"/>
      <c r="AJ2" s="217"/>
      <c r="AK2" s="217"/>
      <c r="AL2" s="217"/>
      <c r="AM2" s="217"/>
      <c r="AN2" s="217"/>
      <c r="AO2" s="217"/>
    </row>
    <row r="3" spans="1:41" x14ac:dyDescent="0.2">
      <c r="A3" s="699" t="s">
        <v>1224</v>
      </c>
      <c r="B3" s="699"/>
      <c r="C3" s="699"/>
      <c r="D3" s="699"/>
      <c r="E3" s="699"/>
      <c r="F3" s="699"/>
      <c r="G3" s="699"/>
      <c r="H3" s="699"/>
      <c r="I3" s="699"/>
      <c r="J3" s="699"/>
      <c r="K3" s="699"/>
      <c r="L3" s="699"/>
      <c r="M3" s="699"/>
      <c r="N3" s="699"/>
      <c r="O3" s="699"/>
      <c r="P3" s="699"/>
      <c r="Q3" s="699"/>
      <c r="R3" s="699"/>
      <c r="S3" s="699"/>
      <c r="T3" s="699"/>
      <c r="U3" s="699"/>
      <c r="V3" s="699"/>
      <c r="W3" s="699"/>
      <c r="X3" s="699"/>
      <c r="Y3" s="699"/>
      <c r="Z3" s="699"/>
      <c r="AA3" s="699"/>
      <c r="AB3" s="699"/>
      <c r="AC3" s="699"/>
      <c r="AD3" s="699"/>
      <c r="AE3" s="699"/>
      <c r="AF3" s="699"/>
      <c r="AG3" s="699"/>
      <c r="AH3" s="699"/>
      <c r="AI3" s="699"/>
      <c r="AJ3" s="699"/>
      <c r="AK3" s="699"/>
      <c r="AL3" s="699"/>
      <c r="AM3" s="699"/>
      <c r="AN3" s="699"/>
      <c r="AO3" s="699"/>
    </row>
    <row r="4" spans="1:41" x14ac:dyDescent="0.2">
      <c r="A4" s="217"/>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row>
    <row r="5" spans="1:41" x14ac:dyDescent="0.2">
      <c r="A5" s="217" t="s">
        <v>1225</v>
      </c>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row>
    <row r="6" spans="1:41" x14ac:dyDescent="0.2">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row>
    <row r="7" spans="1:41" x14ac:dyDescent="0.2">
      <c r="A7" s="217"/>
      <c r="B7" s="217"/>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row>
    <row r="8" spans="1:41" x14ac:dyDescent="0.2">
      <c r="A8" s="77"/>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row>
    <row r="9" spans="1:41" x14ac:dyDescent="0.2">
      <c r="A9" s="217"/>
      <c r="B9" s="217"/>
      <c r="C9" s="217"/>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row>
    <row r="10" spans="1:41" x14ac:dyDescent="0.2">
      <c r="A10" s="77"/>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row>
    <row r="11" spans="1:41" x14ac:dyDescent="0.2">
      <c r="A11" s="217"/>
      <c r="B11" s="217"/>
      <c r="C11" s="217"/>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row>
    <row r="12" spans="1:41" x14ac:dyDescent="0.2">
      <c r="A12" s="77"/>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row>
    <row r="13" spans="1:41" x14ac:dyDescent="0.2">
      <c r="A13" s="217"/>
      <c r="B13" s="217"/>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row>
    <row r="14" spans="1:41" x14ac:dyDescent="0.2">
      <c r="A14" s="7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row>
    <row r="15" spans="1:41" x14ac:dyDescent="0.2">
      <c r="A15" s="217"/>
      <c r="B15" s="217"/>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row>
    <row r="16" spans="1:41" x14ac:dyDescent="0.2">
      <c r="A16" s="77"/>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row>
    <row r="17" spans="1:41" x14ac:dyDescent="0.2">
      <c r="A17" s="217"/>
      <c r="B17" s="217"/>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row>
    <row r="18" spans="1:41" x14ac:dyDescent="0.2">
      <c r="A18" s="217"/>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row>
    <row r="19" spans="1:41" x14ac:dyDescent="0.2">
      <c r="A19" s="217" t="s">
        <v>1226</v>
      </c>
      <c r="B19" s="217"/>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row>
    <row r="20" spans="1:41" x14ac:dyDescent="0.2">
      <c r="A20" s="77"/>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row>
    <row r="21" spans="1:41" x14ac:dyDescent="0.2">
      <c r="A21" s="217"/>
      <c r="B21" s="217"/>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row>
    <row r="22" spans="1:41" x14ac:dyDescent="0.2">
      <c r="A22" s="77"/>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row>
    <row r="23" spans="1:41" x14ac:dyDescent="0.2">
      <c r="A23" s="217"/>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row>
    <row r="24" spans="1:41" x14ac:dyDescent="0.2">
      <c r="A24" s="77"/>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row>
    <row r="25" spans="1:41" x14ac:dyDescent="0.2">
      <c r="A25" s="217"/>
      <c r="B25" s="217"/>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row>
    <row r="26" spans="1:41" x14ac:dyDescent="0.2">
      <c r="A26" s="77"/>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row>
    <row r="27" spans="1:41" x14ac:dyDescent="0.2">
      <c r="A27" s="217"/>
      <c r="B27" s="217"/>
      <c r="C27" s="217"/>
      <c r="D27" s="217"/>
      <c r="E27" s="217"/>
      <c r="F27" s="217"/>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row>
    <row r="28" spans="1:41" x14ac:dyDescent="0.2">
      <c r="A28" s="77"/>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row>
    <row r="29" spans="1:41" x14ac:dyDescent="0.2">
      <c r="A29" s="217"/>
      <c r="B29" s="217"/>
      <c r="C29" s="217"/>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row>
    <row r="30" spans="1:41" x14ac:dyDescent="0.2">
      <c r="A30" s="77"/>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row>
    <row r="31" spans="1:41" x14ac:dyDescent="0.2">
      <c r="A31" s="217"/>
      <c r="B31" s="217"/>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row>
    <row r="32" spans="1:41" x14ac:dyDescent="0.2">
      <c r="A32" s="217"/>
      <c r="B32" s="217"/>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row>
    <row r="33" spans="1:41" x14ac:dyDescent="0.2">
      <c r="A33" s="217" t="s">
        <v>1227</v>
      </c>
      <c r="B33" s="217"/>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row>
    <row r="34" spans="1:41" x14ac:dyDescent="0.2">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row>
    <row r="35" spans="1:41" x14ac:dyDescent="0.2">
      <c r="A35" s="217"/>
      <c r="B35" s="217"/>
      <c r="C35" s="217"/>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row>
    <row r="36" spans="1:41" x14ac:dyDescent="0.2">
      <c r="A36" s="77"/>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row>
    <row r="37" spans="1:41" x14ac:dyDescent="0.2">
      <c r="A37" s="217"/>
      <c r="B37" s="217"/>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row>
    <row r="38" spans="1:41" x14ac:dyDescent="0.2">
      <c r="A38" s="77"/>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row>
    <row r="39" spans="1:41" x14ac:dyDescent="0.2">
      <c r="A39" s="217"/>
      <c r="B39" s="217"/>
      <c r="C39" s="217"/>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row>
    <row r="40" spans="1:41" x14ac:dyDescent="0.2">
      <c r="A40" s="77"/>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row>
    <row r="41" spans="1:41" x14ac:dyDescent="0.2">
      <c r="A41" s="217"/>
      <c r="B41" s="217"/>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row>
    <row r="42" spans="1:41" x14ac:dyDescent="0.2">
      <c r="A42" s="77"/>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row>
    <row r="43" spans="1:41" x14ac:dyDescent="0.2">
      <c r="A43" s="217"/>
      <c r="B43" s="217"/>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row>
    <row r="44" spans="1:41" x14ac:dyDescent="0.2">
      <c r="A44" s="77"/>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row>
    <row r="45" spans="1:41" x14ac:dyDescent="0.2">
      <c r="A45" s="217"/>
      <c r="B45" s="217"/>
      <c r="C45" s="217"/>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row>
    <row r="46" spans="1:41" x14ac:dyDescent="0.2">
      <c r="A46" s="217"/>
      <c r="B46" s="217"/>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row>
    <row r="47" spans="1:41" x14ac:dyDescent="0.2">
      <c r="A47" s="724" t="s">
        <v>1228</v>
      </c>
      <c r="B47" s="724"/>
      <c r="C47" s="724"/>
      <c r="D47" s="724"/>
      <c r="E47" s="724"/>
      <c r="F47" s="724"/>
      <c r="G47" s="724"/>
      <c r="H47" s="724"/>
      <c r="I47" s="724"/>
      <c r="J47" s="724"/>
      <c r="K47" s="724"/>
      <c r="L47" s="724"/>
      <c r="M47" s="724"/>
      <c r="N47" s="724"/>
      <c r="O47" s="724"/>
      <c r="P47" s="724"/>
      <c r="Q47" s="724"/>
      <c r="R47" s="724"/>
      <c r="S47" s="724"/>
      <c r="T47" s="724"/>
      <c r="U47" s="724"/>
      <c r="V47" s="724"/>
      <c r="W47" s="724"/>
      <c r="X47" s="724"/>
      <c r="Y47" s="724"/>
      <c r="Z47" s="724"/>
      <c r="AA47" s="724"/>
      <c r="AB47" s="724"/>
      <c r="AC47" s="724"/>
      <c r="AD47" s="724"/>
      <c r="AE47" s="724"/>
      <c r="AF47" s="724"/>
      <c r="AG47" s="724"/>
      <c r="AH47" s="724"/>
      <c r="AI47" s="724"/>
      <c r="AJ47" s="724"/>
      <c r="AK47" s="724"/>
      <c r="AL47" s="724"/>
      <c r="AM47" s="724"/>
      <c r="AN47" s="724"/>
      <c r="AO47" s="724"/>
    </row>
    <row r="48" spans="1:41" x14ac:dyDescent="0.2">
      <c r="A48" s="77"/>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row>
    <row r="49" spans="1:41" x14ac:dyDescent="0.2">
      <c r="A49" s="217"/>
      <c r="B49" s="217"/>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row>
    <row r="50" spans="1:41" x14ac:dyDescent="0.2">
      <c r="A50" s="77"/>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row>
    <row r="51" spans="1:41" x14ac:dyDescent="0.2">
      <c r="A51" s="217"/>
      <c r="B51" s="217"/>
      <c r="C51" s="217"/>
      <c r="D51" s="217"/>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row>
    <row r="52" spans="1:41" x14ac:dyDescent="0.2">
      <c r="A52" s="77"/>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row>
    <row r="53" spans="1:41" x14ac:dyDescent="0.2">
      <c r="A53" s="217"/>
      <c r="B53" s="217"/>
      <c r="C53" s="217"/>
      <c r="D53" s="217"/>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row>
    <row r="54" spans="1:41" x14ac:dyDescent="0.2">
      <c r="A54" s="77"/>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row>
    <row r="55" spans="1:41" x14ac:dyDescent="0.2">
      <c r="A55" s="217"/>
      <c r="B55" s="217"/>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row>
    <row r="56" spans="1:41" x14ac:dyDescent="0.2">
      <c r="A56" s="77"/>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row>
    <row r="57" spans="1:41" x14ac:dyDescent="0.2">
      <c r="A57" s="217"/>
      <c r="B57" s="217"/>
      <c r="C57" s="217"/>
      <c r="D57" s="217"/>
      <c r="E57" s="217"/>
      <c r="F57" s="217"/>
      <c r="G57" s="217"/>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row>
    <row r="58" spans="1:41" x14ac:dyDescent="0.2">
      <c r="A58" s="217"/>
      <c r="B58" s="217"/>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M58" s="217"/>
      <c r="AN58" s="217"/>
      <c r="AO58" s="217"/>
    </row>
    <row r="241" spans="23:23" x14ac:dyDescent="0.2">
      <c r="W241" t="s">
        <v>55</v>
      </c>
    </row>
  </sheetData>
  <sheetProtection formatCells="0" formatRows="0" insertRows="0" deleteRows="0"/>
  <mergeCells count="3">
    <mergeCell ref="A1:AO1"/>
    <mergeCell ref="A3:AO3"/>
    <mergeCell ref="A47:AO47"/>
  </mergeCells>
  <printOptions horizontalCentered="1"/>
  <pageMargins left="0.5" right="0.5" top="0.5" bottom="0.5" header="0.3" footer="0.3"/>
  <pageSetup paperSize="9" orientation="portrait" r:id="rId1"/>
  <headerFooter>
    <oddFooter>&amp;CW-&amp;P</oddFooter>
  </headerFooter>
  <rowBreaks count="1" manualBreakCount="1">
    <brk id="59" max="4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0"/>
  <dimension ref="A1:P505"/>
  <sheetViews>
    <sheetView topLeftCell="A4" zoomScaleNormal="100" zoomScaleSheetLayoutView="100" zoomScalePageLayoutView="80" workbookViewId="0">
      <selection activeCell="C4" sqref="C4"/>
    </sheetView>
  </sheetViews>
  <sheetFormatPr defaultColWidth="45.33203125" defaultRowHeight="12.5" x14ac:dyDescent="0.25"/>
  <cols>
    <col min="1" max="1" width="15.6640625" style="824" customWidth="1"/>
    <col min="2" max="2" width="45.6640625" style="666" customWidth="1"/>
    <col min="3" max="3" width="47" style="666" customWidth="1"/>
    <col min="4" max="6" width="45.33203125" style="36" customWidth="1"/>
    <col min="7" max="16384" width="45.33203125" style="32"/>
  </cols>
  <sheetData>
    <row r="1" spans="1:9" ht="16" customHeight="1" x14ac:dyDescent="0.25">
      <c r="A1" s="821"/>
      <c r="B1" s="822" t="s">
        <v>1229</v>
      </c>
      <c r="C1" s="823" t="s">
        <v>45</v>
      </c>
      <c r="D1" s="31" t="s">
        <v>1230</v>
      </c>
      <c r="E1" s="31" t="s">
        <v>1231</v>
      </c>
      <c r="F1" s="31" t="s">
        <v>1232</v>
      </c>
      <c r="G1" s="31" t="s">
        <v>1233</v>
      </c>
      <c r="H1" s="31" t="s">
        <v>1234</v>
      </c>
    </row>
    <row r="2" spans="1:9" x14ac:dyDescent="0.25">
      <c r="A2" s="824" t="s">
        <v>1235</v>
      </c>
      <c r="B2" s="825" t="s">
        <v>2369</v>
      </c>
      <c r="C2" s="666" t="s">
        <v>2417</v>
      </c>
      <c r="D2" s="528"/>
      <c r="E2" s="33"/>
      <c r="F2" s="33"/>
      <c r="G2" s="33"/>
    </row>
    <row r="3" spans="1:9" s="34" customFormat="1" x14ac:dyDescent="0.25">
      <c r="A3" s="824" t="s">
        <v>1236</v>
      </c>
      <c r="B3" s="824"/>
      <c r="C3" s="826" t="s">
        <v>72</v>
      </c>
      <c r="D3" s="826" t="s">
        <v>73</v>
      </c>
      <c r="E3" s="826" t="s">
        <v>74</v>
      </c>
      <c r="F3" s="826" t="s">
        <v>103</v>
      </c>
      <c r="G3" s="33" t="s">
        <v>105</v>
      </c>
      <c r="H3" s="33" t="s">
        <v>269</v>
      </c>
      <c r="I3" s="32"/>
    </row>
    <row r="4" spans="1:9" s="34" customFormat="1" ht="260" x14ac:dyDescent="0.25">
      <c r="A4" s="827" t="s">
        <v>1237</v>
      </c>
      <c r="B4" s="666" t="s">
        <v>1238</v>
      </c>
      <c r="C4" s="666" t="s">
        <v>2312</v>
      </c>
      <c r="D4" s="556"/>
      <c r="E4" s="35"/>
      <c r="F4" s="33"/>
      <c r="H4" s="32"/>
    </row>
    <row r="5" spans="1:9" s="34" customFormat="1" ht="20" x14ac:dyDescent="0.25">
      <c r="A5" s="828">
        <v>102</v>
      </c>
      <c r="B5" s="666" t="s">
        <v>1239</v>
      </c>
      <c r="C5" s="829" t="s">
        <v>2419</v>
      </c>
      <c r="D5" s="557"/>
      <c r="E5" s="35"/>
      <c r="F5" s="665"/>
      <c r="H5" s="32"/>
    </row>
    <row r="6" spans="1:9" s="34" customFormat="1" x14ac:dyDescent="0.25">
      <c r="A6" s="828">
        <v>103</v>
      </c>
      <c r="B6" s="666" t="s">
        <v>1240</v>
      </c>
      <c r="C6" s="829" t="s">
        <v>1241</v>
      </c>
      <c r="D6" s="557"/>
      <c r="E6" s="35"/>
      <c r="F6" s="665"/>
      <c r="H6" s="32"/>
    </row>
    <row r="7" spans="1:9" s="34" customFormat="1" ht="30" x14ac:dyDescent="0.25">
      <c r="A7" s="828">
        <v>104</v>
      </c>
      <c r="B7" s="666" t="s">
        <v>1242</v>
      </c>
      <c r="C7" s="666" t="s">
        <v>1243</v>
      </c>
      <c r="D7" s="557"/>
      <c r="E7" s="35"/>
      <c r="F7" s="665"/>
      <c r="H7" s="32"/>
    </row>
    <row r="8" spans="1:9" s="34" customFormat="1" ht="20" x14ac:dyDescent="0.25">
      <c r="A8" s="828">
        <v>106</v>
      </c>
      <c r="B8" s="666" t="s">
        <v>1244</v>
      </c>
      <c r="C8" s="666" t="s">
        <v>1245</v>
      </c>
      <c r="D8" s="557"/>
      <c r="E8" s="35"/>
      <c r="F8" s="665"/>
      <c r="H8" s="32"/>
    </row>
    <row r="9" spans="1:9" s="34" customFormat="1" ht="20" x14ac:dyDescent="0.25">
      <c r="A9" s="828">
        <v>107</v>
      </c>
      <c r="B9" s="666" t="s">
        <v>1246</v>
      </c>
      <c r="C9" s="666" t="s">
        <v>1247</v>
      </c>
      <c r="D9" s="557"/>
      <c r="E9" s="35"/>
      <c r="F9" s="665"/>
      <c r="H9" s="32"/>
    </row>
    <row r="10" spans="1:9" s="34" customFormat="1" ht="20" x14ac:dyDescent="0.25">
      <c r="A10" s="828">
        <v>108</v>
      </c>
      <c r="B10" s="666" t="s">
        <v>1248</v>
      </c>
      <c r="C10" s="666" t="s">
        <v>1249</v>
      </c>
      <c r="D10" s="557"/>
      <c r="E10" s="35"/>
      <c r="F10" s="665"/>
      <c r="H10" s="32"/>
    </row>
    <row r="11" spans="1:9" s="34" customFormat="1" x14ac:dyDescent="0.25">
      <c r="A11" s="828">
        <v>109</v>
      </c>
      <c r="B11" s="666" t="s">
        <v>1250</v>
      </c>
      <c r="C11" s="666" t="s">
        <v>1251</v>
      </c>
      <c r="D11" s="557"/>
      <c r="E11" s="35"/>
      <c r="F11" s="665"/>
      <c r="H11" s="32"/>
    </row>
    <row r="12" spans="1:9" s="34" customFormat="1" x14ac:dyDescent="0.25">
      <c r="A12" s="828">
        <v>110</v>
      </c>
      <c r="B12" s="666" t="s">
        <v>1252</v>
      </c>
      <c r="C12" s="666" t="s">
        <v>1253</v>
      </c>
      <c r="D12" s="557"/>
      <c r="E12" s="35"/>
      <c r="F12" s="665"/>
      <c r="H12" s="32"/>
    </row>
    <row r="13" spans="1:9" s="34" customFormat="1" x14ac:dyDescent="0.25">
      <c r="A13" s="828">
        <v>111</v>
      </c>
      <c r="B13" s="666" t="s">
        <v>1254</v>
      </c>
      <c r="C13" s="666" t="s">
        <v>1255</v>
      </c>
      <c r="D13" s="557"/>
      <c r="E13" s="35"/>
      <c r="F13" s="665"/>
      <c r="H13" s="32"/>
    </row>
    <row r="14" spans="1:9" s="34" customFormat="1" ht="30" customHeight="1" x14ac:dyDescent="0.25">
      <c r="A14" s="828">
        <v>112</v>
      </c>
      <c r="B14" s="666" t="s">
        <v>1256</v>
      </c>
      <c r="C14" s="666" t="s">
        <v>1257</v>
      </c>
      <c r="D14" s="557"/>
      <c r="E14" s="35"/>
      <c r="F14" s="665"/>
      <c r="H14" s="32"/>
    </row>
    <row r="15" spans="1:9" s="34" customFormat="1" x14ac:dyDescent="0.25">
      <c r="A15" s="828">
        <v>113</v>
      </c>
      <c r="B15" s="666" t="s">
        <v>1258</v>
      </c>
      <c r="C15" s="666" t="s">
        <v>1259</v>
      </c>
      <c r="D15" s="557"/>
      <c r="E15" s="35"/>
      <c r="F15" s="665"/>
      <c r="H15" s="32"/>
    </row>
    <row r="16" spans="1:9" s="34" customFormat="1" ht="20" x14ac:dyDescent="0.25">
      <c r="A16" s="828">
        <v>114</v>
      </c>
      <c r="B16" s="666" t="s">
        <v>1260</v>
      </c>
      <c r="C16" s="666" t="s">
        <v>1261</v>
      </c>
      <c r="D16" s="557"/>
      <c r="E16" s="35"/>
      <c r="F16" s="665"/>
      <c r="H16" s="32"/>
    </row>
    <row r="17" spans="1:8" s="34" customFormat="1" ht="20" x14ac:dyDescent="0.25">
      <c r="A17" s="828">
        <v>115</v>
      </c>
      <c r="B17" s="666" t="s">
        <v>1262</v>
      </c>
      <c r="C17" s="666" t="s">
        <v>1263</v>
      </c>
      <c r="D17" s="557"/>
      <c r="E17" s="35"/>
      <c r="F17" s="665"/>
      <c r="H17" s="32"/>
    </row>
    <row r="18" spans="1:8" s="34" customFormat="1" ht="70" x14ac:dyDescent="0.25">
      <c r="A18" s="828">
        <v>117</v>
      </c>
      <c r="B18" s="666" t="s">
        <v>1264</v>
      </c>
      <c r="C18" s="666" t="s">
        <v>1265</v>
      </c>
      <c r="D18" s="557"/>
      <c r="E18" s="35"/>
      <c r="F18" s="665"/>
      <c r="H18" s="32"/>
    </row>
    <row r="19" spans="1:8" s="34" customFormat="1" ht="30" x14ac:dyDescent="0.25">
      <c r="A19" s="828">
        <v>119</v>
      </c>
      <c r="B19" s="666" t="s">
        <v>1266</v>
      </c>
      <c r="C19" s="666" t="s">
        <v>1267</v>
      </c>
      <c r="D19" s="557"/>
      <c r="E19" s="35"/>
      <c r="F19" s="665"/>
      <c r="H19" s="32"/>
    </row>
    <row r="20" spans="1:8" s="34" customFormat="1" ht="20" x14ac:dyDescent="0.25">
      <c r="A20" s="828">
        <v>120</v>
      </c>
      <c r="B20" s="666" t="s">
        <v>1268</v>
      </c>
      <c r="C20" s="666" t="s">
        <v>1269</v>
      </c>
      <c r="D20" s="557"/>
      <c r="E20" s="35"/>
      <c r="F20" s="665"/>
      <c r="H20" s="32"/>
    </row>
    <row r="21" spans="1:8" s="34" customFormat="1" ht="20" x14ac:dyDescent="0.25">
      <c r="A21" s="828">
        <v>121</v>
      </c>
      <c r="B21" s="666" t="s">
        <v>1270</v>
      </c>
      <c r="C21" s="666" t="s">
        <v>1271</v>
      </c>
      <c r="D21" s="557"/>
      <c r="E21" s="35"/>
      <c r="F21" s="665"/>
      <c r="H21" s="32"/>
    </row>
    <row r="22" spans="1:8" s="34" customFormat="1" x14ac:dyDescent="0.25">
      <c r="A22" s="828">
        <v>122</v>
      </c>
      <c r="B22" s="666" t="s">
        <v>1272</v>
      </c>
      <c r="C22" s="666" t="s">
        <v>1273</v>
      </c>
      <c r="D22" s="557"/>
      <c r="E22" s="35"/>
      <c r="F22" s="665"/>
      <c r="H22" s="32"/>
    </row>
    <row r="23" spans="1:8" s="34" customFormat="1" x14ac:dyDescent="0.25">
      <c r="A23" s="828">
        <v>123</v>
      </c>
      <c r="B23" s="666" t="s">
        <v>1274</v>
      </c>
      <c r="C23" s="666" t="s">
        <v>1275</v>
      </c>
      <c r="D23" s="557"/>
      <c r="E23" s="35"/>
      <c r="F23" s="665"/>
      <c r="H23" s="32"/>
    </row>
    <row r="24" spans="1:8" s="34" customFormat="1" ht="20" x14ac:dyDescent="0.25">
      <c r="A24" s="828">
        <v>127</v>
      </c>
      <c r="B24" s="666" t="s">
        <v>1282</v>
      </c>
      <c r="C24" s="666" t="s">
        <v>1283</v>
      </c>
      <c r="D24" s="557"/>
      <c r="E24" s="35"/>
      <c r="F24" s="665"/>
      <c r="H24" s="32"/>
    </row>
    <row r="25" spans="1:8" s="34" customFormat="1" ht="20" x14ac:dyDescent="0.2">
      <c r="A25" s="828">
        <v>128</v>
      </c>
      <c r="B25" s="666" t="s">
        <v>1284</v>
      </c>
      <c r="C25" s="666" t="s">
        <v>1285</v>
      </c>
      <c r="D25" s="557"/>
      <c r="E25" s="35"/>
      <c r="F25" s="665"/>
    </row>
    <row r="26" spans="1:8" s="34" customFormat="1" ht="112" customHeight="1" x14ac:dyDescent="0.2">
      <c r="A26" s="828">
        <v>129</v>
      </c>
      <c r="B26" s="666" t="s">
        <v>1286</v>
      </c>
      <c r="C26" s="666" t="s">
        <v>1287</v>
      </c>
      <c r="D26" s="557"/>
      <c r="E26" s="35"/>
      <c r="F26" s="665"/>
    </row>
    <row r="27" spans="1:8" s="34" customFormat="1" x14ac:dyDescent="0.25">
      <c r="A27" s="828">
        <v>130</v>
      </c>
      <c r="B27" s="666" t="s">
        <v>1288</v>
      </c>
      <c r="C27" s="666" t="s">
        <v>1289</v>
      </c>
      <c r="D27" s="557"/>
      <c r="E27" s="35"/>
      <c r="F27" s="665"/>
      <c r="H27" s="32"/>
    </row>
    <row r="28" spans="1:8" s="34" customFormat="1" x14ac:dyDescent="0.25">
      <c r="A28" s="828">
        <v>131</v>
      </c>
      <c r="B28" s="666" t="s">
        <v>1290</v>
      </c>
      <c r="C28" s="666" t="s">
        <v>1291</v>
      </c>
      <c r="D28" s="557"/>
      <c r="E28" s="35"/>
      <c r="F28" s="665"/>
      <c r="H28" s="32"/>
    </row>
    <row r="29" spans="1:8" s="34" customFormat="1" ht="30" x14ac:dyDescent="0.25">
      <c r="A29" s="828">
        <v>201</v>
      </c>
      <c r="B29" s="666" t="s">
        <v>1292</v>
      </c>
      <c r="C29" s="666" t="s">
        <v>1293</v>
      </c>
      <c r="D29" s="557"/>
      <c r="E29" s="35"/>
      <c r="F29" s="665"/>
      <c r="H29" s="32"/>
    </row>
    <row r="30" spans="1:8" s="34" customFormat="1" ht="20" x14ac:dyDescent="0.25">
      <c r="A30" s="828">
        <v>202</v>
      </c>
      <c r="B30" s="666" t="s">
        <v>1294</v>
      </c>
      <c r="C30" s="666" t="s">
        <v>1295</v>
      </c>
      <c r="D30" s="557"/>
      <c r="E30" s="35"/>
      <c r="F30" s="665"/>
      <c r="H30" s="32"/>
    </row>
    <row r="31" spans="1:8" s="34" customFormat="1" x14ac:dyDescent="0.25">
      <c r="A31" s="830" t="s">
        <v>1296</v>
      </c>
      <c r="B31" s="666" t="s">
        <v>1297</v>
      </c>
      <c r="C31" s="666" t="s">
        <v>1298</v>
      </c>
      <c r="D31" s="558"/>
      <c r="E31" s="35"/>
      <c r="F31" s="665"/>
      <c r="H31" s="32"/>
    </row>
    <row r="32" spans="1:8" s="34" customFormat="1" x14ac:dyDescent="0.25">
      <c r="A32" s="830" t="s">
        <v>1299</v>
      </c>
      <c r="B32" s="666" t="s">
        <v>1300</v>
      </c>
      <c r="C32" s="666" t="s">
        <v>1301</v>
      </c>
      <c r="D32" s="558"/>
      <c r="E32" s="35"/>
      <c r="F32" s="665"/>
      <c r="H32" s="32"/>
    </row>
    <row r="33" spans="1:8" s="34" customFormat="1" ht="30" x14ac:dyDescent="0.25">
      <c r="A33" s="830">
        <v>204</v>
      </c>
      <c r="B33" s="666" t="s">
        <v>1302</v>
      </c>
      <c r="C33" s="666" t="s">
        <v>1303</v>
      </c>
      <c r="D33" s="558"/>
      <c r="E33" s="35"/>
      <c r="F33" s="665"/>
      <c r="H33" s="32"/>
    </row>
    <row r="34" spans="1:8" s="34" customFormat="1" ht="20" x14ac:dyDescent="0.25">
      <c r="A34" s="830" t="s">
        <v>1304</v>
      </c>
      <c r="B34" s="666" t="s">
        <v>1305</v>
      </c>
      <c r="C34" s="666" t="s">
        <v>1306</v>
      </c>
      <c r="D34" s="558"/>
      <c r="E34" s="35"/>
      <c r="F34" s="665"/>
      <c r="H34" s="32"/>
    </row>
    <row r="35" spans="1:8" s="34" customFormat="1" ht="20" x14ac:dyDescent="0.2">
      <c r="A35" s="830" t="s">
        <v>1307</v>
      </c>
      <c r="B35" s="666" t="s">
        <v>1308</v>
      </c>
      <c r="C35" s="666" t="s">
        <v>1309</v>
      </c>
      <c r="D35" s="558"/>
      <c r="E35" s="35"/>
      <c r="F35" s="665"/>
    </row>
    <row r="36" spans="1:8" s="34" customFormat="1" ht="70" x14ac:dyDescent="0.2">
      <c r="A36" s="830">
        <v>206</v>
      </c>
      <c r="B36" s="666" t="s">
        <v>1310</v>
      </c>
      <c r="C36" s="666" t="s">
        <v>1311</v>
      </c>
      <c r="D36" s="558"/>
      <c r="E36" s="35"/>
      <c r="F36" s="665"/>
    </row>
    <row r="37" spans="1:8" s="34" customFormat="1" x14ac:dyDescent="0.25">
      <c r="A37" s="830" t="s">
        <v>1312</v>
      </c>
      <c r="B37" s="666" t="s">
        <v>1313</v>
      </c>
      <c r="C37" s="666" t="s">
        <v>1314</v>
      </c>
      <c r="D37" s="558"/>
      <c r="E37" s="35"/>
      <c r="F37" s="665"/>
      <c r="H37" s="32"/>
    </row>
    <row r="38" spans="1:8" s="34" customFormat="1" x14ac:dyDescent="0.2">
      <c r="A38" s="830" t="s">
        <v>1315</v>
      </c>
      <c r="B38" s="666" t="s">
        <v>1316</v>
      </c>
      <c r="C38" s="666" t="s">
        <v>1317</v>
      </c>
      <c r="D38" s="558"/>
      <c r="E38" s="35"/>
      <c r="F38" s="665"/>
    </row>
    <row r="39" spans="1:8" s="34" customFormat="1" ht="30" x14ac:dyDescent="0.25">
      <c r="A39" s="828">
        <v>209</v>
      </c>
      <c r="B39" s="666" t="s">
        <v>1318</v>
      </c>
      <c r="C39" s="666" t="s">
        <v>1319</v>
      </c>
      <c r="D39" s="557"/>
      <c r="E39" s="35"/>
      <c r="F39" s="665"/>
      <c r="H39" s="32"/>
    </row>
    <row r="40" spans="1:8" s="34" customFormat="1" ht="70" x14ac:dyDescent="0.25">
      <c r="A40" s="828">
        <v>210</v>
      </c>
      <c r="B40" s="666" t="s">
        <v>1320</v>
      </c>
      <c r="C40" s="666" t="s">
        <v>1321</v>
      </c>
      <c r="D40" s="557"/>
      <c r="E40" s="35"/>
      <c r="F40" s="665"/>
      <c r="H40" s="32"/>
    </row>
    <row r="41" spans="1:8" s="34" customFormat="1" ht="20" x14ac:dyDescent="0.2">
      <c r="A41" s="828">
        <v>211</v>
      </c>
      <c r="B41" s="666" t="s">
        <v>1322</v>
      </c>
      <c r="C41" s="831" t="s">
        <v>1323</v>
      </c>
      <c r="D41" s="557"/>
      <c r="E41" s="35"/>
      <c r="F41" s="665"/>
    </row>
    <row r="42" spans="1:8" s="34" customFormat="1" ht="40" x14ac:dyDescent="0.25">
      <c r="A42" s="828">
        <v>214</v>
      </c>
      <c r="B42" s="666" t="s">
        <v>1324</v>
      </c>
      <c r="C42" s="666" t="s">
        <v>1325</v>
      </c>
      <c r="D42" s="557"/>
      <c r="E42" s="35"/>
      <c r="F42" s="665"/>
      <c r="H42" s="32"/>
    </row>
    <row r="43" spans="1:8" s="34" customFormat="1" ht="30" x14ac:dyDescent="0.25">
      <c r="A43" s="828">
        <v>215</v>
      </c>
      <c r="B43" s="666" t="s">
        <v>2274</v>
      </c>
      <c r="C43" s="666" t="s">
        <v>2314</v>
      </c>
      <c r="D43" s="557"/>
      <c r="E43" s="35"/>
      <c r="F43" s="665"/>
      <c r="G43" s="32"/>
      <c r="H43" s="32"/>
    </row>
    <row r="44" spans="1:8" s="34" customFormat="1" ht="30" x14ac:dyDescent="0.25">
      <c r="A44" s="832" t="s">
        <v>2278</v>
      </c>
      <c r="B44" s="666" t="s">
        <v>2279</v>
      </c>
      <c r="C44" s="666" t="s">
        <v>2306</v>
      </c>
      <c r="D44" s="561"/>
      <c r="E44" s="35"/>
      <c r="F44" s="665"/>
      <c r="G44" s="32"/>
      <c r="H44" s="32"/>
    </row>
    <row r="45" spans="1:8" s="34" customFormat="1" ht="20" x14ac:dyDescent="0.25">
      <c r="A45" s="832" t="s">
        <v>2280</v>
      </c>
      <c r="B45" s="666" t="s">
        <v>2281</v>
      </c>
      <c r="C45" s="666" t="s">
        <v>2296</v>
      </c>
      <c r="D45" s="561"/>
      <c r="E45" s="35"/>
      <c r="F45" s="665"/>
      <c r="G45" s="32"/>
      <c r="H45" s="32"/>
    </row>
    <row r="46" spans="1:8" s="34" customFormat="1" x14ac:dyDescent="0.25">
      <c r="A46" s="828">
        <v>217</v>
      </c>
      <c r="B46" s="666" t="s">
        <v>1326</v>
      </c>
      <c r="C46" s="666" t="s">
        <v>1327</v>
      </c>
      <c r="D46" s="557"/>
      <c r="E46" s="35"/>
      <c r="F46" s="665"/>
      <c r="G46" s="32"/>
      <c r="H46" s="32"/>
    </row>
    <row r="47" spans="1:8" s="34" customFormat="1" x14ac:dyDescent="0.25">
      <c r="A47" s="828">
        <v>218</v>
      </c>
      <c r="B47" s="666" t="s">
        <v>1328</v>
      </c>
      <c r="C47" s="666" t="s">
        <v>1329</v>
      </c>
      <c r="D47" s="557"/>
      <c r="E47" s="35"/>
      <c r="F47" s="665"/>
      <c r="G47" s="32"/>
      <c r="H47" s="32"/>
    </row>
    <row r="48" spans="1:8" s="34" customFormat="1" x14ac:dyDescent="0.25">
      <c r="A48" s="828">
        <v>219</v>
      </c>
      <c r="B48" s="666" t="s">
        <v>1330</v>
      </c>
      <c r="C48" s="666" t="s">
        <v>1331</v>
      </c>
      <c r="D48" s="557"/>
      <c r="E48" s="35"/>
      <c r="F48" s="665"/>
      <c r="G48" s="32"/>
      <c r="H48" s="32"/>
    </row>
    <row r="49" spans="1:8" ht="60" x14ac:dyDescent="0.25">
      <c r="A49" s="828">
        <v>220</v>
      </c>
      <c r="B49" s="666" t="s">
        <v>1332</v>
      </c>
      <c r="C49" s="666" t="s">
        <v>2315</v>
      </c>
      <c r="D49" s="557"/>
      <c r="E49" s="35"/>
      <c r="F49" s="665"/>
    </row>
    <row r="50" spans="1:8" ht="20" x14ac:dyDescent="0.25">
      <c r="A50" s="828">
        <v>221</v>
      </c>
      <c r="B50" s="666" t="s">
        <v>1333</v>
      </c>
      <c r="C50" s="666" t="s">
        <v>2316</v>
      </c>
      <c r="D50" s="557"/>
      <c r="E50" s="35"/>
      <c r="F50" s="665"/>
    </row>
    <row r="51" spans="1:8" ht="140" x14ac:dyDescent="0.25">
      <c r="A51" s="828">
        <v>222</v>
      </c>
      <c r="B51" s="666" t="s">
        <v>2282</v>
      </c>
      <c r="C51" s="666" t="s">
        <v>2283</v>
      </c>
      <c r="D51" s="557"/>
      <c r="E51" s="35"/>
      <c r="F51" s="665"/>
    </row>
    <row r="52" spans="1:8" ht="20" x14ac:dyDescent="0.25">
      <c r="A52" s="832" t="s">
        <v>2284</v>
      </c>
      <c r="B52" s="666" t="s">
        <v>1341</v>
      </c>
      <c r="C52" s="666" t="s">
        <v>1342</v>
      </c>
      <c r="D52" s="561"/>
      <c r="E52" s="35"/>
      <c r="F52" s="665"/>
    </row>
    <row r="53" spans="1:8" x14ac:dyDescent="0.25">
      <c r="A53" s="828">
        <v>224</v>
      </c>
      <c r="B53" s="666" t="s">
        <v>1334</v>
      </c>
      <c r="C53" s="666" t="s">
        <v>1335</v>
      </c>
      <c r="D53" s="557"/>
      <c r="E53" s="35"/>
      <c r="F53" s="665"/>
    </row>
    <row r="54" spans="1:8" x14ac:dyDescent="0.25">
      <c r="A54" s="828">
        <v>225</v>
      </c>
      <c r="B54" s="666" t="s">
        <v>2332</v>
      </c>
      <c r="C54" s="666" t="s">
        <v>1336</v>
      </c>
      <c r="D54" s="557"/>
      <c r="E54" s="35"/>
      <c r="F54" s="665"/>
    </row>
    <row r="55" spans="1:8" x14ac:dyDescent="0.25">
      <c r="A55" s="828">
        <v>226</v>
      </c>
      <c r="B55" s="666" t="s">
        <v>1337</v>
      </c>
      <c r="C55" s="666" t="s">
        <v>1338</v>
      </c>
      <c r="D55" s="557"/>
      <c r="E55" s="35"/>
      <c r="F55" s="665"/>
    </row>
    <row r="56" spans="1:8" ht="70" x14ac:dyDescent="0.25">
      <c r="A56" s="828">
        <v>228</v>
      </c>
      <c r="B56" s="666" t="s">
        <v>1339</v>
      </c>
      <c r="C56" s="666" t="s">
        <v>1340</v>
      </c>
      <c r="D56" s="557"/>
      <c r="E56" s="35"/>
      <c r="F56" s="665"/>
    </row>
    <row r="57" spans="1:8" ht="20" x14ac:dyDescent="0.25">
      <c r="A57" s="828">
        <v>229</v>
      </c>
      <c r="B57" s="666" t="s">
        <v>1341</v>
      </c>
      <c r="C57" s="666" t="s">
        <v>1342</v>
      </c>
      <c r="D57" s="557"/>
      <c r="E57" s="35"/>
      <c r="F57" s="665"/>
    </row>
    <row r="58" spans="1:8" x14ac:dyDescent="0.25">
      <c r="A58" s="828">
        <v>232</v>
      </c>
      <c r="B58" s="666" t="s">
        <v>1343</v>
      </c>
      <c r="C58" s="666" t="s">
        <v>1344</v>
      </c>
      <c r="D58" s="557"/>
      <c r="E58" s="35"/>
      <c r="F58" s="665"/>
    </row>
    <row r="59" spans="1:8" ht="20" x14ac:dyDescent="0.25">
      <c r="A59" s="828">
        <v>233</v>
      </c>
      <c r="B59" s="666" t="s">
        <v>1345</v>
      </c>
      <c r="C59" s="666" t="s">
        <v>1346</v>
      </c>
      <c r="D59" s="557"/>
      <c r="E59" s="35"/>
      <c r="F59" s="665"/>
    </row>
    <row r="60" spans="1:8" ht="22.4" customHeight="1" x14ac:dyDescent="0.25">
      <c r="A60" s="828">
        <v>234</v>
      </c>
      <c r="B60" s="666" t="s">
        <v>1347</v>
      </c>
      <c r="C60" s="666" t="s">
        <v>1348</v>
      </c>
      <c r="D60" s="557"/>
      <c r="E60" s="35"/>
      <c r="F60" s="665"/>
    </row>
    <row r="61" spans="1:8" ht="20" x14ac:dyDescent="0.25">
      <c r="A61" s="828" t="s">
        <v>1349</v>
      </c>
      <c r="B61" s="666" t="s">
        <v>1350</v>
      </c>
      <c r="C61" s="666" t="s">
        <v>1351</v>
      </c>
      <c r="D61" s="557"/>
      <c r="E61" s="35"/>
      <c r="F61" s="665"/>
      <c r="H61" s="34"/>
    </row>
    <row r="62" spans="1:8" ht="20" x14ac:dyDescent="0.25">
      <c r="A62" s="828" t="s">
        <v>1352</v>
      </c>
      <c r="B62" s="666" t="s">
        <v>1353</v>
      </c>
      <c r="C62" s="666" t="s">
        <v>1354</v>
      </c>
      <c r="D62" s="557"/>
      <c r="E62" s="35"/>
      <c r="F62" s="665"/>
    </row>
    <row r="63" spans="1:8" x14ac:dyDescent="0.25">
      <c r="A63" s="828">
        <v>236</v>
      </c>
      <c r="B63" s="666" t="s">
        <v>1355</v>
      </c>
      <c r="C63" s="666" t="s">
        <v>1356</v>
      </c>
      <c r="D63" s="557"/>
      <c r="E63" s="35"/>
      <c r="F63" s="665"/>
    </row>
    <row r="64" spans="1:8" ht="40" x14ac:dyDescent="0.25">
      <c r="A64" s="828">
        <v>238</v>
      </c>
      <c r="B64" s="833" t="s">
        <v>1357</v>
      </c>
      <c r="C64" s="834" t="s">
        <v>1358</v>
      </c>
      <c r="D64" s="557"/>
      <c r="E64" s="647"/>
      <c r="F64" s="665"/>
      <c r="H64" s="34"/>
    </row>
    <row r="65" spans="1:8" ht="20" x14ac:dyDescent="0.25">
      <c r="A65" s="828">
        <v>239</v>
      </c>
      <c r="B65" s="833" t="s">
        <v>1359</v>
      </c>
      <c r="C65" s="666" t="s">
        <v>1360</v>
      </c>
      <c r="D65" s="557"/>
      <c r="E65" s="647"/>
      <c r="F65" s="665"/>
      <c r="H65" s="34"/>
    </row>
    <row r="66" spans="1:8" ht="20" x14ac:dyDescent="0.25">
      <c r="A66" s="828">
        <v>240</v>
      </c>
      <c r="B66" s="666" t="s">
        <v>1361</v>
      </c>
      <c r="C66" s="666" t="s">
        <v>1362</v>
      </c>
      <c r="D66" s="557"/>
      <c r="E66" s="35"/>
      <c r="F66" s="665"/>
    </row>
    <row r="67" spans="1:8" ht="30" x14ac:dyDescent="0.25">
      <c r="A67" s="828">
        <v>241</v>
      </c>
      <c r="B67" s="666" t="s">
        <v>1363</v>
      </c>
      <c r="C67" s="666" t="s">
        <v>1364</v>
      </c>
      <c r="D67" s="557"/>
      <c r="E67" s="35"/>
      <c r="F67" s="665"/>
    </row>
    <row r="68" spans="1:8" ht="40" x14ac:dyDescent="0.25">
      <c r="A68" s="828">
        <v>242</v>
      </c>
      <c r="B68" s="666" t="s">
        <v>1365</v>
      </c>
      <c r="C68" s="666" t="s">
        <v>1366</v>
      </c>
      <c r="D68" s="557"/>
      <c r="E68" s="35"/>
      <c r="F68" s="665"/>
    </row>
    <row r="69" spans="1:8" ht="30" x14ac:dyDescent="0.25">
      <c r="A69" s="828">
        <v>243</v>
      </c>
      <c r="B69" s="666" t="s">
        <v>1367</v>
      </c>
      <c r="C69" s="666" t="s">
        <v>1368</v>
      </c>
      <c r="D69" s="557"/>
      <c r="E69" s="35"/>
      <c r="F69" s="665"/>
    </row>
    <row r="70" spans="1:8" ht="50" x14ac:dyDescent="0.25">
      <c r="A70" s="824">
        <v>301</v>
      </c>
      <c r="B70" s="666" t="s">
        <v>1369</v>
      </c>
      <c r="C70" s="666" t="s">
        <v>1370</v>
      </c>
      <c r="D70" s="555"/>
      <c r="E70" s="35"/>
      <c r="F70" s="665"/>
    </row>
    <row r="71" spans="1:8" ht="30" x14ac:dyDescent="0.25">
      <c r="A71" s="824" t="s">
        <v>1371</v>
      </c>
      <c r="B71" s="666" t="s">
        <v>1372</v>
      </c>
      <c r="C71" s="666" t="s">
        <v>1373</v>
      </c>
      <c r="D71" s="555"/>
      <c r="E71" s="35"/>
      <c r="F71" s="665"/>
    </row>
    <row r="72" spans="1:8" ht="27.75" customHeight="1" x14ac:dyDescent="0.25">
      <c r="A72" s="824" t="s">
        <v>1374</v>
      </c>
      <c r="B72" s="666" t="s">
        <v>1375</v>
      </c>
      <c r="C72" s="666" t="s">
        <v>1376</v>
      </c>
      <c r="D72" s="555"/>
      <c r="E72" s="35"/>
      <c r="F72" s="665"/>
      <c r="H72" s="34"/>
    </row>
    <row r="73" spans="1:8" ht="40" x14ac:dyDescent="0.25">
      <c r="A73" s="824" t="s">
        <v>1377</v>
      </c>
      <c r="B73" s="666" t="s">
        <v>1378</v>
      </c>
      <c r="C73" s="666" t="s">
        <v>1379</v>
      </c>
      <c r="D73" s="555"/>
      <c r="E73" s="35"/>
      <c r="F73" s="665"/>
    </row>
    <row r="74" spans="1:8" ht="40" x14ac:dyDescent="0.25">
      <c r="A74" s="824" t="s">
        <v>1380</v>
      </c>
      <c r="B74" s="666" t="s">
        <v>1381</v>
      </c>
      <c r="C74" s="666" t="s">
        <v>1382</v>
      </c>
      <c r="D74" s="555"/>
      <c r="E74" s="35"/>
      <c r="F74" s="665"/>
    </row>
    <row r="75" spans="1:8" ht="50" x14ac:dyDescent="0.25">
      <c r="A75" s="824" t="s">
        <v>1383</v>
      </c>
      <c r="B75" s="666" t="s">
        <v>1384</v>
      </c>
      <c r="C75" s="666" t="s">
        <v>1385</v>
      </c>
      <c r="D75" s="555"/>
      <c r="E75" s="35"/>
      <c r="F75" s="665"/>
    </row>
    <row r="76" spans="1:8" ht="30" x14ac:dyDescent="0.25">
      <c r="A76" s="824" t="s">
        <v>1386</v>
      </c>
      <c r="B76" s="666" t="s">
        <v>1387</v>
      </c>
      <c r="C76" s="666" t="s">
        <v>1388</v>
      </c>
      <c r="D76" s="555"/>
      <c r="E76" s="35"/>
      <c r="F76" s="665"/>
    </row>
    <row r="77" spans="1:8" ht="30" x14ac:dyDescent="0.25">
      <c r="A77" s="824" t="s">
        <v>1389</v>
      </c>
      <c r="B77" s="666" t="s">
        <v>1390</v>
      </c>
      <c r="C77" s="666" t="s">
        <v>1391</v>
      </c>
      <c r="D77" s="555"/>
      <c r="E77" s="35"/>
      <c r="F77" s="665"/>
    </row>
    <row r="78" spans="1:8" ht="30" x14ac:dyDescent="0.25">
      <c r="A78" s="824" t="s">
        <v>1392</v>
      </c>
      <c r="B78" s="666" t="s">
        <v>1393</v>
      </c>
      <c r="C78" s="666" t="s">
        <v>1394</v>
      </c>
      <c r="D78" s="555"/>
      <c r="E78" s="35"/>
      <c r="F78" s="665"/>
    </row>
    <row r="79" spans="1:8" ht="50" x14ac:dyDescent="0.25">
      <c r="A79" s="824" t="s">
        <v>1395</v>
      </c>
      <c r="B79" s="666" t="s">
        <v>1396</v>
      </c>
      <c r="C79" s="666" t="s">
        <v>2322</v>
      </c>
      <c r="D79" s="555"/>
      <c r="E79" s="35"/>
      <c r="F79" s="665"/>
      <c r="G79" s="34"/>
    </row>
    <row r="80" spans="1:8" ht="60" x14ac:dyDescent="0.25">
      <c r="A80" s="824" t="s">
        <v>1397</v>
      </c>
      <c r="B80" s="666" t="s">
        <v>1398</v>
      </c>
      <c r="C80" s="666" t="s">
        <v>1399</v>
      </c>
      <c r="D80" s="555"/>
      <c r="E80" s="35"/>
      <c r="F80" s="665"/>
      <c r="G80" s="34"/>
    </row>
    <row r="81" spans="1:8" ht="60" x14ac:dyDescent="0.25">
      <c r="A81" s="824" t="s">
        <v>1400</v>
      </c>
      <c r="B81" s="666" t="s">
        <v>1401</v>
      </c>
      <c r="C81" s="666" t="s">
        <v>1402</v>
      </c>
      <c r="D81" s="555"/>
      <c r="E81" s="35"/>
      <c r="F81" s="665"/>
      <c r="G81" s="34"/>
    </row>
    <row r="82" spans="1:8" ht="40" x14ac:dyDescent="0.25">
      <c r="A82" s="824" t="s">
        <v>1403</v>
      </c>
      <c r="B82" s="666" t="s">
        <v>1404</v>
      </c>
      <c r="C82" s="666" t="s">
        <v>1405</v>
      </c>
      <c r="D82" s="555"/>
      <c r="E82" s="35"/>
      <c r="F82" s="665"/>
      <c r="G82" s="34"/>
    </row>
    <row r="83" spans="1:8" ht="30" x14ac:dyDescent="0.25">
      <c r="A83" s="824" t="s">
        <v>1406</v>
      </c>
      <c r="B83" s="666" t="s">
        <v>1407</v>
      </c>
      <c r="C83" s="666" t="s">
        <v>1408</v>
      </c>
      <c r="D83" s="555"/>
      <c r="E83" s="35"/>
      <c r="F83" s="665"/>
      <c r="G83" s="34"/>
    </row>
    <row r="84" spans="1:8" ht="30" x14ac:dyDescent="0.25">
      <c r="A84" s="824" t="s">
        <v>1409</v>
      </c>
      <c r="B84" s="666" t="s">
        <v>1410</v>
      </c>
      <c r="C84" s="666" t="s">
        <v>1411</v>
      </c>
      <c r="D84" s="555"/>
      <c r="E84" s="35"/>
      <c r="F84" s="665"/>
      <c r="G84" s="34"/>
    </row>
    <row r="85" spans="1:8" ht="30" x14ac:dyDescent="0.25">
      <c r="A85" s="828">
        <v>303</v>
      </c>
      <c r="B85" s="666" t="s">
        <v>1412</v>
      </c>
      <c r="C85" s="666" t="s">
        <v>1413</v>
      </c>
      <c r="D85" s="557"/>
      <c r="E85" s="35"/>
      <c r="F85" s="665"/>
      <c r="G85" s="34"/>
    </row>
    <row r="86" spans="1:8" ht="30" x14ac:dyDescent="0.25">
      <c r="A86" s="828">
        <v>304</v>
      </c>
      <c r="B86" s="666" t="s">
        <v>1414</v>
      </c>
      <c r="C86" s="666" t="s">
        <v>2266</v>
      </c>
      <c r="D86" s="557"/>
      <c r="E86" s="35"/>
      <c r="F86" s="665"/>
      <c r="G86" s="34"/>
    </row>
    <row r="87" spans="1:8" ht="50" x14ac:dyDescent="0.25">
      <c r="A87" s="828">
        <v>306</v>
      </c>
      <c r="B87" s="666" t="s">
        <v>1415</v>
      </c>
      <c r="C87" s="666" t="s">
        <v>1416</v>
      </c>
      <c r="D87" s="557"/>
      <c r="E87" s="35"/>
      <c r="F87" s="665"/>
      <c r="G87" s="34"/>
    </row>
    <row r="88" spans="1:8" x14ac:dyDescent="0.25">
      <c r="A88" s="828">
        <v>307</v>
      </c>
      <c r="B88" s="666" t="s">
        <v>1417</v>
      </c>
      <c r="C88" s="666" t="s">
        <v>1418</v>
      </c>
      <c r="D88" s="557"/>
      <c r="E88" s="35"/>
      <c r="F88" s="665"/>
      <c r="G88" s="34"/>
      <c r="H88" s="34"/>
    </row>
    <row r="89" spans="1:8" ht="30" x14ac:dyDescent="0.25">
      <c r="A89" s="828">
        <v>308</v>
      </c>
      <c r="B89" s="666" t="s">
        <v>1419</v>
      </c>
      <c r="C89" s="666" t="s">
        <v>1420</v>
      </c>
      <c r="D89" s="557"/>
      <c r="E89" s="35"/>
      <c r="F89" s="665"/>
      <c r="G89" s="34"/>
      <c r="H89" s="34"/>
    </row>
    <row r="90" spans="1:8" ht="40" x14ac:dyDescent="0.25">
      <c r="A90" s="828">
        <v>309</v>
      </c>
      <c r="B90" s="666" t="s">
        <v>1421</v>
      </c>
      <c r="C90" s="666" t="s">
        <v>1422</v>
      </c>
      <c r="D90" s="557"/>
      <c r="E90" s="35"/>
      <c r="F90" s="665"/>
      <c r="G90" s="34"/>
    </row>
    <row r="91" spans="1:8" s="34" customFormat="1" ht="20" x14ac:dyDescent="0.25">
      <c r="A91" s="828">
        <v>310</v>
      </c>
      <c r="B91" s="666" t="s">
        <v>1423</v>
      </c>
      <c r="C91" s="666" t="s">
        <v>1424</v>
      </c>
      <c r="D91" s="557"/>
      <c r="E91" s="35"/>
      <c r="F91" s="665"/>
      <c r="H91" s="32"/>
    </row>
    <row r="92" spans="1:8" s="34" customFormat="1" ht="39.75" customHeight="1" x14ac:dyDescent="0.25">
      <c r="A92" s="828">
        <v>311</v>
      </c>
      <c r="B92" s="666" t="s">
        <v>1425</v>
      </c>
      <c r="C92" s="666" t="s">
        <v>1426</v>
      </c>
      <c r="D92" s="557"/>
      <c r="E92" s="35"/>
      <c r="F92" s="665"/>
      <c r="H92" s="32"/>
    </row>
    <row r="93" spans="1:8" s="34" customFormat="1" x14ac:dyDescent="0.25">
      <c r="A93" s="828">
        <v>312</v>
      </c>
      <c r="B93" s="666" t="s">
        <v>1427</v>
      </c>
      <c r="C93" s="666" t="s">
        <v>1428</v>
      </c>
      <c r="D93" s="557"/>
      <c r="E93" s="35"/>
      <c r="F93" s="665"/>
      <c r="H93" s="32"/>
    </row>
    <row r="94" spans="1:8" s="34" customFormat="1" ht="20" x14ac:dyDescent="0.25">
      <c r="A94" s="828">
        <v>313</v>
      </c>
      <c r="B94" s="666" t="s">
        <v>1429</v>
      </c>
      <c r="C94" s="666" t="s">
        <v>1430</v>
      </c>
      <c r="D94" s="557"/>
      <c r="E94" s="35"/>
      <c r="F94" s="665"/>
      <c r="H94" s="32"/>
    </row>
    <row r="95" spans="1:8" s="34" customFormat="1" ht="50" x14ac:dyDescent="0.25">
      <c r="A95" s="828">
        <v>314</v>
      </c>
      <c r="B95" s="666" t="s">
        <v>1431</v>
      </c>
      <c r="C95" s="666" t="s">
        <v>1432</v>
      </c>
      <c r="D95" s="557"/>
      <c r="E95" s="35"/>
      <c r="F95" s="665"/>
      <c r="H95" s="32"/>
    </row>
    <row r="96" spans="1:8" s="34" customFormat="1" ht="40" x14ac:dyDescent="0.25">
      <c r="A96" s="828">
        <v>317</v>
      </c>
      <c r="B96" s="666" t="s">
        <v>1433</v>
      </c>
      <c r="C96" s="666" t="s">
        <v>1434</v>
      </c>
      <c r="D96" s="557"/>
      <c r="E96" s="35"/>
      <c r="F96" s="665"/>
      <c r="G96" s="32"/>
      <c r="H96" s="32"/>
    </row>
    <row r="97" spans="1:8" s="34" customFormat="1" ht="20" x14ac:dyDescent="0.25">
      <c r="A97" s="828" t="s">
        <v>1435</v>
      </c>
      <c r="B97" s="666" t="s">
        <v>1436</v>
      </c>
      <c r="C97" s="666" t="s">
        <v>1437</v>
      </c>
      <c r="D97" s="557"/>
      <c r="E97" s="35"/>
      <c r="F97" s="665"/>
      <c r="G97" s="32"/>
      <c r="H97" s="32"/>
    </row>
    <row r="98" spans="1:8" s="34" customFormat="1" ht="20" x14ac:dyDescent="0.25">
      <c r="A98" s="828" t="s">
        <v>1438</v>
      </c>
      <c r="B98" s="666" t="s">
        <v>1439</v>
      </c>
      <c r="C98" s="666" t="s">
        <v>1440</v>
      </c>
      <c r="D98" s="557"/>
      <c r="E98" s="35"/>
      <c r="F98" s="665"/>
      <c r="G98" s="32"/>
      <c r="H98" s="32"/>
    </row>
    <row r="99" spans="1:8" s="34" customFormat="1" ht="20" x14ac:dyDescent="0.25">
      <c r="A99" s="828" t="s">
        <v>1441</v>
      </c>
      <c r="B99" s="666" t="s">
        <v>1442</v>
      </c>
      <c r="C99" s="666" t="s">
        <v>1443</v>
      </c>
      <c r="D99" s="557"/>
      <c r="E99" s="35"/>
      <c r="F99" s="665"/>
      <c r="G99" s="32"/>
      <c r="H99" s="32"/>
    </row>
    <row r="100" spans="1:8" s="34" customFormat="1" ht="40" x14ac:dyDescent="0.25">
      <c r="A100" s="828" t="s">
        <v>1444</v>
      </c>
      <c r="B100" s="666" t="s">
        <v>1445</v>
      </c>
      <c r="C100" s="666" t="s">
        <v>1446</v>
      </c>
      <c r="D100" s="557"/>
      <c r="E100" s="35"/>
      <c r="F100" s="665"/>
      <c r="G100" s="32"/>
      <c r="H100" s="32"/>
    </row>
    <row r="101" spans="1:8" s="34" customFormat="1" ht="50" x14ac:dyDescent="0.25">
      <c r="A101" s="828" t="s">
        <v>1447</v>
      </c>
      <c r="B101" s="666" t="s">
        <v>1448</v>
      </c>
      <c r="C101" s="666" t="s">
        <v>1449</v>
      </c>
      <c r="D101" s="557"/>
      <c r="E101" s="35"/>
      <c r="F101" s="665"/>
      <c r="G101" s="32"/>
      <c r="H101" s="32"/>
    </row>
    <row r="102" spans="1:8" s="34" customFormat="1" ht="30" x14ac:dyDescent="0.25">
      <c r="A102" s="828" t="s">
        <v>379</v>
      </c>
      <c r="B102" s="666" t="s">
        <v>1450</v>
      </c>
      <c r="C102" s="666" t="s">
        <v>1451</v>
      </c>
      <c r="D102" s="557"/>
      <c r="E102" s="35"/>
      <c r="F102" s="665"/>
      <c r="G102" s="32"/>
      <c r="H102" s="32"/>
    </row>
    <row r="103" spans="1:8" s="34" customFormat="1" x14ac:dyDescent="0.25">
      <c r="A103" s="828" t="s">
        <v>381</v>
      </c>
      <c r="B103" s="666" t="s">
        <v>1452</v>
      </c>
      <c r="C103" s="666" t="s">
        <v>1453</v>
      </c>
      <c r="D103" s="557"/>
      <c r="E103" s="35"/>
      <c r="F103" s="665"/>
      <c r="G103" s="32"/>
      <c r="H103" s="32"/>
    </row>
    <row r="104" spans="1:8" s="34" customFormat="1" ht="30" x14ac:dyDescent="0.25">
      <c r="A104" s="828" t="s">
        <v>383</v>
      </c>
      <c r="B104" s="666" t="s">
        <v>1454</v>
      </c>
      <c r="C104" s="666" t="s">
        <v>1455</v>
      </c>
      <c r="D104" s="557"/>
      <c r="E104" s="35"/>
      <c r="F104" s="665"/>
      <c r="G104" s="32"/>
      <c r="H104" s="32"/>
    </row>
    <row r="105" spans="1:8" s="34" customFormat="1" x14ac:dyDescent="0.25">
      <c r="A105" s="828" t="s">
        <v>386</v>
      </c>
      <c r="B105" s="666" t="s">
        <v>1456</v>
      </c>
      <c r="C105" s="666" t="s">
        <v>1457</v>
      </c>
      <c r="D105" s="557"/>
      <c r="E105" s="35"/>
      <c r="F105" s="665"/>
      <c r="G105" s="32"/>
      <c r="H105" s="32"/>
    </row>
    <row r="106" spans="1:8" s="34" customFormat="1" x14ac:dyDescent="0.25">
      <c r="A106" s="835" t="s">
        <v>391</v>
      </c>
      <c r="B106" s="666" t="s">
        <v>1458</v>
      </c>
      <c r="C106" s="666" t="s">
        <v>1459</v>
      </c>
      <c r="D106" s="559"/>
      <c r="E106" s="35"/>
      <c r="F106" s="665"/>
      <c r="G106" s="32"/>
      <c r="H106" s="32"/>
    </row>
    <row r="107" spans="1:8" s="34" customFormat="1" ht="50" x14ac:dyDescent="0.25">
      <c r="A107" s="828">
        <v>318</v>
      </c>
      <c r="B107" s="666" t="s">
        <v>1460</v>
      </c>
      <c r="C107" s="831" t="s">
        <v>1461</v>
      </c>
      <c r="D107" s="557"/>
      <c r="E107" s="35"/>
      <c r="F107" s="665"/>
      <c r="G107" s="32"/>
      <c r="H107" s="32"/>
    </row>
    <row r="108" spans="1:8" s="34" customFormat="1" ht="20" x14ac:dyDescent="0.25">
      <c r="A108" s="828">
        <v>320</v>
      </c>
      <c r="B108" s="666" t="s">
        <v>1462</v>
      </c>
      <c r="C108" s="666" t="s">
        <v>1463</v>
      </c>
      <c r="D108" s="557"/>
      <c r="E108" s="35"/>
      <c r="F108" s="665"/>
      <c r="G108" s="32"/>
      <c r="H108" s="32"/>
    </row>
    <row r="109" spans="1:8" ht="30" x14ac:dyDescent="0.25">
      <c r="A109" s="828">
        <v>322</v>
      </c>
      <c r="B109" s="666" t="s">
        <v>1464</v>
      </c>
      <c r="C109" s="666" t="s">
        <v>1465</v>
      </c>
      <c r="D109" s="557"/>
      <c r="E109" s="35"/>
      <c r="F109" s="665"/>
    </row>
    <row r="110" spans="1:8" ht="20" x14ac:dyDescent="0.25">
      <c r="A110" s="828">
        <v>323</v>
      </c>
      <c r="B110" s="666" t="s">
        <v>1466</v>
      </c>
      <c r="C110" s="666" t="s">
        <v>1467</v>
      </c>
      <c r="D110" s="557"/>
      <c r="E110" s="35"/>
      <c r="F110" s="665"/>
    </row>
    <row r="111" spans="1:8" ht="30" x14ac:dyDescent="0.25">
      <c r="A111" s="828">
        <v>324</v>
      </c>
      <c r="B111" s="666" t="s">
        <v>1468</v>
      </c>
      <c r="C111" s="666" t="s">
        <v>1469</v>
      </c>
      <c r="D111" s="557"/>
      <c r="E111" s="35"/>
      <c r="F111" s="665"/>
    </row>
    <row r="112" spans="1:8" ht="20" x14ac:dyDescent="0.25">
      <c r="A112" s="828">
        <v>325</v>
      </c>
      <c r="B112" s="666" t="s">
        <v>1470</v>
      </c>
      <c r="C112" s="666" t="s">
        <v>1471</v>
      </c>
      <c r="D112" s="557"/>
      <c r="E112" s="35"/>
      <c r="F112" s="665"/>
    </row>
    <row r="113" spans="1:8" ht="20" x14ac:dyDescent="0.25">
      <c r="A113" s="828">
        <v>326</v>
      </c>
      <c r="B113" s="666" t="s">
        <v>1472</v>
      </c>
      <c r="C113" s="666" t="s">
        <v>1473</v>
      </c>
      <c r="D113" s="557"/>
      <c r="E113" s="35"/>
      <c r="F113" s="665"/>
    </row>
    <row r="114" spans="1:8" ht="30" x14ac:dyDescent="0.25">
      <c r="A114" s="828">
        <v>328</v>
      </c>
      <c r="B114" s="666" t="s">
        <v>1474</v>
      </c>
      <c r="C114" s="666" t="s">
        <v>1475</v>
      </c>
      <c r="D114" s="557"/>
      <c r="E114" s="35"/>
      <c r="F114" s="665"/>
    </row>
    <row r="115" spans="1:8" ht="20" x14ac:dyDescent="0.25">
      <c r="A115" s="828">
        <v>330</v>
      </c>
      <c r="B115" s="666" t="s">
        <v>1476</v>
      </c>
      <c r="C115" s="666" t="s">
        <v>1477</v>
      </c>
      <c r="D115" s="557"/>
      <c r="E115" s="35"/>
      <c r="F115" s="665"/>
    </row>
    <row r="116" spans="1:8" ht="20" x14ac:dyDescent="0.25">
      <c r="A116" s="828">
        <v>331</v>
      </c>
      <c r="B116" s="666" t="s">
        <v>1478</v>
      </c>
      <c r="C116" s="666" t="s">
        <v>1479</v>
      </c>
      <c r="D116" s="557"/>
      <c r="E116" s="35"/>
      <c r="F116" s="665"/>
    </row>
    <row r="117" spans="1:8" ht="20" x14ac:dyDescent="0.25">
      <c r="A117" s="828">
        <v>332</v>
      </c>
      <c r="B117" s="666" t="s">
        <v>1480</v>
      </c>
      <c r="C117" s="666" t="s">
        <v>1481</v>
      </c>
      <c r="D117" s="557"/>
      <c r="E117" s="35"/>
      <c r="F117" s="665"/>
    </row>
    <row r="118" spans="1:8" ht="20" x14ac:dyDescent="0.25">
      <c r="A118" s="828">
        <v>333</v>
      </c>
      <c r="B118" s="666" t="s">
        <v>1482</v>
      </c>
      <c r="C118" s="666" t="s">
        <v>1483</v>
      </c>
      <c r="D118" s="557"/>
      <c r="E118" s="35"/>
      <c r="F118" s="665"/>
    </row>
    <row r="119" spans="1:8" ht="30" x14ac:dyDescent="0.25">
      <c r="A119" s="828" t="s">
        <v>1484</v>
      </c>
      <c r="B119" s="666" t="s">
        <v>1485</v>
      </c>
      <c r="C119" s="666" t="s">
        <v>1486</v>
      </c>
      <c r="D119" s="557"/>
      <c r="E119" s="35"/>
      <c r="F119" s="665"/>
    </row>
    <row r="120" spans="1:8" ht="30" x14ac:dyDescent="0.25">
      <c r="A120" s="828" t="s">
        <v>1487</v>
      </c>
      <c r="B120" s="666" t="s">
        <v>1488</v>
      </c>
      <c r="C120" s="666" t="s">
        <v>1489</v>
      </c>
      <c r="D120" s="557"/>
      <c r="E120" s="35"/>
      <c r="F120" s="665"/>
    </row>
    <row r="121" spans="1:8" ht="20" x14ac:dyDescent="0.25">
      <c r="A121" s="828">
        <v>335</v>
      </c>
      <c r="B121" s="666" t="s">
        <v>1490</v>
      </c>
      <c r="C121" s="666" t="s">
        <v>1491</v>
      </c>
      <c r="D121" s="557"/>
      <c r="E121" s="35"/>
      <c r="F121" s="665"/>
    </row>
    <row r="122" spans="1:8" ht="40" x14ac:dyDescent="0.25">
      <c r="A122" s="828">
        <v>403</v>
      </c>
      <c r="B122" s="666" t="s">
        <v>1492</v>
      </c>
      <c r="C122" s="831" t="s">
        <v>1493</v>
      </c>
      <c r="D122" s="557"/>
      <c r="E122" s="35"/>
      <c r="F122" s="665"/>
    </row>
    <row r="123" spans="1:8" ht="20" x14ac:dyDescent="0.25">
      <c r="A123" s="828" t="s">
        <v>1494</v>
      </c>
      <c r="B123" s="666" t="s">
        <v>1495</v>
      </c>
      <c r="C123" s="666" t="s">
        <v>1496</v>
      </c>
      <c r="D123" s="557"/>
      <c r="E123" s="35"/>
      <c r="F123" s="665"/>
    </row>
    <row r="124" spans="1:8" ht="30" x14ac:dyDescent="0.25">
      <c r="A124" s="828" t="s">
        <v>1497</v>
      </c>
      <c r="B124" s="666" t="s">
        <v>1498</v>
      </c>
      <c r="C124" s="666" t="s">
        <v>1499</v>
      </c>
      <c r="D124" s="557"/>
      <c r="E124" s="35"/>
      <c r="F124" s="665"/>
    </row>
    <row r="125" spans="1:8" ht="20" x14ac:dyDescent="0.25">
      <c r="A125" s="828">
        <v>409</v>
      </c>
      <c r="B125" s="666" t="s">
        <v>1500</v>
      </c>
      <c r="C125" s="666" t="s">
        <v>1501</v>
      </c>
      <c r="D125" s="557"/>
      <c r="E125" s="35"/>
      <c r="F125" s="665"/>
    </row>
    <row r="126" spans="1:8" x14ac:dyDescent="0.25">
      <c r="A126" s="828">
        <v>410</v>
      </c>
      <c r="B126" s="666" t="s">
        <v>1502</v>
      </c>
      <c r="C126" s="666" t="s">
        <v>1503</v>
      </c>
      <c r="D126" s="557"/>
      <c r="E126" s="35"/>
      <c r="F126" s="665"/>
    </row>
    <row r="127" spans="1:8" ht="20" x14ac:dyDescent="0.25">
      <c r="A127" s="828">
        <v>412</v>
      </c>
      <c r="B127" s="666" t="s">
        <v>1504</v>
      </c>
      <c r="C127" s="666" t="s">
        <v>1505</v>
      </c>
      <c r="D127" s="557"/>
      <c r="E127" s="35"/>
      <c r="F127" s="665"/>
    </row>
    <row r="128" spans="1:8" ht="30" x14ac:dyDescent="0.25">
      <c r="A128" s="828">
        <v>414</v>
      </c>
      <c r="B128" s="666" t="s">
        <v>1506</v>
      </c>
      <c r="C128" s="666" t="s">
        <v>1507</v>
      </c>
      <c r="D128" s="557"/>
      <c r="E128" s="35"/>
      <c r="F128" s="665"/>
      <c r="H128" s="34"/>
    </row>
    <row r="129" spans="1:8" ht="40" x14ac:dyDescent="0.25">
      <c r="A129" s="828">
        <v>415</v>
      </c>
      <c r="B129" s="666" t="s">
        <v>1508</v>
      </c>
      <c r="C129" s="666" t="s">
        <v>1509</v>
      </c>
      <c r="D129" s="557"/>
      <c r="E129" s="35"/>
      <c r="F129" s="665"/>
    </row>
    <row r="130" spans="1:8" ht="30" x14ac:dyDescent="0.25">
      <c r="A130" s="828">
        <v>416</v>
      </c>
      <c r="B130" s="666" t="s">
        <v>1510</v>
      </c>
      <c r="C130" s="666" t="s">
        <v>1511</v>
      </c>
      <c r="D130" s="557"/>
      <c r="E130" s="35"/>
      <c r="F130" s="665"/>
    </row>
    <row r="131" spans="1:8" ht="20" x14ac:dyDescent="0.25">
      <c r="A131" s="828">
        <v>417</v>
      </c>
      <c r="B131" s="666" t="s">
        <v>1512</v>
      </c>
      <c r="C131" s="666" t="s">
        <v>1513</v>
      </c>
      <c r="D131" s="557"/>
      <c r="E131" s="35"/>
      <c r="F131" s="665"/>
    </row>
    <row r="132" spans="1:8" ht="30" x14ac:dyDescent="0.25">
      <c r="A132" s="828">
        <v>418</v>
      </c>
      <c r="B132" s="666" t="s">
        <v>1514</v>
      </c>
      <c r="C132" s="666" t="s">
        <v>2267</v>
      </c>
      <c r="D132" s="557"/>
      <c r="E132" s="35"/>
      <c r="F132" s="665"/>
    </row>
    <row r="133" spans="1:8" x14ac:dyDescent="0.25">
      <c r="A133" s="828" t="s">
        <v>1515</v>
      </c>
      <c r="B133" s="666" t="s">
        <v>1516</v>
      </c>
      <c r="C133" s="666" t="s">
        <v>1517</v>
      </c>
      <c r="D133" s="557"/>
      <c r="E133" s="35"/>
      <c r="F133" s="665"/>
    </row>
    <row r="134" spans="1:8" x14ac:dyDescent="0.25">
      <c r="A134" s="828" t="s">
        <v>1518</v>
      </c>
      <c r="B134" s="666" t="s">
        <v>1519</v>
      </c>
      <c r="C134" s="666" t="s">
        <v>1520</v>
      </c>
      <c r="D134" s="557"/>
      <c r="E134" s="35"/>
      <c r="F134" s="665"/>
    </row>
    <row r="135" spans="1:8" x14ac:dyDescent="0.25">
      <c r="A135" s="828" t="s">
        <v>1521</v>
      </c>
      <c r="B135" s="666" t="s">
        <v>1522</v>
      </c>
      <c r="C135" s="666" t="s">
        <v>1523</v>
      </c>
      <c r="D135" s="557"/>
      <c r="E135" s="35"/>
      <c r="F135" s="665"/>
      <c r="H135" s="34"/>
    </row>
    <row r="136" spans="1:8" x14ac:dyDescent="0.25">
      <c r="A136" s="828" t="s">
        <v>1524</v>
      </c>
      <c r="B136" s="666" t="s">
        <v>1525</v>
      </c>
      <c r="C136" s="666" t="s">
        <v>1526</v>
      </c>
      <c r="D136" s="557"/>
      <c r="E136" s="35"/>
      <c r="F136" s="665"/>
    </row>
    <row r="137" spans="1:8" ht="20" x14ac:dyDescent="0.25">
      <c r="A137" s="828" t="s">
        <v>1527</v>
      </c>
      <c r="B137" s="666" t="s">
        <v>2333</v>
      </c>
      <c r="C137" s="666" t="s">
        <v>2374</v>
      </c>
      <c r="D137" s="557"/>
      <c r="E137" s="35"/>
      <c r="F137" s="665"/>
    </row>
    <row r="138" spans="1:8" x14ac:dyDescent="0.25">
      <c r="A138" s="828" t="s">
        <v>1528</v>
      </c>
      <c r="B138" s="666" t="s">
        <v>1529</v>
      </c>
      <c r="C138" s="666" t="s">
        <v>1530</v>
      </c>
      <c r="D138" s="557"/>
      <c r="E138" s="35"/>
      <c r="F138" s="665"/>
    </row>
    <row r="139" spans="1:8" x14ac:dyDescent="0.25">
      <c r="A139" s="828" t="s">
        <v>1531</v>
      </c>
      <c r="B139" s="666" t="s">
        <v>1532</v>
      </c>
      <c r="C139" s="666" t="s">
        <v>1533</v>
      </c>
      <c r="D139" s="557"/>
      <c r="E139" s="35"/>
      <c r="F139" s="665"/>
    </row>
    <row r="140" spans="1:8" ht="30" x14ac:dyDescent="0.25">
      <c r="A140" s="828">
        <v>420</v>
      </c>
      <c r="B140" s="666" t="s">
        <v>1534</v>
      </c>
      <c r="C140" s="666" t="s">
        <v>1535</v>
      </c>
      <c r="D140" s="557"/>
      <c r="E140" s="35"/>
      <c r="F140" s="665"/>
    </row>
    <row r="141" spans="1:8" ht="20" x14ac:dyDescent="0.25">
      <c r="A141" s="828">
        <v>421</v>
      </c>
      <c r="B141" s="666" t="s">
        <v>1536</v>
      </c>
      <c r="C141" s="666" t="s">
        <v>1537</v>
      </c>
      <c r="D141" s="557"/>
      <c r="E141" s="35"/>
      <c r="F141" s="665"/>
    </row>
    <row r="142" spans="1:8" ht="20" x14ac:dyDescent="0.25">
      <c r="A142" s="828">
        <v>423</v>
      </c>
      <c r="B142" s="666" t="s">
        <v>1538</v>
      </c>
      <c r="C142" s="666" t="s">
        <v>1539</v>
      </c>
      <c r="D142" s="557"/>
      <c r="E142" s="35"/>
      <c r="F142" s="665"/>
    </row>
    <row r="143" spans="1:8" ht="20" x14ac:dyDescent="0.25">
      <c r="A143" s="828">
        <v>424</v>
      </c>
      <c r="B143" s="666" t="s">
        <v>1540</v>
      </c>
      <c r="C143" s="666" t="s">
        <v>1541</v>
      </c>
      <c r="D143" s="557"/>
      <c r="E143" s="35"/>
      <c r="F143" s="665"/>
    </row>
    <row r="144" spans="1:8" ht="20" x14ac:dyDescent="0.25">
      <c r="A144" s="828" t="s">
        <v>1542</v>
      </c>
      <c r="B144" s="666" t="s">
        <v>1543</v>
      </c>
      <c r="C144" s="666" t="s">
        <v>1544</v>
      </c>
      <c r="D144" s="557"/>
      <c r="E144" s="35"/>
      <c r="F144" s="665"/>
    </row>
    <row r="145" spans="1:8" ht="20" x14ac:dyDescent="0.25">
      <c r="A145" s="828" t="s">
        <v>1545</v>
      </c>
      <c r="B145" s="666" t="s">
        <v>1546</v>
      </c>
      <c r="C145" s="666" t="s">
        <v>1547</v>
      </c>
      <c r="D145" s="557"/>
      <c r="E145" s="35"/>
      <c r="F145" s="665"/>
    </row>
    <row r="146" spans="1:8" ht="30" x14ac:dyDescent="0.25">
      <c r="A146" s="828">
        <v>426</v>
      </c>
      <c r="B146" s="666" t="s">
        <v>1548</v>
      </c>
      <c r="C146" s="666" t="s">
        <v>1549</v>
      </c>
      <c r="D146" s="557"/>
      <c r="E146" s="35"/>
      <c r="F146" s="665"/>
    </row>
    <row r="147" spans="1:8" ht="40" x14ac:dyDescent="0.25">
      <c r="A147" s="836">
        <v>427</v>
      </c>
      <c r="B147" s="837" t="s">
        <v>1550</v>
      </c>
      <c r="C147" s="838" t="s">
        <v>1551</v>
      </c>
      <c r="D147" s="560"/>
      <c r="E147" s="320"/>
      <c r="F147" s="665"/>
    </row>
    <row r="148" spans="1:8" ht="30" x14ac:dyDescent="0.25">
      <c r="A148" s="828">
        <v>428</v>
      </c>
      <c r="B148" s="666" t="s">
        <v>1552</v>
      </c>
      <c r="C148" s="666" t="s">
        <v>1553</v>
      </c>
      <c r="D148" s="557"/>
      <c r="E148" s="35"/>
      <c r="F148" s="665"/>
    </row>
    <row r="149" spans="1:8" ht="20" x14ac:dyDescent="0.25">
      <c r="A149" s="836">
        <v>429</v>
      </c>
      <c r="B149" s="666" t="s">
        <v>1554</v>
      </c>
      <c r="C149" s="666" t="s">
        <v>1555</v>
      </c>
      <c r="D149" s="560"/>
      <c r="E149" s="35"/>
      <c r="F149" s="665"/>
    </row>
    <row r="150" spans="1:8" ht="50" x14ac:dyDescent="0.25">
      <c r="A150" s="828">
        <v>430</v>
      </c>
      <c r="B150" s="666" t="s">
        <v>1556</v>
      </c>
      <c r="C150" s="666" t="s">
        <v>1557</v>
      </c>
      <c r="D150" s="557"/>
      <c r="E150" s="35"/>
      <c r="F150" s="665"/>
    </row>
    <row r="151" spans="1:8" ht="20" x14ac:dyDescent="0.25">
      <c r="A151" s="836">
        <v>431</v>
      </c>
      <c r="B151" s="666" t="s">
        <v>1558</v>
      </c>
      <c r="C151" s="666" t="s">
        <v>1559</v>
      </c>
      <c r="D151" s="560"/>
      <c r="E151" s="35"/>
      <c r="F151" s="665"/>
    </row>
    <row r="152" spans="1:8" ht="20" x14ac:dyDescent="0.25">
      <c r="A152" s="828">
        <v>432</v>
      </c>
      <c r="B152" s="666" t="s">
        <v>1560</v>
      </c>
      <c r="C152" s="666" t="s">
        <v>1561</v>
      </c>
      <c r="D152" s="557"/>
      <c r="E152" s="35"/>
      <c r="F152" s="665"/>
    </row>
    <row r="153" spans="1:8" ht="30" x14ac:dyDescent="0.25">
      <c r="A153" s="836">
        <v>433</v>
      </c>
      <c r="B153" s="666" t="s">
        <v>1562</v>
      </c>
      <c r="C153" s="666" t="s">
        <v>1563</v>
      </c>
      <c r="D153" s="560"/>
      <c r="E153" s="35"/>
      <c r="F153" s="665"/>
    </row>
    <row r="154" spans="1:8" ht="30" x14ac:dyDescent="0.25">
      <c r="A154" s="832" t="s">
        <v>1564</v>
      </c>
      <c r="B154" s="666" t="s">
        <v>1565</v>
      </c>
      <c r="C154" s="666" t="s">
        <v>1566</v>
      </c>
      <c r="D154" s="561"/>
      <c r="E154" s="35"/>
      <c r="F154" s="665"/>
    </row>
    <row r="155" spans="1:8" ht="40" x14ac:dyDescent="0.25">
      <c r="A155" s="832" t="s">
        <v>1567</v>
      </c>
      <c r="B155" s="666" t="s">
        <v>1568</v>
      </c>
      <c r="C155" s="831" t="s">
        <v>1569</v>
      </c>
      <c r="D155" s="561"/>
      <c r="E155" s="35"/>
      <c r="F155" s="665"/>
    </row>
    <row r="156" spans="1:8" x14ac:dyDescent="0.25">
      <c r="A156" s="839" t="s">
        <v>1570</v>
      </c>
      <c r="B156" s="666" t="s">
        <v>1571</v>
      </c>
      <c r="C156" s="666" t="s">
        <v>1572</v>
      </c>
      <c r="D156" s="562"/>
      <c r="E156" s="35"/>
      <c r="F156" s="665"/>
    </row>
    <row r="157" spans="1:8" x14ac:dyDescent="0.25">
      <c r="A157" s="839" t="s">
        <v>1573</v>
      </c>
      <c r="B157" s="666" t="s">
        <v>1574</v>
      </c>
      <c r="C157" s="831" t="s">
        <v>1575</v>
      </c>
      <c r="D157" s="562"/>
      <c r="E157" s="35"/>
      <c r="F157" s="665"/>
    </row>
    <row r="158" spans="1:8" ht="30" x14ac:dyDescent="0.25">
      <c r="A158" s="832" t="s">
        <v>1576</v>
      </c>
      <c r="B158" s="666" t="s">
        <v>1577</v>
      </c>
      <c r="C158" s="666" t="s">
        <v>1578</v>
      </c>
      <c r="D158" s="561"/>
      <c r="E158" s="35"/>
      <c r="F158" s="665"/>
    </row>
    <row r="159" spans="1:8" ht="30" x14ac:dyDescent="0.25">
      <c r="A159" s="832" t="s">
        <v>1579</v>
      </c>
      <c r="B159" s="666" t="s">
        <v>1580</v>
      </c>
      <c r="C159" s="831" t="s">
        <v>1581</v>
      </c>
      <c r="D159" s="561"/>
      <c r="E159" s="35"/>
      <c r="F159" s="665"/>
    </row>
    <row r="160" spans="1:8" ht="20" x14ac:dyDescent="0.25">
      <c r="A160" s="828">
        <v>438</v>
      </c>
      <c r="B160" s="666" t="s">
        <v>1582</v>
      </c>
      <c r="C160" s="666" t="s">
        <v>1583</v>
      </c>
      <c r="D160" s="557"/>
      <c r="E160" s="35"/>
      <c r="F160" s="665"/>
      <c r="H160" s="34"/>
    </row>
    <row r="161" spans="1:6" x14ac:dyDescent="0.25">
      <c r="A161" s="836">
        <v>439</v>
      </c>
      <c r="B161" s="666" t="s">
        <v>1584</v>
      </c>
      <c r="C161" s="666" t="s">
        <v>1585</v>
      </c>
      <c r="D161" s="560"/>
      <c r="E161" s="35"/>
      <c r="F161" s="665"/>
    </row>
    <row r="162" spans="1:6" ht="20" x14ac:dyDescent="0.25">
      <c r="A162" s="828">
        <v>440</v>
      </c>
      <c r="B162" s="666" t="s">
        <v>1586</v>
      </c>
      <c r="C162" s="666" t="s">
        <v>1587</v>
      </c>
      <c r="D162" s="557"/>
      <c r="E162" s="35"/>
      <c r="F162" s="665"/>
    </row>
    <row r="163" spans="1:6" ht="30" x14ac:dyDescent="0.25">
      <c r="A163" s="836">
        <v>441</v>
      </c>
      <c r="B163" s="666" t="s">
        <v>1588</v>
      </c>
      <c r="C163" s="666" t="s">
        <v>1589</v>
      </c>
      <c r="D163" s="560"/>
      <c r="E163" s="35"/>
      <c r="F163" s="665"/>
    </row>
    <row r="164" spans="1:6" x14ac:dyDescent="0.25">
      <c r="A164" s="828">
        <v>442</v>
      </c>
      <c r="B164" s="666" t="s">
        <v>1590</v>
      </c>
      <c r="C164" s="666" t="s">
        <v>1591</v>
      </c>
      <c r="D164" s="557"/>
      <c r="E164" s="35"/>
      <c r="F164" s="665"/>
    </row>
    <row r="165" spans="1:6" x14ac:dyDescent="0.25">
      <c r="A165" s="836">
        <v>443</v>
      </c>
      <c r="B165" s="666" t="s">
        <v>1592</v>
      </c>
      <c r="C165" s="666" t="s">
        <v>1593</v>
      </c>
      <c r="D165" s="560"/>
      <c r="E165" s="35"/>
      <c r="F165" s="665"/>
    </row>
    <row r="166" spans="1:6" ht="30" x14ac:dyDescent="0.25">
      <c r="A166" s="839" t="s">
        <v>1594</v>
      </c>
      <c r="B166" s="666" t="s">
        <v>1595</v>
      </c>
      <c r="C166" s="666" t="s">
        <v>1596</v>
      </c>
      <c r="D166" s="562"/>
      <c r="E166" s="35"/>
      <c r="F166" s="665"/>
    </row>
    <row r="167" spans="1:6" ht="30" x14ac:dyDescent="0.25">
      <c r="A167" s="839" t="s">
        <v>1597</v>
      </c>
      <c r="B167" s="666" t="s">
        <v>1598</v>
      </c>
      <c r="C167" s="831" t="s">
        <v>1599</v>
      </c>
      <c r="D167" s="562"/>
      <c r="E167" s="35"/>
      <c r="F167" s="665"/>
    </row>
    <row r="168" spans="1:6" ht="70" x14ac:dyDescent="0.25">
      <c r="A168" s="828">
        <v>448</v>
      </c>
      <c r="B168" s="666" t="s">
        <v>1600</v>
      </c>
      <c r="C168" s="666" t="s">
        <v>2323</v>
      </c>
      <c r="D168" s="557"/>
      <c r="E168" s="35"/>
      <c r="F168" s="665"/>
    </row>
    <row r="169" spans="1:6" ht="20" x14ac:dyDescent="0.25">
      <c r="A169" s="836">
        <v>449</v>
      </c>
      <c r="B169" s="666" t="s">
        <v>1601</v>
      </c>
      <c r="C169" s="666" t="s">
        <v>1602</v>
      </c>
      <c r="D169" s="560"/>
      <c r="E169" s="35"/>
      <c r="F169" s="665"/>
    </row>
    <row r="170" spans="1:6" x14ac:dyDescent="0.25">
      <c r="A170" s="828">
        <v>450</v>
      </c>
      <c r="B170" s="666" t="s">
        <v>1603</v>
      </c>
      <c r="C170" s="666" t="s">
        <v>1604</v>
      </c>
      <c r="D170" s="557"/>
      <c r="E170" s="35"/>
      <c r="F170" s="665"/>
    </row>
    <row r="171" spans="1:6" ht="70" x14ac:dyDescent="0.25">
      <c r="A171" s="828">
        <v>452</v>
      </c>
      <c r="B171" s="666" t="s">
        <v>1605</v>
      </c>
      <c r="C171" s="666" t="s">
        <v>1606</v>
      </c>
      <c r="D171" s="557"/>
      <c r="E171" s="35"/>
      <c r="F171" s="665"/>
    </row>
    <row r="172" spans="1:6" ht="20" x14ac:dyDescent="0.25">
      <c r="A172" s="836">
        <v>453</v>
      </c>
      <c r="B172" s="666" t="s">
        <v>1607</v>
      </c>
      <c r="C172" s="666" t="s">
        <v>1608</v>
      </c>
      <c r="D172" s="560"/>
      <c r="E172" s="35"/>
      <c r="F172" s="665"/>
    </row>
    <row r="173" spans="1:6" x14ac:dyDescent="0.25">
      <c r="A173" s="828">
        <v>454</v>
      </c>
      <c r="B173" s="666" t="s">
        <v>1609</v>
      </c>
      <c r="C173" s="666" t="s">
        <v>1610</v>
      </c>
      <c r="D173" s="557"/>
      <c r="E173" s="35"/>
      <c r="F173" s="665"/>
    </row>
    <row r="174" spans="1:6" ht="40" x14ac:dyDescent="0.25">
      <c r="A174" s="836">
        <v>455</v>
      </c>
      <c r="B174" s="666" t="s">
        <v>1611</v>
      </c>
      <c r="C174" s="666" t="s">
        <v>1612</v>
      </c>
      <c r="D174" s="560"/>
      <c r="E174" s="35"/>
      <c r="F174" s="665"/>
    </row>
    <row r="175" spans="1:6" ht="20" x14ac:dyDescent="0.25">
      <c r="A175" s="828">
        <v>456</v>
      </c>
      <c r="B175" s="666" t="s">
        <v>1613</v>
      </c>
      <c r="C175" s="666" t="s">
        <v>1614</v>
      </c>
      <c r="D175" s="557"/>
      <c r="E175" s="35"/>
      <c r="F175" s="665"/>
    </row>
    <row r="176" spans="1:6" x14ac:dyDescent="0.25">
      <c r="A176" s="836">
        <v>457</v>
      </c>
      <c r="B176" s="666" t="s">
        <v>1603</v>
      </c>
      <c r="C176" s="666" t="s">
        <v>1604</v>
      </c>
      <c r="D176" s="560"/>
      <c r="E176" s="35"/>
      <c r="F176" s="665"/>
    </row>
    <row r="177" spans="1:8" x14ac:dyDescent="0.25">
      <c r="A177" s="828">
        <v>458</v>
      </c>
      <c r="B177" s="666" t="s">
        <v>1615</v>
      </c>
      <c r="C177" s="666" t="s">
        <v>1616</v>
      </c>
      <c r="D177" s="557"/>
      <c r="E177" s="35"/>
      <c r="F177" s="665"/>
      <c r="H177" s="34"/>
    </row>
    <row r="178" spans="1:8" ht="19.5" customHeight="1" x14ac:dyDescent="0.25">
      <c r="A178" s="828">
        <v>460</v>
      </c>
      <c r="B178" s="666" t="s">
        <v>1617</v>
      </c>
      <c r="C178" s="666" t="s">
        <v>1618</v>
      </c>
      <c r="D178" s="557"/>
      <c r="E178" s="35"/>
      <c r="F178" s="665"/>
    </row>
    <row r="179" spans="1:8" ht="20" x14ac:dyDescent="0.25">
      <c r="A179" s="836">
        <v>461</v>
      </c>
      <c r="B179" s="666" t="s">
        <v>1619</v>
      </c>
      <c r="C179" s="666" t="s">
        <v>1620</v>
      </c>
      <c r="D179" s="560"/>
      <c r="E179" s="35"/>
      <c r="F179" s="665"/>
    </row>
    <row r="180" spans="1:8" x14ac:dyDescent="0.25">
      <c r="A180" s="828">
        <v>462</v>
      </c>
      <c r="B180" s="666" t="s">
        <v>1609</v>
      </c>
      <c r="C180" s="666" t="s">
        <v>1610</v>
      </c>
      <c r="D180" s="557"/>
      <c r="E180" s="35"/>
      <c r="F180" s="665"/>
    </row>
    <row r="181" spans="1:8" x14ac:dyDescent="0.25">
      <c r="A181" s="836">
        <v>463</v>
      </c>
      <c r="B181" s="666" t="s">
        <v>1621</v>
      </c>
      <c r="C181" s="666" t="s">
        <v>1622</v>
      </c>
      <c r="D181" s="560"/>
      <c r="E181" s="35"/>
      <c r="F181" s="665"/>
    </row>
    <row r="182" spans="1:8" ht="50" x14ac:dyDescent="0.25">
      <c r="A182" s="832" t="s">
        <v>1623</v>
      </c>
      <c r="B182" s="666" t="s">
        <v>1624</v>
      </c>
      <c r="C182" s="666" t="s">
        <v>1625</v>
      </c>
      <c r="D182" s="561"/>
      <c r="E182" s="35"/>
      <c r="F182" s="665"/>
    </row>
    <row r="183" spans="1:8" ht="60" x14ac:dyDescent="0.25">
      <c r="A183" s="832" t="s">
        <v>1626</v>
      </c>
      <c r="B183" s="666" t="s">
        <v>1627</v>
      </c>
      <c r="C183" s="831" t="s">
        <v>1628</v>
      </c>
      <c r="D183" s="561"/>
      <c r="E183" s="35"/>
      <c r="F183" s="665"/>
    </row>
    <row r="184" spans="1:8" ht="20" x14ac:dyDescent="0.25">
      <c r="A184" s="836">
        <v>465</v>
      </c>
      <c r="B184" s="666" t="s">
        <v>1601</v>
      </c>
      <c r="C184" s="666" t="s">
        <v>1629</v>
      </c>
      <c r="D184" s="560"/>
      <c r="E184" s="35"/>
      <c r="F184" s="665"/>
    </row>
    <row r="185" spans="1:8" x14ac:dyDescent="0.25">
      <c r="A185" s="828">
        <v>466</v>
      </c>
      <c r="B185" s="666" t="s">
        <v>1603</v>
      </c>
      <c r="C185" s="666" t="s">
        <v>1604</v>
      </c>
      <c r="D185" s="557"/>
      <c r="E185" s="35"/>
      <c r="F185" s="665"/>
    </row>
    <row r="186" spans="1:8" x14ac:dyDescent="0.25">
      <c r="A186" s="836">
        <v>467</v>
      </c>
      <c r="B186" s="666" t="s">
        <v>1630</v>
      </c>
      <c r="C186" s="666" t="s">
        <v>1631</v>
      </c>
      <c r="D186" s="560"/>
      <c r="E186" s="35"/>
      <c r="F186" s="665"/>
    </row>
    <row r="187" spans="1:8" ht="70" x14ac:dyDescent="0.25">
      <c r="A187" s="836">
        <v>469</v>
      </c>
      <c r="B187" s="666" t="s">
        <v>1632</v>
      </c>
      <c r="C187" s="666" t="s">
        <v>1633</v>
      </c>
      <c r="D187" s="560"/>
      <c r="E187" s="35"/>
      <c r="F187" s="665"/>
    </row>
    <row r="188" spans="1:8" ht="20" x14ac:dyDescent="0.25">
      <c r="A188" s="828">
        <v>470</v>
      </c>
      <c r="B188" s="666" t="s">
        <v>1619</v>
      </c>
      <c r="C188" s="666" t="s">
        <v>1634</v>
      </c>
      <c r="D188" s="557"/>
      <c r="E188" s="35"/>
      <c r="F188" s="665"/>
    </row>
    <row r="189" spans="1:8" x14ac:dyDescent="0.25">
      <c r="A189" s="836">
        <v>471</v>
      </c>
      <c r="B189" s="666" t="s">
        <v>1635</v>
      </c>
      <c r="C189" s="666" t="s">
        <v>1610</v>
      </c>
      <c r="D189" s="560"/>
      <c r="E189" s="35"/>
      <c r="F189" s="665"/>
    </row>
    <row r="190" spans="1:8" x14ac:dyDescent="0.25">
      <c r="A190" s="828">
        <v>472</v>
      </c>
      <c r="B190" s="666" t="s">
        <v>1636</v>
      </c>
      <c r="C190" s="666" t="s">
        <v>1637</v>
      </c>
      <c r="D190" s="557"/>
      <c r="E190" s="35"/>
      <c r="F190" s="665"/>
    </row>
    <row r="191" spans="1:8" ht="30" x14ac:dyDescent="0.25">
      <c r="A191" s="836">
        <v>473</v>
      </c>
      <c r="B191" s="666" t="s">
        <v>1638</v>
      </c>
      <c r="C191" s="666" t="s">
        <v>1639</v>
      </c>
      <c r="D191" s="560"/>
      <c r="E191" s="35"/>
      <c r="F191" s="665"/>
    </row>
    <row r="192" spans="1:8" x14ac:dyDescent="0.25">
      <c r="A192" s="828" t="s">
        <v>1640</v>
      </c>
      <c r="B192" s="666" t="s">
        <v>1641</v>
      </c>
      <c r="C192" s="666" t="s">
        <v>1642</v>
      </c>
      <c r="D192" s="557"/>
      <c r="E192" s="35"/>
      <c r="F192" s="665"/>
    </row>
    <row r="193" spans="1:8" x14ac:dyDescent="0.25">
      <c r="A193" s="828" t="s">
        <v>1643</v>
      </c>
      <c r="B193" s="666" t="s">
        <v>1644</v>
      </c>
      <c r="C193" s="666" t="s">
        <v>1645</v>
      </c>
      <c r="D193" s="557"/>
      <c r="E193" s="35"/>
      <c r="F193" s="665"/>
    </row>
    <row r="194" spans="1:8" ht="20" x14ac:dyDescent="0.25">
      <c r="A194" s="828" t="s">
        <v>1646</v>
      </c>
      <c r="B194" s="666" t="s">
        <v>1647</v>
      </c>
      <c r="C194" s="666" t="s">
        <v>1648</v>
      </c>
      <c r="D194" s="557"/>
      <c r="E194" s="35"/>
      <c r="F194" s="665"/>
    </row>
    <row r="195" spans="1:8" x14ac:dyDescent="0.25">
      <c r="A195" s="828" t="s">
        <v>1649</v>
      </c>
      <c r="B195" s="666" t="s">
        <v>1529</v>
      </c>
      <c r="C195" s="666" t="s">
        <v>1650</v>
      </c>
      <c r="D195" s="557"/>
      <c r="E195" s="35"/>
      <c r="F195" s="665"/>
    </row>
    <row r="196" spans="1:8" ht="20" x14ac:dyDescent="0.25">
      <c r="A196" s="828" t="s">
        <v>1651</v>
      </c>
      <c r="B196" s="666" t="s">
        <v>2334</v>
      </c>
      <c r="C196" s="666" t="s">
        <v>2414</v>
      </c>
      <c r="D196" s="557"/>
      <c r="E196" s="35"/>
      <c r="F196" s="665"/>
    </row>
    <row r="197" spans="1:8" ht="30" x14ac:dyDescent="0.25">
      <c r="A197" s="828">
        <v>474</v>
      </c>
      <c r="B197" s="666" t="s">
        <v>1652</v>
      </c>
      <c r="C197" s="831" t="s">
        <v>1653</v>
      </c>
      <c r="D197" s="557"/>
      <c r="E197" s="35"/>
      <c r="F197" s="665"/>
      <c r="H197" s="34"/>
    </row>
    <row r="198" spans="1:8" x14ac:dyDescent="0.25">
      <c r="A198" s="828" t="s">
        <v>1654</v>
      </c>
      <c r="B198" s="666" t="s">
        <v>1516</v>
      </c>
      <c r="C198" s="666" t="s">
        <v>1517</v>
      </c>
      <c r="D198" s="557"/>
      <c r="E198" s="35"/>
      <c r="F198" s="665"/>
      <c r="H198" s="34"/>
    </row>
    <row r="199" spans="1:8" x14ac:dyDescent="0.25">
      <c r="A199" s="828" t="s">
        <v>1655</v>
      </c>
      <c r="B199" s="666" t="s">
        <v>1656</v>
      </c>
      <c r="C199" s="666" t="s">
        <v>1657</v>
      </c>
      <c r="D199" s="557"/>
      <c r="E199" s="35"/>
      <c r="F199" s="665"/>
    </row>
    <row r="200" spans="1:8" x14ac:dyDescent="0.25">
      <c r="A200" s="828" t="s">
        <v>1658</v>
      </c>
      <c r="B200" s="666" t="s">
        <v>1659</v>
      </c>
      <c r="C200" s="666" t="s">
        <v>1660</v>
      </c>
      <c r="D200" s="557"/>
      <c r="E200" s="35"/>
      <c r="F200" s="665"/>
    </row>
    <row r="201" spans="1:8" ht="20" x14ac:dyDescent="0.25">
      <c r="A201" s="828" t="s">
        <v>1661</v>
      </c>
      <c r="B201" s="666" t="s">
        <v>1662</v>
      </c>
      <c r="C201" s="666" t="s">
        <v>1663</v>
      </c>
      <c r="D201" s="557"/>
      <c r="E201" s="35"/>
      <c r="F201" s="665"/>
    </row>
    <row r="202" spans="1:8" ht="20" x14ac:dyDescent="0.25">
      <c r="A202" s="828" t="s">
        <v>1664</v>
      </c>
      <c r="B202" s="666" t="s">
        <v>1665</v>
      </c>
      <c r="C202" s="666" t="s">
        <v>1666</v>
      </c>
      <c r="D202" s="557"/>
      <c r="E202" s="35"/>
      <c r="F202" s="665"/>
    </row>
    <row r="203" spans="1:8" ht="20" x14ac:dyDescent="0.25">
      <c r="A203" s="828" t="s">
        <v>1667</v>
      </c>
      <c r="B203" s="666" t="s">
        <v>1668</v>
      </c>
      <c r="C203" s="666" t="s">
        <v>1669</v>
      </c>
      <c r="D203" s="557"/>
      <c r="E203" s="35"/>
      <c r="F203" s="665"/>
    </row>
    <row r="204" spans="1:8" ht="20" x14ac:dyDescent="0.25">
      <c r="A204" s="828" t="s">
        <v>1670</v>
      </c>
      <c r="B204" s="666" t="s">
        <v>1671</v>
      </c>
      <c r="C204" s="666" t="s">
        <v>1672</v>
      </c>
      <c r="D204" s="557"/>
      <c r="E204" s="35"/>
      <c r="F204" s="665"/>
    </row>
    <row r="205" spans="1:8" x14ac:dyDescent="0.25">
      <c r="A205" s="828">
        <v>480</v>
      </c>
      <c r="B205" s="666" t="s">
        <v>1673</v>
      </c>
      <c r="C205" s="666" t="s">
        <v>1674</v>
      </c>
      <c r="D205" s="557"/>
      <c r="E205" s="35"/>
      <c r="F205" s="665"/>
    </row>
    <row r="206" spans="1:8" ht="20" x14ac:dyDescent="0.25">
      <c r="A206" s="828">
        <v>482</v>
      </c>
      <c r="B206" s="666" t="s">
        <v>1675</v>
      </c>
      <c r="C206" s="666" t="s">
        <v>1676</v>
      </c>
      <c r="D206" s="557"/>
      <c r="E206" s="35"/>
      <c r="F206" s="665"/>
      <c r="H206" s="34"/>
    </row>
    <row r="207" spans="1:8" ht="60" x14ac:dyDescent="0.25">
      <c r="A207" s="828">
        <v>483</v>
      </c>
      <c r="B207" s="666" t="s">
        <v>1677</v>
      </c>
      <c r="C207" s="831" t="s">
        <v>1678</v>
      </c>
      <c r="D207" s="557"/>
      <c r="E207" s="35"/>
      <c r="F207" s="665"/>
    </row>
    <row r="208" spans="1:8" x14ac:dyDescent="0.25">
      <c r="A208" s="828">
        <v>485</v>
      </c>
      <c r="B208" s="666" t="s">
        <v>1679</v>
      </c>
      <c r="C208" s="666" t="s">
        <v>1680</v>
      </c>
      <c r="D208" s="557"/>
      <c r="E208" s="35"/>
      <c r="F208" s="665"/>
    </row>
    <row r="209" spans="1:8" ht="20" x14ac:dyDescent="0.25">
      <c r="A209" s="828">
        <v>486</v>
      </c>
      <c r="B209" s="666" t="s">
        <v>1681</v>
      </c>
      <c r="C209" s="831" t="s">
        <v>1682</v>
      </c>
      <c r="D209" s="557"/>
      <c r="E209" s="35"/>
      <c r="F209" s="665"/>
      <c r="H209" s="34"/>
    </row>
    <row r="210" spans="1:8" ht="40" x14ac:dyDescent="0.25">
      <c r="A210" s="828">
        <v>502</v>
      </c>
      <c r="B210" s="666" t="s">
        <v>1683</v>
      </c>
      <c r="C210" s="831" t="s">
        <v>1684</v>
      </c>
      <c r="D210" s="557"/>
      <c r="E210" s="35"/>
      <c r="F210" s="665"/>
    </row>
    <row r="211" spans="1:8" ht="20" x14ac:dyDescent="0.25">
      <c r="A211" s="828">
        <v>504</v>
      </c>
      <c r="B211" s="666" t="s">
        <v>1685</v>
      </c>
      <c r="C211" s="666" t="s">
        <v>1686</v>
      </c>
      <c r="D211" s="557"/>
      <c r="E211" s="35"/>
      <c r="F211" s="665"/>
    </row>
    <row r="212" spans="1:8" x14ac:dyDescent="0.25">
      <c r="A212" s="824">
        <v>505</v>
      </c>
      <c r="B212" s="666" t="s">
        <v>1687</v>
      </c>
      <c r="C212" s="666" t="s">
        <v>1688</v>
      </c>
      <c r="D212" s="555"/>
      <c r="E212" s="35"/>
      <c r="F212" s="665"/>
    </row>
    <row r="213" spans="1:8" ht="20" x14ac:dyDescent="0.25">
      <c r="A213" s="824">
        <v>507</v>
      </c>
      <c r="B213" s="666" t="s">
        <v>1689</v>
      </c>
      <c r="C213" s="666" t="s">
        <v>1690</v>
      </c>
      <c r="D213" s="555"/>
      <c r="E213" s="35"/>
      <c r="F213" s="665"/>
    </row>
    <row r="214" spans="1:8" ht="40" x14ac:dyDescent="0.25">
      <c r="A214" s="828">
        <v>512</v>
      </c>
      <c r="B214" s="666" t="s">
        <v>1691</v>
      </c>
      <c r="C214" s="666" t="s">
        <v>1692</v>
      </c>
      <c r="D214" s="557"/>
      <c r="E214" s="35"/>
      <c r="F214" s="665"/>
    </row>
    <row r="215" spans="1:8" ht="40" x14ac:dyDescent="0.25">
      <c r="A215" s="824">
        <v>513</v>
      </c>
      <c r="B215" s="666" t="s">
        <v>1693</v>
      </c>
      <c r="C215" s="666" t="s">
        <v>1694</v>
      </c>
      <c r="D215" s="555"/>
      <c r="E215" s="35"/>
      <c r="F215" s="665"/>
    </row>
    <row r="216" spans="1:8" ht="30" x14ac:dyDescent="0.25">
      <c r="A216" s="828">
        <v>514</v>
      </c>
      <c r="B216" s="666" t="s">
        <v>1695</v>
      </c>
      <c r="C216" s="666" t="s">
        <v>1696</v>
      </c>
      <c r="D216" s="557"/>
      <c r="E216" s="35"/>
      <c r="F216" s="665"/>
    </row>
    <row r="217" spans="1:8" ht="30" x14ac:dyDescent="0.25">
      <c r="A217" s="824">
        <v>515</v>
      </c>
      <c r="B217" s="666" t="s">
        <v>1697</v>
      </c>
      <c r="C217" s="666" t="s">
        <v>1698</v>
      </c>
      <c r="D217" s="555"/>
      <c r="E217" s="35"/>
      <c r="F217" s="665"/>
    </row>
    <row r="218" spans="1:8" ht="20" x14ac:dyDescent="0.25">
      <c r="A218" s="828">
        <v>516</v>
      </c>
      <c r="B218" s="666" t="s">
        <v>1699</v>
      </c>
      <c r="C218" s="666" t="s">
        <v>1700</v>
      </c>
      <c r="D218" s="557"/>
      <c r="E218" s="35"/>
      <c r="F218" s="665"/>
    </row>
    <row r="219" spans="1:8" ht="30" x14ac:dyDescent="0.25">
      <c r="A219" s="824">
        <v>517</v>
      </c>
      <c r="B219" s="666" t="s">
        <v>1701</v>
      </c>
      <c r="C219" s="666" t="s">
        <v>1702</v>
      </c>
      <c r="D219" s="555"/>
      <c r="E219" s="35"/>
      <c r="F219" s="665"/>
    </row>
    <row r="220" spans="1:8" ht="30" x14ac:dyDescent="0.25">
      <c r="A220" s="828">
        <v>518</v>
      </c>
      <c r="B220" s="666" t="s">
        <v>1703</v>
      </c>
      <c r="C220" s="831" t="s">
        <v>1704</v>
      </c>
      <c r="D220" s="557"/>
      <c r="E220" s="35"/>
      <c r="F220" s="665"/>
    </row>
    <row r="221" spans="1:8" ht="20" x14ac:dyDescent="0.25">
      <c r="A221" s="824">
        <v>519</v>
      </c>
      <c r="B221" s="666" t="s">
        <v>1705</v>
      </c>
      <c r="C221" s="666" t="s">
        <v>1706</v>
      </c>
      <c r="D221" s="555"/>
      <c r="E221" s="35"/>
      <c r="F221" s="665"/>
    </row>
    <row r="222" spans="1:8" ht="30" x14ac:dyDescent="0.25">
      <c r="A222" s="828">
        <v>520</v>
      </c>
      <c r="B222" s="666" t="s">
        <v>1707</v>
      </c>
      <c r="C222" s="666" t="s">
        <v>1708</v>
      </c>
      <c r="D222" s="557"/>
      <c r="E222" s="35"/>
      <c r="F222" s="665"/>
    </row>
    <row r="223" spans="1:8" ht="30" x14ac:dyDescent="0.25">
      <c r="A223" s="824">
        <v>521</v>
      </c>
      <c r="B223" s="666" t="s">
        <v>1709</v>
      </c>
      <c r="C223" s="666" t="s">
        <v>1710</v>
      </c>
      <c r="D223" s="555"/>
      <c r="E223" s="35"/>
      <c r="F223" s="665"/>
    </row>
    <row r="224" spans="1:8" ht="20" x14ac:dyDescent="0.25">
      <c r="A224" s="828">
        <v>522</v>
      </c>
      <c r="B224" s="666" t="s">
        <v>1711</v>
      </c>
      <c r="C224" s="666" t="s">
        <v>1712</v>
      </c>
      <c r="D224" s="557"/>
      <c r="E224" s="35"/>
      <c r="F224" s="665"/>
    </row>
    <row r="225" spans="1:8" ht="30" x14ac:dyDescent="0.25">
      <c r="A225" s="824">
        <v>523</v>
      </c>
      <c r="B225" s="666" t="s">
        <v>1713</v>
      </c>
      <c r="C225" s="666" t="s">
        <v>1714</v>
      </c>
      <c r="D225" s="555"/>
      <c r="E225" s="35"/>
      <c r="F225" s="665"/>
    </row>
    <row r="226" spans="1:8" ht="20" x14ac:dyDescent="0.25">
      <c r="A226" s="828">
        <v>524</v>
      </c>
      <c r="B226" s="666" t="s">
        <v>1715</v>
      </c>
      <c r="C226" s="666" t="s">
        <v>1716</v>
      </c>
      <c r="D226" s="557"/>
      <c r="E226" s="35"/>
      <c r="F226" s="665"/>
    </row>
    <row r="227" spans="1:8" ht="20" x14ac:dyDescent="0.25">
      <c r="A227" s="824">
        <v>525</v>
      </c>
      <c r="B227" s="666" t="s">
        <v>1717</v>
      </c>
      <c r="C227" s="666" t="s">
        <v>1718</v>
      </c>
      <c r="D227" s="555"/>
      <c r="E227" s="35"/>
      <c r="F227" s="665"/>
    </row>
    <row r="228" spans="1:8" ht="20" x14ac:dyDescent="0.25">
      <c r="A228" s="828">
        <v>526</v>
      </c>
      <c r="B228" s="666" t="s">
        <v>1719</v>
      </c>
      <c r="C228" s="666" t="s">
        <v>1720</v>
      </c>
      <c r="D228" s="557"/>
      <c r="E228" s="35"/>
      <c r="F228" s="665"/>
    </row>
    <row r="229" spans="1:8" ht="30" x14ac:dyDescent="0.25">
      <c r="A229" s="824">
        <v>527</v>
      </c>
      <c r="B229" s="666" t="s">
        <v>1721</v>
      </c>
      <c r="C229" s="666" t="s">
        <v>1722</v>
      </c>
      <c r="D229" s="555"/>
      <c r="E229" s="35"/>
      <c r="F229" s="665"/>
    </row>
    <row r="230" spans="1:8" ht="20" x14ac:dyDescent="0.25">
      <c r="A230" s="828">
        <v>528</v>
      </c>
      <c r="B230" s="666" t="s">
        <v>1723</v>
      </c>
      <c r="C230" s="666" t="s">
        <v>1724</v>
      </c>
      <c r="D230" s="557"/>
      <c r="E230" s="35"/>
      <c r="F230" s="665"/>
    </row>
    <row r="231" spans="1:8" x14ac:dyDescent="0.25">
      <c r="A231" s="824">
        <v>529</v>
      </c>
      <c r="B231" s="666" t="s">
        <v>1725</v>
      </c>
      <c r="C231" s="666" t="s">
        <v>1726</v>
      </c>
      <c r="D231" s="555"/>
      <c r="E231" s="35"/>
      <c r="F231" s="665"/>
    </row>
    <row r="232" spans="1:8" ht="40" x14ac:dyDescent="0.25">
      <c r="A232" s="828">
        <v>602</v>
      </c>
      <c r="B232" s="666" t="s">
        <v>1727</v>
      </c>
      <c r="C232" s="831" t="s">
        <v>1728</v>
      </c>
      <c r="D232" s="557"/>
      <c r="E232" s="35"/>
      <c r="F232" s="665"/>
    </row>
    <row r="233" spans="1:8" ht="20" x14ac:dyDescent="0.25">
      <c r="A233" s="828">
        <v>604</v>
      </c>
      <c r="B233" s="666" t="s">
        <v>1729</v>
      </c>
      <c r="C233" s="666" t="s">
        <v>1730</v>
      </c>
      <c r="D233" s="557"/>
      <c r="E233" s="35"/>
      <c r="F233" s="665"/>
    </row>
    <row r="234" spans="1:8" ht="23.9" customHeight="1" x14ac:dyDescent="0.25">
      <c r="A234" s="832" t="s">
        <v>1731</v>
      </c>
      <c r="B234" s="666" t="s">
        <v>1732</v>
      </c>
      <c r="C234" s="666" t="s">
        <v>1733</v>
      </c>
      <c r="D234" s="561"/>
      <c r="E234" s="35"/>
      <c r="F234" s="665"/>
      <c r="H234" s="34"/>
    </row>
    <row r="235" spans="1:8" ht="20" x14ac:dyDescent="0.25">
      <c r="A235" s="832" t="s">
        <v>1734</v>
      </c>
      <c r="B235" s="666" t="s">
        <v>1735</v>
      </c>
      <c r="C235" s="666" t="s">
        <v>1736</v>
      </c>
      <c r="D235" s="561"/>
      <c r="E235" s="35"/>
      <c r="F235" s="665"/>
    </row>
    <row r="236" spans="1:8" ht="20" x14ac:dyDescent="0.25">
      <c r="A236" s="828">
        <v>605</v>
      </c>
      <c r="B236" s="666" t="s">
        <v>1737</v>
      </c>
      <c r="C236" s="666" t="s">
        <v>1738</v>
      </c>
      <c r="D236" s="557"/>
      <c r="E236" s="35"/>
      <c r="F236" s="665"/>
    </row>
    <row r="237" spans="1:8" ht="20" x14ac:dyDescent="0.25">
      <c r="A237" s="828">
        <v>606</v>
      </c>
      <c r="B237" s="666" t="s">
        <v>1739</v>
      </c>
      <c r="C237" s="831" t="s">
        <v>1740</v>
      </c>
      <c r="D237" s="557"/>
      <c r="E237" s="35"/>
      <c r="F237" s="665"/>
    </row>
    <row r="238" spans="1:8" ht="20" x14ac:dyDescent="0.25">
      <c r="A238" s="828">
        <v>607</v>
      </c>
      <c r="B238" s="666" t="s">
        <v>1741</v>
      </c>
      <c r="C238" s="666" t="s">
        <v>2307</v>
      </c>
      <c r="D238" s="557"/>
      <c r="E238" s="35"/>
      <c r="F238" s="665"/>
    </row>
    <row r="239" spans="1:8" x14ac:dyDescent="0.25">
      <c r="A239" s="832" t="s">
        <v>1742</v>
      </c>
      <c r="B239" s="666" t="s">
        <v>1743</v>
      </c>
      <c r="C239" s="840" t="s">
        <v>1744</v>
      </c>
      <c r="D239" s="561"/>
      <c r="E239" s="35"/>
      <c r="F239" s="665"/>
    </row>
    <row r="240" spans="1:8" x14ac:dyDescent="0.25">
      <c r="A240" s="832" t="s">
        <v>1745</v>
      </c>
      <c r="B240" s="666" t="s">
        <v>1746</v>
      </c>
      <c r="C240" s="666" t="s">
        <v>1747</v>
      </c>
      <c r="D240" s="561"/>
      <c r="E240" s="35"/>
      <c r="F240" s="665"/>
    </row>
    <row r="241" spans="1:16" x14ac:dyDescent="0.25">
      <c r="A241" s="832" t="s">
        <v>1748</v>
      </c>
      <c r="B241" s="666" t="s">
        <v>1749</v>
      </c>
      <c r="C241" s="666" t="s">
        <v>1750</v>
      </c>
      <c r="D241" s="561"/>
      <c r="E241" s="35"/>
      <c r="F241" s="665"/>
    </row>
    <row r="242" spans="1:16" ht="20" x14ac:dyDescent="0.25">
      <c r="A242" s="828">
        <v>608</v>
      </c>
      <c r="B242" s="666" t="s">
        <v>1751</v>
      </c>
      <c r="C242" s="666" t="s">
        <v>1752</v>
      </c>
      <c r="D242" s="557"/>
      <c r="E242" s="35"/>
      <c r="F242" s="665"/>
      <c r="G242" s="533"/>
      <c r="H242" s="533"/>
      <c r="I242" s="533"/>
      <c r="J242" s="533"/>
      <c r="K242" s="533"/>
      <c r="L242" s="533"/>
      <c r="M242" s="533"/>
      <c r="N242" s="533"/>
      <c r="O242" s="533"/>
      <c r="P242" s="533"/>
    </row>
    <row r="243" spans="1:16" ht="70" x14ac:dyDescent="0.25">
      <c r="A243" s="828" t="s">
        <v>1753</v>
      </c>
      <c r="B243" s="666" t="s">
        <v>1754</v>
      </c>
      <c r="C243" s="666" t="s">
        <v>1755</v>
      </c>
      <c r="D243" s="557"/>
      <c r="E243" s="35"/>
      <c r="F243" s="665"/>
    </row>
    <row r="244" spans="1:16" ht="70" x14ac:dyDescent="0.25">
      <c r="A244" s="828" t="s">
        <v>1756</v>
      </c>
      <c r="B244" s="666" t="s">
        <v>1757</v>
      </c>
      <c r="C244" s="666" t="s">
        <v>1758</v>
      </c>
      <c r="D244" s="557"/>
      <c r="E244" s="35"/>
      <c r="F244" s="665"/>
    </row>
    <row r="245" spans="1:16" ht="60" x14ac:dyDescent="0.25">
      <c r="A245" s="828">
        <v>610</v>
      </c>
      <c r="B245" s="666" t="s">
        <v>1759</v>
      </c>
      <c r="C245" s="666" t="s">
        <v>1760</v>
      </c>
      <c r="D245" s="557"/>
      <c r="E245" s="35"/>
      <c r="F245" s="665"/>
    </row>
    <row r="246" spans="1:16" ht="20" x14ac:dyDescent="0.25">
      <c r="A246" s="828">
        <v>611</v>
      </c>
      <c r="B246" s="666" t="s">
        <v>1761</v>
      </c>
      <c r="C246" s="666" t="s">
        <v>1762</v>
      </c>
      <c r="D246" s="557"/>
      <c r="E246" s="35"/>
      <c r="F246" s="665"/>
    </row>
    <row r="247" spans="1:16" ht="40" x14ac:dyDescent="0.25">
      <c r="A247" s="828">
        <v>612</v>
      </c>
      <c r="B247" s="666" t="s">
        <v>1763</v>
      </c>
      <c r="C247" s="666" t="s">
        <v>1764</v>
      </c>
      <c r="D247" s="557"/>
      <c r="E247" s="35"/>
      <c r="F247" s="665"/>
    </row>
    <row r="248" spans="1:16" ht="20" x14ac:dyDescent="0.25">
      <c r="A248" s="828">
        <v>614</v>
      </c>
      <c r="B248" s="666" t="s">
        <v>1765</v>
      </c>
      <c r="C248" s="666" t="s">
        <v>1766</v>
      </c>
      <c r="D248" s="557"/>
      <c r="E248" s="35"/>
      <c r="F248" s="665"/>
      <c r="H248" s="34"/>
    </row>
    <row r="249" spans="1:16" ht="30" x14ac:dyDescent="0.25">
      <c r="A249" s="828">
        <v>615</v>
      </c>
      <c r="B249" s="666" t="s">
        <v>1767</v>
      </c>
      <c r="C249" s="666" t="s">
        <v>1768</v>
      </c>
      <c r="D249" s="557"/>
      <c r="E249" s="35"/>
      <c r="F249" s="665"/>
      <c r="H249" s="34"/>
    </row>
    <row r="250" spans="1:16" ht="20" x14ac:dyDescent="0.25">
      <c r="A250" s="824" t="s">
        <v>1769</v>
      </c>
      <c r="B250" s="666" t="s">
        <v>1770</v>
      </c>
      <c r="C250" s="666" t="s">
        <v>1771</v>
      </c>
      <c r="D250" s="555"/>
      <c r="E250" s="35"/>
      <c r="F250" s="665"/>
    </row>
    <row r="251" spans="1:16" ht="30" x14ac:dyDescent="0.25">
      <c r="A251" s="824" t="s">
        <v>1772</v>
      </c>
      <c r="B251" s="666" t="s">
        <v>1773</v>
      </c>
      <c r="C251" s="666" t="s">
        <v>1774</v>
      </c>
      <c r="D251" s="555"/>
      <c r="E251" s="35"/>
      <c r="F251" s="665"/>
      <c r="H251" s="34"/>
    </row>
    <row r="252" spans="1:16" x14ac:dyDescent="0.25">
      <c r="A252" s="824" t="s">
        <v>1775</v>
      </c>
      <c r="B252" s="666" t="s">
        <v>1776</v>
      </c>
      <c r="C252" s="666" t="s">
        <v>1777</v>
      </c>
      <c r="D252" s="555"/>
      <c r="E252" s="35"/>
      <c r="F252" s="665"/>
    </row>
    <row r="253" spans="1:16" ht="20" x14ac:dyDescent="0.25">
      <c r="A253" s="824" t="s">
        <v>1778</v>
      </c>
      <c r="B253" s="666" t="s">
        <v>1779</v>
      </c>
      <c r="C253" s="666" t="s">
        <v>1780</v>
      </c>
      <c r="D253" s="555"/>
      <c r="E253" s="35"/>
      <c r="F253" s="665"/>
    </row>
    <row r="254" spans="1:16" ht="20" x14ac:dyDescent="0.25">
      <c r="A254" s="824" t="s">
        <v>1781</v>
      </c>
      <c r="B254" s="666" t="s">
        <v>1782</v>
      </c>
      <c r="C254" s="666" t="s">
        <v>1783</v>
      </c>
      <c r="D254" s="555"/>
      <c r="E254" s="35"/>
      <c r="F254" s="665"/>
    </row>
    <row r="255" spans="1:16" x14ac:dyDescent="0.25">
      <c r="A255" s="824" t="s">
        <v>1784</v>
      </c>
      <c r="B255" s="666" t="s">
        <v>1785</v>
      </c>
      <c r="C255" s="666" t="s">
        <v>1786</v>
      </c>
      <c r="D255" s="555"/>
      <c r="E255" s="35"/>
      <c r="F255" s="665"/>
    </row>
    <row r="256" spans="1:16" ht="30" x14ac:dyDescent="0.25">
      <c r="A256" s="824" t="s">
        <v>1787</v>
      </c>
      <c r="B256" s="666" t="s">
        <v>1788</v>
      </c>
      <c r="C256" s="666" t="s">
        <v>1789</v>
      </c>
      <c r="D256" s="555"/>
      <c r="E256" s="35"/>
      <c r="F256" s="665"/>
    </row>
    <row r="257" spans="1:8" ht="30" x14ac:dyDescent="0.25">
      <c r="A257" s="824" t="s">
        <v>1790</v>
      </c>
      <c r="B257" s="666" t="s">
        <v>1791</v>
      </c>
      <c r="C257" s="666" t="s">
        <v>1792</v>
      </c>
      <c r="D257" s="555"/>
      <c r="E257" s="35"/>
      <c r="F257" s="665"/>
    </row>
    <row r="258" spans="1:8" ht="20" x14ac:dyDescent="0.25">
      <c r="A258" s="828">
        <v>618</v>
      </c>
      <c r="B258" s="666" t="s">
        <v>1793</v>
      </c>
      <c r="C258" s="666" t="s">
        <v>1794</v>
      </c>
      <c r="D258" s="557"/>
      <c r="E258" s="35"/>
      <c r="F258" s="665"/>
    </row>
    <row r="259" spans="1:8" ht="30" x14ac:dyDescent="0.25">
      <c r="A259" s="828">
        <v>619</v>
      </c>
      <c r="B259" s="666" t="s">
        <v>1795</v>
      </c>
      <c r="C259" s="666" t="s">
        <v>1796</v>
      </c>
      <c r="D259" s="557"/>
      <c r="E259" s="35"/>
      <c r="F259" s="665"/>
    </row>
    <row r="260" spans="1:8" ht="20" x14ac:dyDescent="0.25">
      <c r="A260" s="828">
        <v>620</v>
      </c>
      <c r="B260" s="667" t="s">
        <v>1797</v>
      </c>
      <c r="C260" s="666" t="s">
        <v>1798</v>
      </c>
      <c r="D260" s="557"/>
      <c r="E260" s="282"/>
      <c r="F260" s="665"/>
    </row>
    <row r="261" spans="1:8" ht="20" x14ac:dyDescent="0.25">
      <c r="A261" s="828">
        <v>621</v>
      </c>
      <c r="B261" s="666" t="s">
        <v>1799</v>
      </c>
      <c r="C261" s="666" t="s">
        <v>1800</v>
      </c>
      <c r="D261" s="557"/>
      <c r="E261" s="35"/>
      <c r="F261" s="665"/>
    </row>
    <row r="262" spans="1:8" ht="30" x14ac:dyDescent="0.25">
      <c r="A262" s="828">
        <v>622</v>
      </c>
      <c r="B262" s="666" t="s">
        <v>1801</v>
      </c>
      <c r="C262" s="666" t="s">
        <v>1802</v>
      </c>
      <c r="D262" s="557"/>
      <c r="E262" s="35"/>
      <c r="F262" s="665"/>
      <c r="H262" s="34"/>
    </row>
    <row r="263" spans="1:8" ht="30" x14ac:dyDescent="0.25">
      <c r="A263" s="828">
        <v>623</v>
      </c>
      <c r="B263" s="666" t="s">
        <v>1803</v>
      </c>
      <c r="C263" s="666" t="s">
        <v>1804</v>
      </c>
      <c r="D263" s="557"/>
      <c r="E263" s="35"/>
      <c r="F263" s="665"/>
    </row>
    <row r="264" spans="1:8" ht="20" x14ac:dyDescent="0.25">
      <c r="A264" s="828">
        <v>625</v>
      </c>
      <c r="B264" s="666" t="s">
        <v>1805</v>
      </c>
      <c r="C264" s="666" t="s">
        <v>1806</v>
      </c>
      <c r="D264" s="557"/>
      <c r="E264" s="35"/>
      <c r="F264" s="665"/>
    </row>
    <row r="265" spans="1:8" ht="40" x14ac:dyDescent="0.25">
      <c r="A265" s="828">
        <v>626</v>
      </c>
      <c r="B265" s="666" t="s">
        <v>1763</v>
      </c>
      <c r="C265" s="666" t="s">
        <v>1807</v>
      </c>
      <c r="D265" s="557"/>
      <c r="E265" s="35"/>
      <c r="F265" s="665"/>
    </row>
    <row r="266" spans="1:8" ht="20" x14ac:dyDescent="0.25">
      <c r="A266" s="828">
        <v>628</v>
      </c>
      <c r="B266" s="666" t="s">
        <v>1765</v>
      </c>
      <c r="C266" s="666" t="s">
        <v>1766</v>
      </c>
      <c r="D266" s="557"/>
      <c r="E266" s="35"/>
      <c r="F266" s="665"/>
    </row>
    <row r="267" spans="1:8" ht="20" x14ac:dyDescent="0.25">
      <c r="A267" s="828">
        <v>629</v>
      </c>
      <c r="B267" s="666" t="s">
        <v>1808</v>
      </c>
      <c r="C267" s="666" t="s">
        <v>1809</v>
      </c>
      <c r="D267" s="557"/>
      <c r="E267" s="35"/>
      <c r="F267" s="665"/>
    </row>
    <row r="268" spans="1:8" ht="20" x14ac:dyDescent="0.25">
      <c r="A268" s="828">
        <v>630</v>
      </c>
      <c r="B268" s="666" t="s">
        <v>1810</v>
      </c>
      <c r="C268" s="666" t="s">
        <v>1811</v>
      </c>
      <c r="D268" s="557"/>
      <c r="E268" s="35"/>
      <c r="F268" s="665"/>
    </row>
    <row r="269" spans="1:8" ht="30" x14ac:dyDescent="0.25">
      <c r="A269" s="828">
        <v>631</v>
      </c>
      <c r="B269" s="666" t="s">
        <v>1812</v>
      </c>
      <c r="C269" s="666" t="s">
        <v>1813</v>
      </c>
      <c r="D269" s="557"/>
      <c r="E269" s="35"/>
      <c r="F269" s="665"/>
    </row>
    <row r="270" spans="1:8" ht="30" x14ac:dyDescent="0.25">
      <c r="A270" s="828">
        <v>633</v>
      </c>
      <c r="B270" s="666" t="s">
        <v>1814</v>
      </c>
      <c r="C270" s="666" t="s">
        <v>1815</v>
      </c>
      <c r="D270" s="557"/>
      <c r="E270" s="35"/>
      <c r="F270" s="665"/>
    </row>
    <row r="271" spans="1:8" ht="70" x14ac:dyDescent="0.25">
      <c r="A271" s="828">
        <v>636</v>
      </c>
      <c r="B271" s="666" t="s">
        <v>1816</v>
      </c>
      <c r="C271" s="666" t="s">
        <v>1817</v>
      </c>
      <c r="D271" s="557"/>
      <c r="E271" s="35"/>
      <c r="F271" s="665"/>
    </row>
    <row r="272" spans="1:8" x14ac:dyDescent="0.25">
      <c r="A272" s="830" t="s">
        <v>1818</v>
      </c>
      <c r="B272" s="666" t="s">
        <v>1819</v>
      </c>
      <c r="C272" s="666" t="s">
        <v>1820</v>
      </c>
      <c r="D272" s="558"/>
      <c r="E272" s="35"/>
      <c r="F272" s="665"/>
    </row>
    <row r="273" spans="1:8" ht="20" x14ac:dyDescent="0.25">
      <c r="A273" s="830" t="s">
        <v>1821</v>
      </c>
      <c r="B273" s="666" t="s">
        <v>1822</v>
      </c>
      <c r="C273" s="831" t="s">
        <v>1823</v>
      </c>
      <c r="D273" s="558"/>
      <c r="E273" s="35"/>
      <c r="F273" s="665"/>
    </row>
    <row r="274" spans="1:8" ht="20" x14ac:dyDescent="0.25">
      <c r="A274" s="827" t="s">
        <v>2298</v>
      </c>
      <c r="B274" s="666" t="s">
        <v>1824</v>
      </c>
      <c r="C274" s="666" t="s">
        <v>1825</v>
      </c>
      <c r="D274" s="556"/>
      <c r="E274" s="35"/>
      <c r="F274" s="665"/>
    </row>
    <row r="275" spans="1:8" ht="40" x14ac:dyDescent="0.25">
      <c r="A275" s="830" t="s">
        <v>1826</v>
      </c>
      <c r="B275" s="666" t="s">
        <v>2335</v>
      </c>
      <c r="C275" s="666" t="s">
        <v>2378</v>
      </c>
      <c r="D275" s="558"/>
      <c r="E275" s="35"/>
      <c r="F275" s="665"/>
    </row>
    <row r="276" spans="1:8" x14ac:dyDescent="0.25">
      <c r="A276" s="827" t="s">
        <v>2299</v>
      </c>
      <c r="B276" s="666" t="s">
        <v>1827</v>
      </c>
      <c r="C276" s="666" t="s">
        <v>1828</v>
      </c>
      <c r="D276" s="556"/>
      <c r="E276" s="35"/>
      <c r="F276" s="665"/>
    </row>
    <row r="277" spans="1:8" ht="20" x14ac:dyDescent="0.25">
      <c r="A277" s="827" t="s">
        <v>2303</v>
      </c>
      <c r="B277" s="666" t="s">
        <v>1829</v>
      </c>
      <c r="C277" s="666" t="s">
        <v>1830</v>
      </c>
      <c r="D277" s="556"/>
      <c r="E277" s="35"/>
      <c r="F277" s="665"/>
    </row>
    <row r="278" spans="1:8" x14ac:dyDescent="0.25">
      <c r="A278" s="841" t="s">
        <v>1831</v>
      </c>
      <c r="B278" s="666" t="s">
        <v>2336</v>
      </c>
      <c r="C278" s="666" t="s">
        <v>2379</v>
      </c>
      <c r="D278" s="558"/>
      <c r="E278" s="35"/>
      <c r="F278" s="665"/>
    </row>
    <row r="279" spans="1:8" ht="20" x14ac:dyDescent="0.25">
      <c r="A279" s="841" t="s">
        <v>2302</v>
      </c>
      <c r="B279" s="666" t="s">
        <v>2337</v>
      </c>
      <c r="C279" s="666" t="s">
        <v>2380</v>
      </c>
      <c r="D279" s="556"/>
      <c r="E279" s="35"/>
      <c r="F279" s="665"/>
    </row>
    <row r="280" spans="1:8" ht="30" x14ac:dyDescent="0.25">
      <c r="A280" s="827" t="s">
        <v>1832</v>
      </c>
      <c r="B280" s="666" t="s">
        <v>2338</v>
      </c>
      <c r="C280" s="831" t="s">
        <v>2381</v>
      </c>
      <c r="D280" s="558"/>
      <c r="E280" s="35"/>
      <c r="F280" s="665"/>
    </row>
    <row r="281" spans="1:8" x14ac:dyDescent="0.25">
      <c r="A281" s="827" t="s">
        <v>1833</v>
      </c>
      <c r="B281" s="666" t="s">
        <v>2339</v>
      </c>
      <c r="C281" s="831" t="s">
        <v>2382</v>
      </c>
      <c r="D281" s="558"/>
      <c r="E281" s="35"/>
      <c r="F281" s="665"/>
    </row>
    <row r="282" spans="1:8" ht="20" x14ac:dyDescent="0.25">
      <c r="A282" s="827" t="s">
        <v>1834</v>
      </c>
      <c r="B282" s="666" t="s">
        <v>1835</v>
      </c>
      <c r="C282" s="666" t="s">
        <v>1836</v>
      </c>
      <c r="D282" s="558"/>
      <c r="E282" s="35"/>
      <c r="F282" s="665"/>
    </row>
    <row r="283" spans="1:8" x14ac:dyDescent="0.25">
      <c r="A283" s="827" t="s">
        <v>1837</v>
      </c>
      <c r="B283" s="666" t="s">
        <v>1838</v>
      </c>
      <c r="C283" s="666" t="s">
        <v>1839</v>
      </c>
      <c r="D283" s="556"/>
      <c r="E283" s="35"/>
      <c r="F283" s="665"/>
    </row>
    <row r="284" spans="1:8" x14ac:dyDescent="0.25">
      <c r="A284" s="827" t="s">
        <v>2301</v>
      </c>
      <c r="B284" s="666" t="s">
        <v>1840</v>
      </c>
      <c r="C284" s="666" t="s">
        <v>1841</v>
      </c>
      <c r="D284" s="556"/>
      <c r="E284" s="35"/>
      <c r="F284" s="665"/>
      <c r="H284" s="34"/>
    </row>
    <row r="285" spans="1:8" ht="21.65" customHeight="1" x14ac:dyDescent="0.25">
      <c r="A285" s="827" t="s">
        <v>1842</v>
      </c>
      <c r="B285" s="666" t="s">
        <v>1843</v>
      </c>
      <c r="C285" s="831" t="s">
        <v>1844</v>
      </c>
      <c r="D285" s="556"/>
      <c r="E285" s="35"/>
      <c r="F285" s="665"/>
    </row>
    <row r="286" spans="1:8" ht="12.75" customHeight="1" x14ac:dyDescent="0.25">
      <c r="A286" s="827" t="s">
        <v>1845</v>
      </c>
      <c r="B286" s="666" t="s">
        <v>1846</v>
      </c>
      <c r="C286" s="666" t="s">
        <v>1847</v>
      </c>
      <c r="D286" s="556"/>
      <c r="E286" s="35"/>
      <c r="F286" s="665"/>
    </row>
    <row r="287" spans="1:8" ht="12.75" customHeight="1" x14ac:dyDescent="0.25">
      <c r="A287" s="827" t="s">
        <v>1848</v>
      </c>
      <c r="B287" s="666" t="s">
        <v>1849</v>
      </c>
      <c r="C287" s="831" t="s">
        <v>1850</v>
      </c>
      <c r="D287" s="556"/>
      <c r="E287" s="35"/>
      <c r="F287" s="665"/>
    </row>
    <row r="288" spans="1:8" x14ac:dyDescent="0.25">
      <c r="A288" s="827" t="s">
        <v>2300</v>
      </c>
      <c r="B288" s="666" t="s">
        <v>1840</v>
      </c>
      <c r="C288" s="831" t="s">
        <v>1851</v>
      </c>
      <c r="D288" s="556"/>
      <c r="E288" s="35"/>
      <c r="F288" s="665"/>
    </row>
    <row r="289" spans="1:8" ht="160" x14ac:dyDescent="0.25">
      <c r="A289" s="828">
        <v>637</v>
      </c>
      <c r="B289" s="666" t="s">
        <v>2340</v>
      </c>
      <c r="C289" s="666" t="s">
        <v>2383</v>
      </c>
      <c r="D289" s="557"/>
      <c r="E289" s="35"/>
      <c r="F289" s="665"/>
    </row>
    <row r="290" spans="1:8" ht="30" x14ac:dyDescent="0.25">
      <c r="A290" s="842" t="s">
        <v>1852</v>
      </c>
      <c r="B290" s="666" t="s">
        <v>2341</v>
      </c>
      <c r="C290" s="666" t="s">
        <v>2385</v>
      </c>
      <c r="D290" s="563"/>
      <c r="E290" s="35"/>
      <c r="F290" s="665"/>
    </row>
    <row r="291" spans="1:8" ht="40" x14ac:dyDescent="0.25">
      <c r="A291" s="843" t="s">
        <v>2304</v>
      </c>
      <c r="B291" s="666" t="s">
        <v>2342</v>
      </c>
      <c r="C291" s="666" t="s">
        <v>2384</v>
      </c>
      <c r="D291" s="564"/>
      <c r="E291" s="35"/>
      <c r="F291" s="665"/>
    </row>
    <row r="292" spans="1:8" ht="40" x14ac:dyDescent="0.25">
      <c r="A292" s="843" t="s">
        <v>2343</v>
      </c>
      <c r="B292" s="844" t="s">
        <v>2344</v>
      </c>
      <c r="C292" s="844" t="s">
        <v>2388</v>
      </c>
      <c r="D292" s="564"/>
      <c r="E292" s="35"/>
      <c r="F292" s="665"/>
    </row>
    <row r="293" spans="1:8" ht="20" x14ac:dyDescent="0.25">
      <c r="A293" s="843" t="s">
        <v>2345</v>
      </c>
      <c r="B293" s="666" t="s">
        <v>2346</v>
      </c>
      <c r="C293" s="666" t="s">
        <v>2389</v>
      </c>
      <c r="D293" s="564"/>
      <c r="E293" s="35"/>
      <c r="F293" s="665"/>
      <c r="H293" s="34"/>
    </row>
    <row r="294" spans="1:8" ht="44.15" customHeight="1" x14ac:dyDescent="0.25">
      <c r="A294" s="842" t="s">
        <v>1853</v>
      </c>
      <c r="B294" s="666" t="s">
        <v>1854</v>
      </c>
      <c r="C294" s="666" t="s">
        <v>1855</v>
      </c>
      <c r="D294" s="563"/>
      <c r="E294" s="35"/>
      <c r="F294" s="665"/>
      <c r="H294" s="34"/>
    </row>
    <row r="295" spans="1:8" ht="20" x14ac:dyDescent="0.25">
      <c r="A295" s="842" t="s">
        <v>1856</v>
      </c>
      <c r="B295" s="666" t="s">
        <v>2347</v>
      </c>
      <c r="C295" s="666" t="s">
        <v>2390</v>
      </c>
      <c r="D295" s="563"/>
      <c r="E295" s="35"/>
      <c r="F295" s="665"/>
    </row>
    <row r="296" spans="1:8" ht="50" x14ac:dyDescent="0.25">
      <c r="A296" s="842" t="s">
        <v>1857</v>
      </c>
      <c r="B296" s="666" t="s">
        <v>1858</v>
      </c>
      <c r="C296" s="666" t="s">
        <v>1859</v>
      </c>
      <c r="D296" s="563"/>
      <c r="E296" s="35"/>
      <c r="F296" s="665"/>
      <c r="H296" s="34"/>
    </row>
    <row r="297" spans="1:8" ht="40" x14ac:dyDescent="0.25">
      <c r="A297" s="842" t="s">
        <v>1860</v>
      </c>
      <c r="B297" s="666" t="s">
        <v>2348</v>
      </c>
      <c r="C297" s="666" t="s">
        <v>2391</v>
      </c>
      <c r="D297" s="563"/>
      <c r="E297" s="35"/>
      <c r="F297" s="665"/>
    </row>
    <row r="298" spans="1:8" ht="30" x14ac:dyDescent="0.25">
      <c r="A298" s="842" t="s">
        <v>1861</v>
      </c>
      <c r="B298" s="666" t="s">
        <v>2349</v>
      </c>
      <c r="C298" s="666" t="s">
        <v>2392</v>
      </c>
      <c r="D298" s="563"/>
      <c r="E298" s="35"/>
      <c r="F298" s="665"/>
    </row>
    <row r="299" spans="1:8" ht="30" x14ac:dyDescent="0.25">
      <c r="A299" s="842" t="s">
        <v>1862</v>
      </c>
      <c r="B299" s="666" t="s">
        <v>1863</v>
      </c>
      <c r="C299" s="666" t="s">
        <v>1864</v>
      </c>
      <c r="D299" s="563"/>
      <c r="E299" s="35"/>
      <c r="F299" s="665"/>
      <c r="H299" s="34"/>
    </row>
    <row r="300" spans="1:8" ht="27.75" customHeight="1" x14ac:dyDescent="0.25">
      <c r="A300" s="842" t="s">
        <v>1865</v>
      </c>
      <c r="B300" s="666" t="s">
        <v>2350</v>
      </c>
      <c r="C300" s="666" t="s">
        <v>2393</v>
      </c>
      <c r="D300" s="563"/>
      <c r="E300" s="35"/>
      <c r="F300" s="665"/>
    </row>
    <row r="301" spans="1:8" x14ac:dyDescent="0.25">
      <c r="A301" s="842" t="s">
        <v>1866</v>
      </c>
      <c r="B301" s="666" t="s">
        <v>1877</v>
      </c>
      <c r="C301" s="666" t="s">
        <v>1878</v>
      </c>
      <c r="D301" s="564"/>
      <c r="E301" s="35"/>
      <c r="F301" s="665"/>
    </row>
    <row r="302" spans="1:8" ht="20" x14ac:dyDescent="0.25">
      <c r="A302" s="842" t="s">
        <v>1869</v>
      </c>
      <c r="B302" s="666" t="s">
        <v>1867</v>
      </c>
      <c r="C302" s="831" t="s">
        <v>1868</v>
      </c>
      <c r="D302" s="564"/>
      <c r="E302" s="35"/>
      <c r="F302" s="665"/>
      <c r="H302" s="34"/>
    </row>
    <row r="303" spans="1:8" ht="40.5" x14ac:dyDescent="0.25">
      <c r="A303" s="842" t="s">
        <v>1871</v>
      </c>
      <c r="B303" s="666" t="s">
        <v>1870</v>
      </c>
      <c r="C303" s="666" t="s">
        <v>2331</v>
      </c>
      <c r="D303" s="564"/>
      <c r="E303" s="35"/>
      <c r="F303" s="665"/>
    </row>
    <row r="304" spans="1:8" ht="33" customHeight="1" x14ac:dyDescent="0.25">
      <c r="A304" s="842" t="s">
        <v>1873</v>
      </c>
      <c r="B304" s="666" t="s">
        <v>1872</v>
      </c>
      <c r="C304" s="666" t="s">
        <v>2287</v>
      </c>
      <c r="D304" s="564"/>
      <c r="E304" s="35"/>
      <c r="F304" s="665"/>
      <c r="H304" s="34"/>
    </row>
    <row r="305" spans="1:8" x14ac:dyDescent="0.25">
      <c r="A305" s="842" t="s">
        <v>1876</v>
      </c>
      <c r="B305" s="666" t="s">
        <v>1874</v>
      </c>
      <c r="C305" s="666" t="s">
        <v>1875</v>
      </c>
      <c r="D305" s="564"/>
      <c r="E305" s="35"/>
      <c r="F305" s="665"/>
    </row>
    <row r="306" spans="1:8" ht="30" x14ac:dyDescent="0.25">
      <c r="A306" s="842" t="s">
        <v>1879</v>
      </c>
      <c r="B306" s="666" t="s">
        <v>1880</v>
      </c>
      <c r="C306" s="831" t="s">
        <v>2268</v>
      </c>
      <c r="D306" s="564"/>
      <c r="E306" s="35"/>
      <c r="F306" s="665"/>
      <c r="H306" s="34"/>
    </row>
    <row r="307" spans="1:8" ht="20" x14ac:dyDescent="0.25">
      <c r="A307" s="845" t="s">
        <v>1881</v>
      </c>
      <c r="B307" s="666" t="s">
        <v>1882</v>
      </c>
      <c r="C307" s="831" t="s">
        <v>2288</v>
      </c>
      <c r="D307" s="563"/>
      <c r="E307" s="35"/>
      <c r="F307" s="665"/>
    </row>
    <row r="308" spans="1:8" ht="30" x14ac:dyDescent="0.25">
      <c r="A308" s="843" t="s">
        <v>1883</v>
      </c>
      <c r="B308" s="666" t="s">
        <v>1884</v>
      </c>
      <c r="C308" s="666" t="s">
        <v>1885</v>
      </c>
      <c r="D308" s="564"/>
      <c r="E308" s="35"/>
      <c r="F308" s="665"/>
    </row>
    <row r="309" spans="1:8" ht="60" x14ac:dyDescent="0.25">
      <c r="A309" s="845" t="s">
        <v>1886</v>
      </c>
      <c r="B309" s="666" t="s">
        <v>1887</v>
      </c>
      <c r="C309" s="666" t="s">
        <v>2289</v>
      </c>
      <c r="D309" s="564"/>
      <c r="E309" s="35"/>
      <c r="F309" s="665"/>
    </row>
    <row r="310" spans="1:8" ht="30" x14ac:dyDescent="0.25">
      <c r="A310" s="843" t="s">
        <v>1888</v>
      </c>
      <c r="B310" s="666" t="s">
        <v>2351</v>
      </c>
      <c r="C310" s="666" t="s">
        <v>2395</v>
      </c>
      <c r="D310" s="564"/>
      <c r="E310" s="35"/>
      <c r="F310" s="665"/>
    </row>
    <row r="311" spans="1:8" ht="20" x14ac:dyDescent="0.25">
      <c r="A311" s="843" t="s">
        <v>1889</v>
      </c>
      <c r="B311" s="666" t="s">
        <v>2352</v>
      </c>
      <c r="C311" s="666" t="s">
        <v>2394</v>
      </c>
      <c r="D311" s="564"/>
      <c r="E311" s="35"/>
      <c r="F311" s="665"/>
    </row>
    <row r="312" spans="1:8" ht="41.5" customHeight="1" x14ac:dyDescent="0.25">
      <c r="A312" s="845" t="s">
        <v>1891</v>
      </c>
      <c r="B312" s="666" t="s">
        <v>1890</v>
      </c>
      <c r="C312" s="831" t="s">
        <v>2290</v>
      </c>
      <c r="D312" s="564"/>
      <c r="E312" s="35"/>
      <c r="F312" s="665"/>
    </row>
    <row r="313" spans="1:8" x14ac:dyDescent="0.25">
      <c r="A313" s="843" t="s">
        <v>1893</v>
      </c>
      <c r="B313" s="666" t="s">
        <v>1892</v>
      </c>
      <c r="C313" s="666" t="s">
        <v>2269</v>
      </c>
      <c r="D313" s="564"/>
      <c r="E313" s="35"/>
      <c r="F313" s="665"/>
    </row>
    <row r="314" spans="1:8" x14ac:dyDescent="0.25">
      <c r="A314" s="843" t="s">
        <v>2353</v>
      </c>
      <c r="B314" s="666" t="s">
        <v>1894</v>
      </c>
      <c r="C314" s="831" t="s">
        <v>1895</v>
      </c>
      <c r="D314" s="564"/>
      <c r="E314" s="35"/>
      <c r="F314" s="665"/>
    </row>
    <row r="315" spans="1:8" x14ac:dyDescent="0.25">
      <c r="A315" s="843" t="s">
        <v>2354</v>
      </c>
      <c r="B315" s="666" t="s">
        <v>1896</v>
      </c>
      <c r="C315" s="831" t="s">
        <v>1897</v>
      </c>
      <c r="D315" s="564"/>
      <c r="E315" s="35"/>
      <c r="F315" s="665"/>
    </row>
    <row r="316" spans="1:8" ht="50" x14ac:dyDescent="0.25">
      <c r="A316" s="828">
        <v>639</v>
      </c>
      <c r="B316" s="666" t="s">
        <v>1898</v>
      </c>
      <c r="C316" s="666" t="s">
        <v>1899</v>
      </c>
      <c r="D316" s="557"/>
      <c r="E316" s="35"/>
      <c r="F316" s="665"/>
    </row>
    <row r="317" spans="1:8" ht="21.75" customHeight="1" x14ac:dyDescent="0.25">
      <c r="A317" s="830">
        <v>640</v>
      </c>
      <c r="B317" s="666" t="s">
        <v>1900</v>
      </c>
      <c r="C317" s="666" t="s">
        <v>1901</v>
      </c>
      <c r="D317" s="558"/>
      <c r="E317" s="35"/>
      <c r="F317" s="665"/>
    </row>
    <row r="318" spans="1:8" ht="30" x14ac:dyDescent="0.25">
      <c r="A318" s="828">
        <v>641</v>
      </c>
      <c r="B318" s="833" t="s">
        <v>1902</v>
      </c>
      <c r="C318" s="831" t="s">
        <v>1903</v>
      </c>
      <c r="D318" s="557"/>
      <c r="E318" s="647"/>
      <c r="F318" s="665"/>
    </row>
    <row r="319" spans="1:8" ht="20" x14ac:dyDescent="0.25">
      <c r="A319" s="830">
        <v>642</v>
      </c>
      <c r="B319" s="666" t="s">
        <v>1904</v>
      </c>
      <c r="C319" s="666" t="s">
        <v>1905</v>
      </c>
      <c r="D319" s="558"/>
      <c r="E319" s="35"/>
      <c r="F319" s="665"/>
      <c r="H319" s="34"/>
    </row>
    <row r="320" spans="1:8" ht="173.15" customHeight="1" x14ac:dyDescent="0.25">
      <c r="A320" s="846">
        <v>643</v>
      </c>
      <c r="B320" s="834" t="s">
        <v>1906</v>
      </c>
      <c r="C320" s="834" t="s">
        <v>2324</v>
      </c>
      <c r="D320" s="560"/>
      <c r="E320" s="647"/>
      <c r="F320" s="665"/>
      <c r="H320" s="34"/>
    </row>
    <row r="321" spans="1:8" ht="40" x14ac:dyDescent="0.25">
      <c r="A321" s="824" t="s">
        <v>1907</v>
      </c>
      <c r="B321" s="666" t="s">
        <v>1908</v>
      </c>
      <c r="C321" s="666" t="s">
        <v>1909</v>
      </c>
      <c r="D321" s="555"/>
      <c r="E321" s="35"/>
      <c r="F321" s="665"/>
    </row>
    <row r="322" spans="1:8" ht="20" x14ac:dyDescent="0.25">
      <c r="A322" s="824" t="s">
        <v>1910</v>
      </c>
      <c r="B322" s="833" t="s">
        <v>2347</v>
      </c>
      <c r="C322" s="666" t="s">
        <v>2397</v>
      </c>
      <c r="D322" s="555"/>
      <c r="E322" s="647"/>
      <c r="F322" s="665"/>
      <c r="H322" s="34"/>
    </row>
    <row r="323" spans="1:8" ht="50" x14ac:dyDescent="0.25">
      <c r="A323" s="824" t="s">
        <v>1911</v>
      </c>
      <c r="B323" s="666" t="s">
        <v>1912</v>
      </c>
      <c r="C323" s="666" t="s">
        <v>1859</v>
      </c>
      <c r="D323" s="555"/>
      <c r="E323" s="35"/>
      <c r="F323" s="665"/>
    </row>
    <row r="324" spans="1:8" ht="40" x14ac:dyDescent="0.25">
      <c r="A324" s="824" t="s">
        <v>1913</v>
      </c>
      <c r="B324" s="666" t="s">
        <v>2348</v>
      </c>
      <c r="C324" s="666" t="s">
        <v>2391</v>
      </c>
      <c r="D324" s="555"/>
      <c r="E324" s="35"/>
      <c r="F324" s="665"/>
      <c r="H324" s="34"/>
    </row>
    <row r="325" spans="1:8" ht="30" x14ac:dyDescent="0.25">
      <c r="A325" s="824" t="s">
        <v>1914</v>
      </c>
      <c r="B325" s="666" t="s">
        <v>2349</v>
      </c>
      <c r="C325" s="666" t="s">
        <v>2392</v>
      </c>
      <c r="D325" s="555"/>
      <c r="E325" s="35"/>
      <c r="F325" s="665"/>
    </row>
    <row r="326" spans="1:8" ht="30" x14ac:dyDescent="0.25">
      <c r="A326" s="824" t="s">
        <v>1915</v>
      </c>
      <c r="B326" s="666" t="s">
        <v>1863</v>
      </c>
      <c r="C326" s="666" t="s">
        <v>1916</v>
      </c>
      <c r="D326" s="555"/>
      <c r="E326" s="35"/>
      <c r="F326" s="665"/>
    </row>
    <row r="327" spans="1:8" ht="20" x14ac:dyDescent="0.25">
      <c r="A327" s="824" t="s">
        <v>1917</v>
      </c>
      <c r="B327" s="666" t="s">
        <v>2350</v>
      </c>
      <c r="C327" s="666" t="s">
        <v>2393</v>
      </c>
      <c r="D327" s="555"/>
      <c r="E327" s="35"/>
      <c r="F327" s="665"/>
      <c r="H327" s="34"/>
    </row>
    <row r="328" spans="1:8" x14ac:dyDescent="0.25">
      <c r="A328" s="824" t="s">
        <v>1918</v>
      </c>
      <c r="B328" s="666" t="s">
        <v>1877</v>
      </c>
      <c r="C328" s="666" t="s">
        <v>1878</v>
      </c>
      <c r="D328" s="555"/>
      <c r="E328" s="35"/>
      <c r="F328" s="665"/>
      <c r="H328" s="34"/>
    </row>
    <row r="329" spans="1:8" ht="20" x14ac:dyDescent="0.25">
      <c r="A329" s="847" t="s">
        <v>1919</v>
      </c>
      <c r="B329" s="666" t="s">
        <v>1867</v>
      </c>
      <c r="C329" s="831" t="s">
        <v>1868</v>
      </c>
      <c r="D329" s="555"/>
      <c r="E329" s="35"/>
      <c r="F329" s="665"/>
      <c r="H329" s="34"/>
    </row>
    <row r="330" spans="1:8" ht="40" x14ac:dyDescent="0.25">
      <c r="A330" s="848" t="s">
        <v>1920</v>
      </c>
      <c r="B330" s="666" t="s">
        <v>1870</v>
      </c>
      <c r="C330" s="831" t="s">
        <v>2291</v>
      </c>
      <c r="D330" s="555"/>
      <c r="E330" s="664"/>
      <c r="F330" s="665"/>
      <c r="H330" s="34"/>
    </row>
    <row r="331" spans="1:8" ht="30" x14ac:dyDescent="0.25">
      <c r="A331" s="848" t="s">
        <v>1922</v>
      </c>
      <c r="B331" s="666" t="s">
        <v>1921</v>
      </c>
      <c r="C331" s="666" t="s">
        <v>2292</v>
      </c>
      <c r="D331" s="555"/>
      <c r="E331" s="35"/>
      <c r="F331" s="665"/>
      <c r="H331" s="34"/>
    </row>
    <row r="332" spans="1:8" x14ac:dyDescent="0.25">
      <c r="A332" s="848" t="s">
        <v>1923</v>
      </c>
      <c r="B332" s="666" t="s">
        <v>1874</v>
      </c>
      <c r="C332" s="666" t="s">
        <v>1875</v>
      </c>
      <c r="D332" s="555"/>
      <c r="E332" s="35"/>
      <c r="F332" s="665"/>
    </row>
    <row r="333" spans="1:8" ht="30" x14ac:dyDescent="0.25">
      <c r="A333" s="848" t="s">
        <v>1924</v>
      </c>
      <c r="B333" s="834" t="s">
        <v>1925</v>
      </c>
      <c r="C333" s="666" t="s">
        <v>2268</v>
      </c>
      <c r="D333" s="555"/>
      <c r="E333" s="647"/>
      <c r="F333" s="665"/>
      <c r="H333" s="34"/>
    </row>
    <row r="334" spans="1:8" ht="20" x14ac:dyDescent="0.25">
      <c r="A334" s="848" t="s">
        <v>1926</v>
      </c>
      <c r="B334" s="834" t="s">
        <v>1882</v>
      </c>
      <c r="C334" s="834" t="s">
        <v>2288</v>
      </c>
      <c r="D334" s="555"/>
      <c r="E334" s="647"/>
      <c r="F334" s="665"/>
      <c r="H334" s="34"/>
    </row>
    <row r="335" spans="1:8" ht="20" x14ac:dyDescent="0.25">
      <c r="A335" s="848" t="s">
        <v>1927</v>
      </c>
      <c r="B335" s="834" t="s">
        <v>1928</v>
      </c>
      <c r="C335" s="666" t="s">
        <v>2270</v>
      </c>
      <c r="D335" s="555"/>
      <c r="E335" s="647"/>
      <c r="F335" s="665"/>
      <c r="H335" s="34"/>
    </row>
    <row r="336" spans="1:8" ht="60" x14ac:dyDescent="0.25">
      <c r="A336" s="847" t="s">
        <v>1929</v>
      </c>
      <c r="B336" s="834" t="s">
        <v>1887</v>
      </c>
      <c r="C336" s="834" t="s">
        <v>2289</v>
      </c>
      <c r="D336" s="555"/>
      <c r="E336" s="647"/>
      <c r="F336" s="665"/>
      <c r="H336" s="34"/>
    </row>
    <row r="337" spans="1:8" ht="30" x14ac:dyDescent="0.25">
      <c r="A337" s="848" t="s">
        <v>1930</v>
      </c>
      <c r="B337" s="666" t="s">
        <v>2351</v>
      </c>
      <c r="C337" s="831" t="s">
        <v>2395</v>
      </c>
      <c r="D337" s="555"/>
      <c r="E337" s="35"/>
      <c r="F337" s="665"/>
    </row>
    <row r="338" spans="1:8" ht="20" x14ac:dyDescent="0.25">
      <c r="A338" s="848" t="s">
        <v>1931</v>
      </c>
      <c r="B338" s="666" t="s">
        <v>2352</v>
      </c>
      <c r="C338" s="666" t="s">
        <v>2394</v>
      </c>
      <c r="D338" s="569"/>
      <c r="E338" s="35"/>
      <c r="F338" s="665"/>
    </row>
    <row r="339" spans="1:8" ht="30" x14ac:dyDescent="0.25">
      <c r="A339" s="847" t="s">
        <v>1932</v>
      </c>
      <c r="B339" s="666" t="s">
        <v>1890</v>
      </c>
      <c r="C339" s="831" t="s">
        <v>2290</v>
      </c>
      <c r="D339" s="569"/>
      <c r="E339" s="35"/>
      <c r="F339" s="665"/>
    </row>
    <row r="340" spans="1:8" x14ac:dyDescent="0.25">
      <c r="A340" s="848" t="s">
        <v>1933</v>
      </c>
      <c r="B340" s="666" t="s">
        <v>2339</v>
      </c>
      <c r="C340" s="831" t="s">
        <v>2398</v>
      </c>
      <c r="D340" s="569"/>
      <c r="E340" s="35"/>
      <c r="F340" s="665"/>
    </row>
    <row r="341" spans="1:8" ht="20" x14ac:dyDescent="0.25">
      <c r="A341" s="847" t="s">
        <v>1934</v>
      </c>
      <c r="B341" s="834" t="s">
        <v>1835</v>
      </c>
      <c r="C341" s="666" t="s">
        <v>2399</v>
      </c>
      <c r="D341" s="569"/>
      <c r="E341" s="35"/>
      <c r="F341" s="665"/>
    </row>
    <row r="342" spans="1:8" ht="50" x14ac:dyDescent="0.25">
      <c r="A342" s="847" t="s">
        <v>1936</v>
      </c>
      <c r="B342" s="834" t="s">
        <v>1935</v>
      </c>
      <c r="C342" s="666" t="s">
        <v>2293</v>
      </c>
      <c r="D342" s="569"/>
      <c r="E342" s="35"/>
      <c r="F342" s="665"/>
    </row>
    <row r="343" spans="1:8" x14ac:dyDescent="0.25">
      <c r="A343" s="847" t="s">
        <v>1937</v>
      </c>
      <c r="B343" s="834" t="s">
        <v>1892</v>
      </c>
      <c r="C343" s="666" t="s">
        <v>2269</v>
      </c>
      <c r="D343" s="569"/>
      <c r="E343" s="35"/>
      <c r="F343" s="665"/>
    </row>
    <row r="344" spans="1:8" x14ac:dyDescent="0.25">
      <c r="A344" s="848" t="s">
        <v>1939</v>
      </c>
      <c r="B344" s="834" t="s">
        <v>1938</v>
      </c>
      <c r="C344" s="666" t="s">
        <v>1847</v>
      </c>
      <c r="D344" s="569"/>
      <c r="E344" s="35"/>
      <c r="F344" s="665"/>
    </row>
    <row r="345" spans="1:8" x14ac:dyDescent="0.25">
      <c r="A345" s="847" t="s">
        <v>1941</v>
      </c>
      <c r="B345" s="834" t="s">
        <v>1849</v>
      </c>
      <c r="C345" s="831" t="s">
        <v>2294</v>
      </c>
      <c r="D345" s="569"/>
      <c r="E345" s="35"/>
      <c r="F345" s="665"/>
    </row>
    <row r="346" spans="1:8" x14ac:dyDescent="0.25">
      <c r="A346" s="847" t="s">
        <v>2367</v>
      </c>
      <c r="B346" s="834" t="s">
        <v>1840</v>
      </c>
      <c r="C346" s="831" t="s">
        <v>1851</v>
      </c>
      <c r="D346" s="569"/>
      <c r="E346" s="647"/>
      <c r="F346" s="665"/>
      <c r="H346" s="34"/>
    </row>
    <row r="347" spans="1:8" x14ac:dyDescent="0.25">
      <c r="A347" s="848" t="s">
        <v>2355</v>
      </c>
      <c r="B347" s="834" t="s">
        <v>1940</v>
      </c>
      <c r="C347" s="831" t="s">
        <v>2271</v>
      </c>
      <c r="D347" s="569"/>
      <c r="E347" s="647"/>
      <c r="F347" s="665"/>
    </row>
    <row r="348" spans="1:8" x14ac:dyDescent="0.25">
      <c r="A348" s="843" t="s">
        <v>2356</v>
      </c>
      <c r="B348" s="666" t="s">
        <v>1896</v>
      </c>
      <c r="C348" s="831" t="s">
        <v>2272</v>
      </c>
      <c r="D348" s="569"/>
      <c r="E348" s="647"/>
      <c r="F348" s="665"/>
    </row>
    <row r="349" spans="1:8" ht="20" x14ac:dyDescent="0.25">
      <c r="A349" s="828">
        <v>701</v>
      </c>
      <c r="B349" s="666" t="s">
        <v>1942</v>
      </c>
      <c r="C349" s="666" t="s">
        <v>1943</v>
      </c>
      <c r="D349" s="557"/>
      <c r="E349" s="35"/>
      <c r="F349" s="665"/>
    </row>
    <row r="350" spans="1:8" ht="20" x14ac:dyDescent="0.25">
      <c r="A350" s="828">
        <v>702</v>
      </c>
      <c r="B350" s="666" t="s">
        <v>1944</v>
      </c>
      <c r="C350" s="666" t="s">
        <v>1945</v>
      </c>
      <c r="D350" s="557"/>
      <c r="E350" s="35"/>
      <c r="F350" s="665"/>
    </row>
    <row r="351" spans="1:8" ht="20" x14ac:dyDescent="0.25">
      <c r="A351" s="828">
        <v>703</v>
      </c>
      <c r="B351" s="666" t="s">
        <v>1946</v>
      </c>
      <c r="C351" s="666" t="s">
        <v>1947</v>
      </c>
      <c r="D351" s="557"/>
      <c r="E351" s="35"/>
      <c r="F351" s="665"/>
    </row>
    <row r="352" spans="1:8" ht="20" x14ac:dyDescent="0.25">
      <c r="A352" s="832" t="s">
        <v>2357</v>
      </c>
      <c r="B352" s="667" t="s">
        <v>2358</v>
      </c>
      <c r="C352" s="667" t="s">
        <v>2400</v>
      </c>
      <c r="D352" s="561"/>
      <c r="E352" s="282"/>
      <c r="F352" s="665"/>
    </row>
    <row r="353" spans="1:8" ht="30" x14ac:dyDescent="0.25">
      <c r="A353" s="832" t="s">
        <v>2359</v>
      </c>
      <c r="B353" s="667" t="s">
        <v>2360</v>
      </c>
      <c r="C353" s="667" t="s">
        <v>2401</v>
      </c>
      <c r="D353" s="561"/>
      <c r="E353" s="282"/>
      <c r="F353" s="665"/>
    </row>
    <row r="354" spans="1:8" x14ac:dyDescent="0.25">
      <c r="A354" s="828">
        <v>707</v>
      </c>
      <c r="B354" s="667" t="s">
        <v>1948</v>
      </c>
      <c r="C354" s="666" t="s">
        <v>1949</v>
      </c>
      <c r="D354" s="557"/>
      <c r="E354" s="282"/>
      <c r="F354" s="665"/>
    </row>
    <row r="355" spans="1:8" ht="20" x14ac:dyDescent="0.25">
      <c r="A355" s="828">
        <v>709</v>
      </c>
      <c r="B355" s="666" t="s">
        <v>1950</v>
      </c>
      <c r="C355" s="666" t="s">
        <v>1951</v>
      </c>
      <c r="D355" s="557"/>
      <c r="E355" s="35"/>
      <c r="F355" s="665"/>
    </row>
    <row r="356" spans="1:8" ht="20" x14ac:dyDescent="0.25">
      <c r="A356" s="828">
        <v>711</v>
      </c>
      <c r="B356" s="666" t="s">
        <v>1952</v>
      </c>
      <c r="C356" s="666" t="s">
        <v>1953</v>
      </c>
      <c r="D356" s="557"/>
      <c r="E356" s="35"/>
      <c r="F356" s="665"/>
    </row>
    <row r="357" spans="1:8" ht="20" x14ac:dyDescent="0.25">
      <c r="A357" s="828">
        <v>712</v>
      </c>
      <c r="B357" s="666" t="s">
        <v>1954</v>
      </c>
      <c r="C357" s="666" t="s">
        <v>1955</v>
      </c>
      <c r="D357" s="557"/>
      <c r="E357" s="35"/>
      <c r="F357" s="665"/>
    </row>
    <row r="358" spans="1:8" x14ac:dyDescent="0.25">
      <c r="A358" s="828">
        <v>713</v>
      </c>
      <c r="B358" s="666" t="s">
        <v>1956</v>
      </c>
      <c r="C358" s="666" t="s">
        <v>1957</v>
      </c>
      <c r="D358" s="557"/>
      <c r="E358" s="35"/>
      <c r="F358" s="665"/>
    </row>
    <row r="359" spans="1:8" ht="20" x14ac:dyDescent="0.25">
      <c r="A359" s="828">
        <v>714</v>
      </c>
      <c r="B359" s="666" t="s">
        <v>1958</v>
      </c>
      <c r="C359" s="666" t="s">
        <v>1959</v>
      </c>
      <c r="D359" s="557"/>
      <c r="E359" s="35"/>
      <c r="F359" s="665"/>
    </row>
    <row r="360" spans="1:8" ht="20" x14ac:dyDescent="0.25">
      <c r="A360" s="828" t="s">
        <v>1960</v>
      </c>
      <c r="B360" s="666" t="s">
        <v>1961</v>
      </c>
      <c r="C360" s="666" t="s">
        <v>1962</v>
      </c>
      <c r="D360" s="557"/>
      <c r="E360" s="35"/>
      <c r="F360" s="665"/>
    </row>
    <row r="361" spans="1:8" ht="30" x14ac:dyDescent="0.25">
      <c r="A361" s="828" t="s">
        <v>1963</v>
      </c>
      <c r="B361" s="666" t="s">
        <v>1964</v>
      </c>
      <c r="C361" s="666" t="s">
        <v>1965</v>
      </c>
      <c r="D361" s="557"/>
      <c r="E361" s="35"/>
      <c r="F361" s="665"/>
    </row>
    <row r="362" spans="1:8" ht="20" x14ac:dyDescent="0.25">
      <c r="A362" s="828">
        <v>716</v>
      </c>
      <c r="B362" s="666" t="s">
        <v>1966</v>
      </c>
      <c r="C362" s="666" t="s">
        <v>1967</v>
      </c>
      <c r="D362" s="557"/>
      <c r="E362" s="35"/>
      <c r="F362" s="665"/>
    </row>
    <row r="363" spans="1:8" ht="30" x14ac:dyDescent="0.25">
      <c r="A363" s="828">
        <v>719</v>
      </c>
      <c r="B363" s="666" t="s">
        <v>1968</v>
      </c>
      <c r="C363" s="666" t="s">
        <v>1969</v>
      </c>
      <c r="D363" s="557"/>
      <c r="E363" s="35"/>
      <c r="F363" s="665"/>
    </row>
    <row r="364" spans="1:8" ht="20" x14ac:dyDescent="0.25">
      <c r="A364" s="828">
        <v>720</v>
      </c>
      <c r="B364" s="667" t="s">
        <v>1970</v>
      </c>
      <c r="C364" s="666" t="s">
        <v>1971</v>
      </c>
      <c r="D364" s="557"/>
      <c r="E364" s="282"/>
      <c r="F364" s="665"/>
    </row>
    <row r="365" spans="1:8" ht="90" x14ac:dyDescent="0.25">
      <c r="A365" s="828">
        <v>722</v>
      </c>
      <c r="B365" s="666" t="s">
        <v>1972</v>
      </c>
      <c r="C365" s="666" t="s">
        <v>1973</v>
      </c>
      <c r="D365" s="557"/>
      <c r="E365" s="35"/>
      <c r="F365" s="665"/>
      <c r="H365" s="34"/>
    </row>
    <row r="366" spans="1:8" ht="30" x14ac:dyDescent="0.25">
      <c r="A366" s="828">
        <v>723</v>
      </c>
      <c r="B366" s="666" t="s">
        <v>1974</v>
      </c>
      <c r="C366" s="666" t="s">
        <v>1975</v>
      </c>
      <c r="D366" s="557"/>
      <c r="E366" s="35"/>
      <c r="F366" s="665"/>
    </row>
    <row r="367" spans="1:8" ht="40" x14ac:dyDescent="0.25">
      <c r="A367" s="828">
        <v>725</v>
      </c>
      <c r="B367" s="666" t="s">
        <v>1976</v>
      </c>
      <c r="C367" s="666" t="s">
        <v>1977</v>
      </c>
      <c r="D367" s="557"/>
      <c r="E367" s="35"/>
      <c r="F367" s="665"/>
    </row>
    <row r="368" spans="1:8" x14ac:dyDescent="0.25">
      <c r="A368" s="828">
        <v>726</v>
      </c>
      <c r="B368" s="666" t="s">
        <v>1978</v>
      </c>
      <c r="C368" s="666" t="s">
        <v>1979</v>
      </c>
      <c r="D368" s="557"/>
      <c r="E368" s="35"/>
      <c r="F368" s="665"/>
      <c r="H368" s="34"/>
    </row>
    <row r="369" spans="1:8" ht="20" x14ac:dyDescent="0.25">
      <c r="A369" s="828">
        <v>727</v>
      </c>
      <c r="B369" s="666" t="s">
        <v>1980</v>
      </c>
      <c r="C369" s="666" t="s">
        <v>1981</v>
      </c>
      <c r="D369" s="557"/>
      <c r="E369" s="35"/>
      <c r="F369" s="665"/>
    </row>
    <row r="370" spans="1:8" x14ac:dyDescent="0.25">
      <c r="A370" s="828">
        <v>728</v>
      </c>
      <c r="B370" s="666" t="s">
        <v>1982</v>
      </c>
      <c r="C370" s="666" t="s">
        <v>1983</v>
      </c>
      <c r="D370" s="557"/>
      <c r="E370" s="35"/>
      <c r="F370" s="665"/>
    </row>
    <row r="371" spans="1:8" x14ac:dyDescent="0.25">
      <c r="A371" s="828">
        <v>729</v>
      </c>
      <c r="B371" s="666" t="s">
        <v>1984</v>
      </c>
      <c r="C371" s="666" t="s">
        <v>1985</v>
      </c>
      <c r="D371" s="557"/>
      <c r="E371" s="35"/>
      <c r="F371" s="665"/>
    </row>
    <row r="372" spans="1:8" ht="80" x14ac:dyDescent="0.25">
      <c r="A372" s="828">
        <v>730</v>
      </c>
      <c r="B372" s="666" t="s">
        <v>1986</v>
      </c>
      <c r="C372" s="666" t="s">
        <v>1987</v>
      </c>
      <c r="D372" s="557"/>
      <c r="E372" s="35"/>
      <c r="F372" s="665"/>
    </row>
    <row r="373" spans="1:8" ht="20" x14ac:dyDescent="0.25">
      <c r="A373" s="828">
        <v>731</v>
      </c>
      <c r="B373" s="666" t="s">
        <v>1988</v>
      </c>
      <c r="C373" s="666" t="s">
        <v>1989</v>
      </c>
      <c r="D373" s="557"/>
      <c r="E373" s="35"/>
      <c r="F373" s="665"/>
    </row>
    <row r="374" spans="1:8" ht="30" x14ac:dyDescent="0.25">
      <c r="A374" s="828">
        <v>732</v>
      </c>
      <c r="B374" s="666" t="s">
        <v>1990</v>
      </c>
      <c r="C374" s="666" t="s">
        <v>1991</v>
      </c>
      <c r="D374" s="557"/>
      <c r="E374" s="35"/>
      <c r="F374" s="665"/>
    </row>
    <row r="375" spans="1:8" ht="80" x14ac:dyDescent="0.25">
      <c r="A375" s="828">
        <v>733</v>
      </c>
      <c r="B375" s="666" t="s">
        <v>1992</v>
      </c>
      <c r="C375" s="666" t="s">
        <v>1993</v>
      </c>
      <c r="D375" s="557"/>
      <c r="E375" s="35"/>
      <c r="F375" s="665"/>
      <c r="H375" s="34"/>
    </row>
    <row r="376" spans="1:8" ht="30" x14ac:dyDescent="0.25">
      <c r="A376" s="828">
        <v>734</v>
      </c>
      <c r="B376" s="666" t="s">
        <v>1994</v>
      </c>
      <c r="C376" s="666" t="s">
        <v>1995</v>
      </c>
      <c r="D376" s="557"/>
      <c r="E376" s="35"/>
      <c r="F376" s="665"/>
    </row>
    <row r="377" spans="1:8" ht="30" x14ac:dyDescent="0.25">
      <c r="A377" s="828">
        <v>735</v>
      </c>
      <c r="B377" s="666" t="s">
        <v>1996</v>
      </c>
      <c r="C377" s="666" t="s">
        <v>1997</v>
      </c>
      <c r="D377" s="557"/>
      <c r="E377" s="35"/>
      <c r="F377" s="665"/>
    </row>
    <row r="378" spans="1:8" ht="80" x14ac:dyDescent="0.25">
      <c r="A378" s="828">
        <v>736</v>
      </c>
      <c r="B378" s="666" t="s">
        <v>1998</v>
      </c>
      <c r="C378" s="666" t="s">
        <v>1999</v>
      </c>
      <c r="D378" s="557"/>
      <c r="E378" s="35"/>
      <c r="F378" s="665"/>
    </row>
    <row r="379" spans="1:8" ht="20" x14ac:dyDescent="0.25">
      <c r="A379" s="828">
        <v>737</v>
      </c>
      <c r="B379" s="666" t="s">
        <v>2000</v>
      </c>
      <c r="C379" s="666" t="s">
        <v>2001</v>
      </c>
      <c r="D379" s="557"/>
      <c r="E379" s="35"/>
      <c r="F379" s="665"/>
    </row>
    <row r="380" spans="1:8" ht="40" x14ac:dyDescent="0.25">
      <c r="A380" s="828">
        <v>803</v>
      </c>
      <c r="B380" s="666" t="s">
        <v>2002</v>
      </c>
      <c r="C380" s="666" t="s">
        <v>2003</v>
      </c>
      <c r="D380" s="557"/>
      <c r="E380" s="35"/>
      <c r="F380" s="665"/>
    </row>
    <row r="381" spans="1:8" ht="30" x14ac:dyDescent="0.25">
      <c r="A381" s="828">
        <v>804</v>
      </c>
      <c r="B381" s="666" t="s">
        <v>2004</v>
      </c>
      <c r="C381" s="666" t="s">
        <v>2005</v>
      </c>
      <c r="D381" s="557"/>
      <c r="E381" s="35"/>
      <c r="F381" s="665"/>
    </row>
    <row r="382" spans="1:8" ht="20" x14ac:dyDescent="0.25">
      <c r="A382" s="828" t="s">
        <v>2006</v>
      </c>
      <c r="B382" s="666" t="s">
        <v>2007</v>
      </c>
      <c r="C382" s="666" t="s">
        <v>2008</v>
      </c>
      <c r="D382" s="557"/>
      <c r="E382" s="35"/>
      <c r="F382" s="665"/>
    </row>
    <row r="383" spans="1:8" ht="30" x14ac:dyDescent="0.25">
      <c r="A383" s="828" t="s">
        <v>2009</v>
      </c>
      <c r="B383" s="666" t="s">
        <v>2010</v>
      </c>
      <c r="C383" s="666" t="s">
        <v>2011</v>
      </c>
      <c r="D383" s="557"/>
      <c r="E383" s="35"/>
      <c r="F383" s="665"/>
    </row>
    <row r="384" spans="1:8" ht="50" x14ac:dyDescent="0.25">
      <c r="A384" s="828" t="s">
        <v>2012</v>
      </c>
      <c r="B384" s="666" t="s">
        <v>2013</v>
      </c>
      <c r="C384" s="666" t="s">
        <v>2014</v>
      </c>
      <c r="D384" s="557"/>
      <c r="E384" s="35"/>
      <c r="F384" s="665"/>
    </row>
    <row r="385" spans="1:8" ht="60" x14ac:dyDescent="0.25">
      <c r="A385" s="828" t="s">
        <v>2015</v>
      </c>
      <c r="B385" s="666" t="s">
        <v>2016</v>
      </c>
      <c r="C385" s="666" t="s">
        <v>2017</v>
      </c>
      <c r="D385" s="557"/>
      <c r="E385" s="35"/>
      <c r="F385" s="665"/>
    </row>
    <row r="386" spans="1:8" ht="30" x14ac:dyDescent="0.25">
      <c r="A386" s="828">
        <v>812</v>
      </c>
      <c r="B386" s="666" t="s">
        <v>2018</v>
      </c>
      <c r="C386" s="666" t="s">
        <v>2019</v>
      </c>
      <c r="D386" s="557"/>
      <c r="E386" s="35"/>
      <c r="F386" s="665"/>
    </row>
    <row r="387" spans="1:8" ht="40" x14ac:dyDescent="0.25">
      <c r="A387" s="828" t="s">
        <v>2020</v>
      </c>
      <c r="B387" s="666" t="s">
        <v>2021</v>
      </c>
      <c r="C387" s="666" t="s">
        <v>2022</v>
      </c>
      <c r="D387" s="557"/>
      <c r="E387" s="35"/>
      <c r="F387" s="665"/>
    </row>
    <row r="388" spans="1:8" ht="20" x14ac:dyDescent="0.25">
      <c r="A388" s="828" t="s">
        <v>2023</v>
      </c>
      <c r="B388" s="666" t="s">
        <v>2024</v>
      </c>
      <c r="C388" s="666" t="s">
        <v>2025</v>
      </c>
      <c r="D388" s="557"/>
      <c r="E388" s="35"/>
      <c r="F388" s="665"/>
    </row>
    <row r="389" spans="1:8" ht="30" customHeight="1" x14ac:dyDescent="0.25">
      <c r="A389" s="828">
        <v>814</v>
      </c>
      <c r="B389" s="666" t="s">
        <v>2026</v>
      </c>
      <c r="C389" s="666" t="s">
        <v>2027</v>
      </c>
      <c r="D389" s="557"/>
      <c r="E389" s="35"/>
      <c r="F389" s="665"/>
    </row>
    <row r="390" spans="1:8" x14ac:dyDescent="0.25">
      <c r="A390" s="828">
        <v>815</v>
      </c>
      <c r="B390" s="666" t="s">
        <v>2028</v>
      </c>
      <c r="C390" s="666" t="s">
        <v>2029</v>
      </c>
      <c r="D390" s="557"/>
      <c r="E390" s="35"/>
      <c r="F390" s="665"/>
    </row>
    <row r="391" spans="1:8" x14ac:dyDescent="0.25">
      <c r="A391" s="824" t="s">
        <v>2030</v>
      </c>
      <c r="B391" s="666" t="s">
        <v>2031</v>
      </c>
      <c r="C391" s="666" t="s">
        <v>2032</v>
      </c>
      <c r="D391" s="555"/>
      <c r="E391" s="35"/>
      <c r="F391" s="665"/>
    </row>
    <row r="392" spans="1:8" ht="20" x14ac:dyDescent="0.25">
      <c r="A392" s="824" t="s">
        <v>2033</v>
      </c>
      <c r="B392" s="666" t="s">
        <v>2034</v>
      </c>
      <c r="C392" s="666" t="s">
        <v>2035</v>
      </c>
      <c r="D392" s="555"/>
      <c r="E392" s="35"/>
      <c r="F392" s="665"/>
    </row>
    <row r="393" spans="1:8" ht="20" x14ac:dyDescent="0.25">
      <c r="A393" s="824" t="s">
        <v>2036</v>
      </c>
      <c r="B393" s="666" t="s">
        <v>2037</v>
      </c>
      <c r="C393" s="666" t="s">
        <v>2038</v>
      </c>
      <c r="D393" s="555"/>
      <c r="E393" s="35"/>
      <c r="F393" s="665"/>
    </row>
    <row r="394" spans="1:8" ht="20" x14ac:dyDescent="0.25">
      <c r="A394" s="824" t="s">
        <v>2039</v>
      </c>
      <c r="B394" s="666" t="s">
        <v>2040</v>
      </c>
      <c r="C394" s="666" t="s">
        <v>2041</v>
      </c>
      <c r="D394" s="555"/>
      <c r="E394" s="35"/>
      <c r="F394" s="665"/>
    </row>
    <row r="395" spans="1:8" ht="30" x14ac:dyDescent="0.25">
      <c r="A395" s="824" t="s">
        <v>2042</v>
      </c>
      <c r="B395" s="666" t="s">
        <v>2043</v>
      </c>
      <c r="C395" s="666" t="s">
        <v>2044</v>
      </c>
      <c r="D395" s="555"/>
      <c r="E395" s="35"/>
      <c r="F395" s="665"/>
    </row>
    <row r="396" spans="1:8" ht="20" x14ac:dyDescent="0.25">
      <c r="A396" s="824" t="s">
        <v>2045</v>
      </c>
      <c r="B396" s="666" t="s">
        <v>2046</v>
      </c>
      <c r="C396" s="666" t="s">
        <v>2047</v>
      </c>
      <c r="D396" s="555"/>
      <c r="E396" s="35"/>
      <c r="F396" s="665"/>
    </row>
    <row r="397" spans="1:8" ht="20" x14ac:dyDescent="0.25">
      <c r="A397" s="824" t="s">
        <v>2048</v>
      </c>
      <c r="B397" s="666" t="s">
        <v>2049</v>
      </c>
      <c r="C397" s="666" t="s">
        <v>2050</v>
      </c>
      <c r="D397" s="555"/>
      <c r="E397" s="35"/>
      <c r="F397" s="665"/>
      <c r="H397" s="34"/>
    </row>
    <row r="398" spans="1:8" ht="30" x14ac:dyDescent="0.25">
      <c r="A398" s="824" t="s">
        <v>2051</v>
      </c>
      <c r="B398" s="666" t="s">
        <v>2052</v>
      </c>
      <c r="C398" s="666" t="s">
        <v>2053</v>
      </c>
      <c r="D398" s="555"/>
      <c r="E398" s="35"/>
      <c r="F398" s="665"/>
    </row>
    <row r="399" spans="1:8" ht="30" x14ac:dyDescent="0.25">
      <c r="A399" s="828">
        <v>816</v>
      </c>
      <c r="B399" s="666" t="s">
        <v>2054</v>
      </c>
      <c r="C399" s="666" t="s">
        <v>2055</v>
      </c>
      <c r="D399" s="557"/>
      <c r="E399" s="35"/>
      <c r="F399" s="665"/>
    </row>
    <row r="400" spans="1:8" ht="30" x14ac:dyDescent="0.25">
      <c r="A400" s="828">
        <v>818</v>
      </c>
      <c r="B400" s="666" t="s">
        <v>2056</v>
      </c>
      <c r="C400" s="666" t="s">
        <v>2057</v>
      </c>
      <c r="D400" s="557"/>
      <c r="E400" s="35"/>
      <c r="F400" s="665"/>
    </row>
    <row r="401" spans="1:8" ht="40" x14ac:dyDescent="0.25">
      <c r="A401" s="828">
        <v>819</v>
      </c>
      <c r="B401" s="833" t="s">
        <v>2058</v>
      </c>
      <c r="C401" s="666" t="s">
        <v>2059</v>
      </c>
      <c r="D401" s="557"/>
      <c r="E401" s="647"/>
      <c r="F401" s="665"/>
    </row>
    <row r="402" spans="1:8" ht="40" x14ac:dyDescent="0.25">
      <c r="A402" s="828">
        <v>820</v>
      </c>
      <c r="B402" s="833" t="s">
        <v>2361</v>
      </c>
      <c r="C402" s="666" t="s">
        <v>2410</v>
      </c>
      <c r="D402" s="557"/>
      <c r="E402" s="647"/>
      <c r="F402" s="665"/>
    </row>
    <row r="403" spans="1:8" ht="30" x14ac:dyDescent="0.25">
      <c r="A403" s="828">
        <v>822</v>
      </c>
      <c r="B403" s="666" t="s">
        <v>2060</v>
      </c>
      <c r="C403" s="666" t="s">
        <v>2061</v>
      </c>
      <c r="D403" s="557"/>
      <c r="E403" s="35"/>
      <c r="F403" s="665"/>
    </row>
    <row r="404" spans="1:8" ht="20" x14ac:dyDescent="0.25">
      <c r="A404" s="824">
        <v>902</v>
      </c>
      <c r="B404" s="666" t="s">
        <v>2062</v>
      </c>
      <c r="C404" s="666" t="s">
        <v>2063</v>
      </c>
      <c r="D404" s="555"/>
      <c r="E404" s="35"/>
      <c r="F404" s="665"/>
      <c r="H404" s="34"/>
    </row>
    <row r="405" spans="1:8" x14ac:dyDescent="0.25">
      <c r="A405" s="824">
        <v>903</v>
      </c>
      <c r="B405" s="666" t="s">
        <v>2064</v>
      </c>
      <c r="C405" s="666" t="s">
        <v>2065</v>
      </c>
      <c r="D405" s="555"/>
      <c r="E405" s="35"/>
      <c r="F405" s="665"/>
      <c r="H405" s="34"/>
    </row>
    <row r="406" spans="1:8" ht="20" x14ac:dyDescent="0.25">
      <c r="A406" s="824">
        <v>904</v>
      </c>
      <c r="B406" s="666" t="s">
        <v>2066</v>
      </c>
      <c r="C406" s="666" t="s">
        <v>2067</v>
      </c>
      <c r="D406" s="555"/>
      <c r="E406" s="35"/>
      <c r="F406" s="665"/>
    </row>
    <row r="407" spans="1:8" ht="20" x14ac:dyDescent="0.25">
      <c r="A407" s="824">
        <v>905</v>
      </c>
      <c r="B407" s="666" t="s">
        <v>2068</v>
      </c>
      <c r="C407" s="666" t="s">
        <v>2069</v>
      </c>
      <c r="D407" s="555"/>
      <c r="E407" s="35"/>
      <c r="F407" s="665"/>
    </row>
    <row r="408" spans="1:8" ht="20" x14ac:dyDescent="0.25">
      <c r="A408" s="824">
        <v>906</v>
      </c>
      <c r="B408" s="666" t="s">
        <v>2070</v>
      </c>
      <c r="C408" s="666" t="s">
        <v>2071</v>
      </c>
      <c r="D408" s="555"/>
      <c r="E408" s="35"/>
      <c r="F408" s="665"/>
      <c r="H408" s="34"/>
    </row>
    <row r="409" spans="1:8" ht="20" x14ac:dyDescent="0.25">
      <c r="A409" s="824">
        <v>907</v>
      </c>
      <c r="B409" s="666" t="s">
        <v>2072</v>
      </c>
      <c r="C409" s="666" t="s">
        <v>2073</v>
      </c>
      <c r="D409" s="555"/>
      <c r="E409" s="35"/>
      <c r="F409" s="665"/>
    </row>
    <row r="410" spans="1:8" ht="20" x14ac:dyDescent="0.25">
      <c r="A410" s="824">
        <v>908</v>
      </c>
      <c r="B410" s="666" t="s">
        <v>2074</v>
      </c>
      <c r="C410" s="666" t="s">
        <v>2075</v>
      </c>
      <c r="D410" s="555"/>
      <c r="E410" s="35"/>
      <c r="F410" s="665"/>
      <c r="H410" s="34"/>
    </row>
    <row r="411" spans="1:8" ht="40.4" customHeight="1" x14ac:dyDescent="0.25">
      <c r="A411" s="824">
        <v>909</v>
      </c>
      <c r="B411" s="666" t="s">
        <v>2076</v>
      </c>
      <c r="C411" s="831" t="s">
        <v>2077</v>
      </c>
      <c r="D411" s="555"/>
      <c r="E411" s="35"/>
      <c r="F411" s="665"/>
    </row>
    <row r="412" spans="1:8" ht="60" x14ac:dyDescent="0.25">
      <c r="A412" s="824">
        <v>910</v>
      </c>
      <c r="B412" s="666" t="s">
        <v>2078</v>
      </c>
      <c r="C412" s="831" t="s">
        <v>2079</v>
      </c>
      <c r="D412" s="555"/>
      <c r="E412" s="35"/>
      <c r="F412" s="665"/>
    </row>
    <row r="413" spans="1:8" ht="50" x14ac:dyDescent="0.25">
      <c r="A413" s="824">
        <v>911</v>
      </c>
      <c r="B413" s="666" t="s">
        <v>2080</v>
      </c>
      <c r="C413" s="831" t="s">
        <v>2326</v>
      </c>
      <c r="D413" s="555"/>
      <c r="E413" s="35"/>
      <c r="F413" s="665"/>
    </row>
    <row r="414" spans="1:8" ht="20" x14ac:dyDescent="0.25">
      <c r="A414" s="824">
        <v>912</v>
      </c>
      <c r="B414" s="666" t="s">
        <v>2081</v>
      </c>
      <c r="C414" s="666" t="s">
        <v>2082</v>
      </c>
      <c r="D414" s="555"/>
      <c r="E414" s="35"/>
      <c r="F414" s="665"/>
    </row>
    <row r="415" spans="1:8" ht="20" x14ac:dyDescent="0.25">
      <c r="A415" s="824">
        <v>913</v>
      </c>
      <c r="B415" s="666" t="s">
        <v>2083</v>
      </c>
      <c r="C415" s="666" t="s">
        <v>2084</v>
      </c>
      <c r="D415" s="555"/>
      <c r="E415" s="35"/>
      <c r="F415" s="665"/>
    </row>
    <row r="416" spans="1:8" ht="20" x14ac:dyDescent="0.25">
      <c r="A416" s="824">
        <v>914</v>
      </c>
      <c r="B416" s="666" t="s">
        <v>2085</v>
      </c>
      <c r="C416" s="666" t="s">
        <v>2086</v>
      </c>
      <c r="D416" s="555"/>
      <c r="E416" s="35"/>
      <c r="F416" s="665"/>
    </row>
    <row r="417" spans="1:8" ht="30" x14ac:dyDescent="0.25">
      <c r="A417" s="824">
        <v>915</v>
      </c>
      <c r="B417" s="666" t="s">
        <v>2087</v>
      </c>
      <c r="C417" s="666" t="s">
        <v>2088</v>
      </c>
      <c r="D417" s="555"/>
      <c r="E417" s="35"/>
      <c r="F417" s="665"/>
    </row>
    <row r="418" spans="1:8" ht="20" x14ac:dyDescent="0.25">
      <c r="A418" s="824">
        <v>916</v>
      </c>
      <c r="B418" s="666" t="s">
        <v>2089</v>
      </c>
      <c r="C418" s="666" t="s">
        <v>2090</v>
      </c>
      <c r="D418" s="555"/>
      <c r="E418" s="35"/>
      <c r="F418" s="665"/>
      <c r="H418" s="34"/>
    </row>
    <row r="419" spans="1:8" ht="30" x14ac:dyDescent="0.25">
      <c r="A419" s="824">
        <v>919</v>
      </c>
      <c r="B419" s="666" t="s">
        <v>2091</v>
      </c>
      <c r="C419" s="666" t="s">
        <v>2092</v>
      </c>
      <c r="D419" s="555"/>
      <c r="E419" s="35"/>
      <c r="F419" s="665"/>
    </row>
    <row r="420" spans="1:8" ht="30" x14ac:dyDescent="0.25">
      <c r="A420" s="824">
        <v>920</v>
      </c>
      <c r="B420" s="666" t="s">
        <v>2093</v>
      </c>
      <c r="C420" s="666" t="s">
        <v>2094</v>
      </c>
      <c r="D420" s="555"/>
      <c r="E420" s="35"/>
      <c r="F420" s="665"/>
    </row>
    <row r="421" spans="1:8" ht="40" x14ac:dyDescent="0.25">
      <c r="A421" s="824">
        <v>921</v>
      </c>
      <c r="B421" s="666" t="s">
        <v>2095</v>
      </c>
      <c r="C421" s="666" t="s">
        <v>2096</v>
      </c>
      <c r="D421" s="555"/>
      <c r="E421" s="35"/>
      <c r="F421" s="665"/>
      <c r="H421" s="34"/>
    </row>
    <row r="422" spans="1:8" ht="40" x14ac:dyDescent="0.25">
      <c r="A422" s="824">
        <v>922</v>
      </c>
      <c r="B422" s="666" t="s">
        <v>2097</v>
      </c>
      <c r="C422" s="666" t="s">
        <v>2098</v>
      </c>
      <c r="D422" s="555"/>
      <c r="E422" s="35"/>
      <c r="F422" s="665"/>
    </row>
    <row r="423" spans="1:8" ht="20" x14ac:dyDescent="0.25">
      <c r="A423" s="824">
        <v>923</v>
      </c>
      <c r="B423" s="666" t="s">
        <v>2099</v>
      </c>
      <c r="C423" s="666" t="s">
        <v>2100</v>
      </c>
      <c r="D423" s="555"/>
      <c r="E423" s="35"/>
      <c r="F423" s="665"/>
    </row>
    <row r="424" spans="1:8" ht="20" x14ac:dyDescent="0.25">
      <c r="A424" s="824">
        <v>924</v>
      </c>
      <c r="B424" s="666" t="s">
        <v>2101</v>
      </c>
      <c r="C424" s="666" t="s">
        <v>2102</v>
      </c>
      <c r="D424" s="555"/>
      <c r="E424" s="35"/>
      <c r="F424" s="665"/>
    </row>
    <row r="425" spans="1:8" ht="20" x14ac:dyDescent="0.25">
      <c r="A425" s="824">
        <v>925</v>
      </c>
      <c r="B425" s="666" t="s">
        <v>2103</v>
      </c>
      <c r="C425" s="666" t="s">
        <v>2104</v>
      </c>
      <c r="D425" s="555"/>
      <c r="E425" s="35"/>
      <c r="F425" s="665"/>
    </row>
    <row r="426" spans="1:8" ht="30" x14ac:dyDescent="0.25">
      <c r="A426" s="824">
        <v>926</v>
      </c>
      <c r="B426" s="666" t="s">
        <v>2105</v>
      </c>
      <c r="C426" s="666" t="s">
        <v>2106</v>
      </c>
      <c r="D426" s="555"/>
      <c r="E426" s="35"/>
      <c r="F426" s="665"/>
    </row>
    <row r="427" spans="1:8" x14ac:dyDescent="0.25">
      <c r="A427" s="824">
        <v>927</v>
      </c>
      <c r="B427" s="666" t="s">
        <v>2107</v>
      </c>
      <c r="C427" s="666" t="s">
        <v>2108</v>
      </c>
      <c r="D427" s="555"/>
      <c r="E427" s="35"/>
      <c r="F427" s="665"/>
    </row>
    <row r="428" spans="1:8" ht="20" x14ac:dyDescent="0.25">
      <c r="A428" s="824">
        <v>928</v>
      </c>
      <c r="B428" s="666" t="s">
        <v>2109</v>
      </c>
      <c r="C428" s="666" t="s">
        <v>2110</v>
      </c>
      <c r="D428" s="555"/>
      <c r="E428" s="35"/>
      <c r="F428" s="665"/>
    </row>
    <row r="429" spans="1:8" ht="30" x14ac:dyDescent="0.25">
      <c r="A429" s="824">
        <v>929</v>
      </c>
      <c r="B429" s="666" t="s">
        <v>2111</v>
      </c>
      <c r="C429" s="666" t="s">
        <v>2112</v>
      </c>
      <c r="D429" s="555"/>
      <c r="E429" s="35"/>
      <c r="F429" s="665"/>
    </row>
    <row r="430" spans="1:8" x14ac:dyDescent="0.25">
      <c r="A430" s="824">
        <v>930</v>
      </c>
      <c r="B430" s="666" t="s">
        <v>2107</v>
      </c>
      <c r="C430" s="666" t="s">
        <v>2108</v>
      </c>
      <c r="D430" s="555"/>
      <c r="E430" s="35"/>
      <c r="F430" s="665"/>
    </row>
    <row r="431" spans="1:8" ht="20" x14ac:dyDescent="0.25">
      <c r="A431" s="848" t="s">
        <v>2362</v>
      </c>
      <c r="B431" s="666" t="s">
        <v>1278</v>
      </c>
      <c r="C431" s="666" t="s">
        <v>1279</v>
      </c>
      <c r="D431" s="569"/>
      <c r="E431" s="35"/>
      <c r="F431" s="665"/>
    </row>
    <row r="432" spans="1:8" ht="20" x14ac:dyDescent="0.25">
      <c r="A432" s="848" t="s">
        <v>2363</v>
      </c>
      <c r="B432" s="667" t="s">
        <v>1280</v>
      </c>
      <c r="C432" s="666" t="s">
        <v>1281</v>
      </c>
      <c r="D432" s="569"/>
      <c r="E432" s="282"/>
      <c r="F432" s="665"/>
    </row>
    <row r="433" spans="1:8" ht="50" x14ac:dyDescent="0.25">
      <c r="A433" s="848" t="s">
        <v>2364</v>
      </c>
      <c r="B433" s="666" t="s">
        <v>1276</v>
      </c>
      <c r="C433" s="666" t="s">
        <v>1277</v>
      </c>
      <c r="D433" s="569"/>
      <c r="E433" s="35"/>
      <c r="F433" s="665"/>
    </row>
    <row r="434" spans="1:8" ht="20" x14ac:dyDescent="0.25">
      <c r="A434" s="824">
        <v>932</v>
      </c>
      <c r="B434" s="666" t="s">
        <v>2113</v>
      </c>
      <c r="C434" s="666" t="s">
        <v>2114</v>
      </c>
      <c r="D434" s="555"/>
      <c r="E434" s="35"/>
      <c r="F434" s="665"/>
    </row>
    <row r="435" spans="1:8" x14ac:dyDescent="0.25">
      <c r="A435" s="824" t="s">
        <v>2115</v>
      </c>
      <c r="B435" s="666" t="s">
        <v>2116</v>
      </c>
      <c r="C435" s="666" t="s">
        <v>2117</v>
      </c>
      <c r="D435" s="555"/>
      <c r="E435" s="35"/>
      <c r="F435" s="665"/>
    </row>
    <row r="436" spans="1:8" x14ac:dyDescent="0.25">
      <c r="A436" s="824" t="s">
        <v>2118</v>
      </c>
      <c r="B436" s="666" t="s">
        <v>2119</v>
      </c>
      <c r="C436" s="666" t="s">
        <v>2120</v>
      </c>
      <c r="D436" s="555"/>
      <c r="E436" s="35"/>
      <c r="F436" s="665"/>
    </row>
    <row r="437" spans="1:8" ht="38.9" customHeight="1" x14ac:dyDescent="0.25">
      <c r="A437" s="824" t="s">
        <v>2121</v>
      </c>
      <c r="B437" s="666" t="s">
        <v>2122</v>
      </c>
      <c r="C437" s="666" t="s">
        <v>2123</v>
      </c>
      <c r="D437" s="555"/>
      <c r="E437" s="35"/>
      <c r="F437" s="665"/>
      <c r="H437" s="34"/>
    </row>
    <row r="438" spans="1:8" x14ac:dyDescent="0.25">
      <c r="A438" s="824" t="s">
        <v>2124</v>
      </c>
      <c r="B438" s="666" t="s">
        <v>2125</v>
      </c>
      <c r="C438" s="666" t="s">
        <v>2126</v>
      </c>
      <c r="D438" s="555"/>
      <c r="E438" s="35"/>
      <c r="F438" s="665"/>
    </row>
    <row r="439" spans="1:8" ht="33" customHeight="1" x14ac:dyDescent="0.25">
      <c r="A439" s="824" t="s">
        <v>2127</v>
      </c>
      <c r="B439" s="666" t="s">
        <v>2128</v>
      </c>
      <c r="C439" s="666" t="s">
        <v>2129</v>
      </c>
      <c r="D439" s="555"/>
      <c r="E439" s="35"/>
      <c r="F439" s="665"/>
      <c r="H439" s="34"/>
    </row>
    <row r="440" spans="1:8" x14ac:dyDescent="0.25">
      <c r="A440" s="828">
        <v>1000</v>
      </c>
      <c r="B440" s="666" t="s">
        <v>2130</v>
      </c>
      <c r="C440" s="666" t="s">
        <v>2131</v>
      </c>
      <c r="D440" s="557"/>
      <c r="E440" s="35"/>
      <c r="F440" s="665"/>
    </row>
    <row r="441" spans="1:8" x14ac:dyDescent="0.25">
      <c r="A441" s="828">
        <v>1001</v>
      </c>
      <c r="B441" s="666" t="s">
        <v>2132</v>
      </c>
      <c r="C441" s="666" t="s">
        <v>2133</v>
      </c>
      <c r="D441" s="557"/>
      <c r="E441" s="35"/>
      <c r="F441" s="665"/>
    </row>
    <row r="442" spans="1:8" ht="40" x14ac:dyDescent="0.25">
      <c r="A442" s="828">
        <v>1003</v>
      </c>
      <c r="B442" s="666" t="s">
        <v>2134</v>
      </c>
      <c r="C442" s="666" t="s">
        <v>2135</v>
      </c>
      <c r="D442" s="557"/>
      <c r="E442" s="35"/>
      <c r="F442" s="665"/>
    </row>
    <row r="443" spans="1:8" ht="20" x14ac:dyDescent="0.25">
      <c r="A443" s="828">
        <v>1004</v>
      </c>
      <c r="B443" s="666" t="s">
        <v>2136</v>
      </c>
      <c r="C443" s="666" t="s">
        <v>2137</v>
      </c>
      <c r="D443" s="557"/>
      <c r="E443" s="35"/>
      <c r="F443" s="665"/>
    </row>
    <row r="444" spans="1:8" ht="20" x14ac:dyDescent="0.25">
      <c r="A444" s="828">
        <v>1005</v>
      </c>
      <c r="B444" s="666" t="s">
        <v>2138</v>
      </c>
      <c r="C444" s="666" t="s">
        <v>2139</v>
      </c>
      <c r="D444" s="557"/>
      <c r="E444" s="35"/>
      <c r="F444" s="665"/>
    </row>
    <row r="445" spans="1:8" ht="20" x14ac:dyDescent="0.25">
      <c r="A445" s="828">
        <v>1006</v>
      </c>
      <c r="B445" s="666" t="s">
        <v>2140</v>
      </c>
      <c r="C445" s="666" t="s">
        <v>2141</v>
      </c>
      <c r="D445" s="557"/>
      <c r="E445" s="35"/>
      <c r="F445" s="665"/>
    </row>
    <row r="446" spans="1:8" ht="20" x14ac:dyDescent="0.25">
      <c r="A446" s="828">
        <v>1007</v>
      </c>
      <c r="B446" s="666" t="s">
        <v>2142</v>
      </c>
      <c r="C446" s="666" t="s">
        <v>2143</v>
      </c>
      <c r="D446" s="557"/>
      <c r="E446" s="35"/>
      <c r="F446" s="665"/>
    </row>
    <row r="447" spans="1:8" ht="20" x14ac:dyDescent="0.25">
      <c r="A447" s="828">
        <v>1008</v>
      </c>
      <c r="B447" s="666" t="s">
        <v>2144</v>
      </c>
      <c r="C447" s="666" t="s">
        <v>2145</v>
      </c>
      <c r="D447" s="557"/>
      <c r="E447" s="35"/>
      <c r="F447" s="665"/>
    </row>
    <row r="448" spans="1:8" ht="30" x14ac:dyDescent="0.25">
      <c r="A448" s="828">
        <v>1009</v>
      </c>
      <c r="B448" s="666" t="s">
        <v>2146</v>
      </c>
      <c r="C448" s="666" t="s">
        <v>2147</v>
      </c>
      <c r="D448" s="557"/>
      <c r="E448" s="35"/>
      <c r="F448" s="665"/>
    </row>
    <row r="449" spans="1:8" ht="30" x14ac:dyDescent="0.25">
      <c r="A449" s="828">
        <v>1010</v>
      </c>
      <c r="B449" s="666" t="s">
        <v>2148</v>
      </c>
      <c r="C449" s="666" t="s">
        <v>2149</v>
      </c>
      <c r="D449" s="557"/>
      <c r="E449" s="35"/>
      <c r="F449" s="665"/>
    </row>
    <row r="450" spans="1:8" ht="20" x14ac:dyDescent="0.25">
      <c r="A450" s="828">
        <v>1011</v>
      </c>
      <c r="B450" s="666" t="s">
        <v>2150</v>
      </c>
      <c r="C450" s="666" t="s">
        <v>2151</v>
      </c>
      <c r="D450" s="557"/>
      <c r="E450" s="35"/>
      <c r="F450" s="665"/>
    </row>
    <row r="451" spans="1:8" ht="20" x14ac:dyDescent="0.25">
      <c r="A451" s="828">
        <v>1015</v>
      </c>
      <c r="B451" s="666" t="s">
        <v>2152</v>
      </c>
      <c r="C451" s="666" t="s">
        <v>2153</v>
      </c>
      <c r="D451" s="557"/>
      <c r="E451" s="35"/>
      <c r="F451" s="665"/>
    </row>
    <row r="452" spans="1:8" x14ac:dyDescent="0.25">
      <c r="A452" s="828">
        <v>1016</v>
      </c>
      <c r="B452" s="666" t="s">
        <v>2154</v>
      </c>
      <c r="C452" s="666" t="s">
        <v>2155</v>
      </c>
      <c r="D452" s="557"/>
      <c r="E452" s="35"/>
      <c r="F452" s="665"/>
    </row>
    <row r="453" spans="1:8" x14ac:dyDescent="0.25">
      <c r="A453" s="828">
        <v>1017</v>
      </c>
      <c r="B453" s="666" t="s">
        <v>2156</v>
      </c>
      <c r="C453" s="666" t="s">
        <v>2157</v>
      </c>
      <c r="D453" s="557"/>
      <c r="E453" s="35"/>
      <c r="F453" s="665"/>
      <c r="H453" s="34"/>
    </row>
    <row r="454" spans="1:8" ht="20" x14ac:dyDescent="0.25">
      <c r="A454" s="828">
        <v>1019</v>
      </c>
      <c r="B454" s="666" t="s">
        <v>2158</v>
      </c>
      <c r="C454" s="666" t="s">
        <v>2159</v>
      </c>
      <c r="D454" s="557"/>
      <c r="E454" s="35"/>
      <c r="F454" s="665"/>
    </row>
    <row r="455" spans="1:8" x14ac:dyDescent="0.25">
      <c r="A455" s="828">
        <v>1020</v>
      </c>
      <c r="B455" s="666" t="s">
        <v>2156</v>
      </c>
      <c r="C455" s="666" t="s">
        <v>2157</v>
      </c>
      <c r="D455" s="557"/>
      <c r="E455" s="35"/>
      <c r="F455" s="665"/>
    </row>
    <row r="456" spans="1:8" ht="20" x14ac:dyDescent="0.25">
      <c r="A456" s="828">
        <v>1022</v>
      </c>
      <c r="B456" s="666" t="s">
        <v>2160</v>
      </c>
      <c r="C456" s="666" t="s">
        <v>2161</v>
      </c>
      <c r="D456" s="557"/>
      <c r="E456" s="35"/>
      <c r="F456" s="665"/>
    </row>
    <row r="457" spans="1:8" ht="20" x14ac:dyDescent="0.25">
      <c r="A457" s="828">
        <v>1023</v>
      </c>
      <c r="B457" s="666" t="s">
        <v>2162</v>
      </c>
      <c r="C457" s="666" t="s">
        <v>2163</v>
      </c>
      <c r="D457" s="557"/>
      <c r="E457" s="35"/>
      <c r="F457" s="665"/>
    </row>
    <row r="458" spans="1:8" x14ac:dyDescent="0.25">
      <c r="A458" s="828">
        <v>1024</v>
      </c>
      <c r="B458" s="666" t="s">
        <v>2164</v>
      </c>
      <c r="C458" s="666" t="s">
        <v>2165</v>
      </c>
      <c r="D458" s="557"/>
      <c r="E458" s="35"/>
      <c r="F458" s="665"/>
    </row>
    <row r="459" spans="1:8" ht="20" x14ac:dyDescent="0.25">
      <c r="A459" s="828">
        <v>1025</v>
      </c>
      <c r="B459" s="666" t="s">
        <v>2162</v>
      </c>
      <c r="C459" s="666" t="s">
        <v>2163</v>
      </c>
      <c r="D459" s="557"/>
      <c r="E459" s="35"/>
      <c r="F459" s="665"/>
    </row>
    <row r="460" spans="1:8" x14ac:dyDescent="0.25">
      <c r="A460" s="828">
        <v>1026</v>
      </c>
      <c r="B460" s="666" t="s">
        <v>2154</v>
      </c>
      <c r="C460" s="666" t="s">
        <v>2155</v>
      </c>
      <c r="D460" s="557"/>
      <c r="E460" s="35"/>
      <c r="F460" s="665"/>
      <c r="H460" s="34"/>
    </row>
    <row r="461" spans="1:8" x14ac:dyDescent="0.25">
      <c r="A461" s="828">
        <v>1027</v>
      </c>
      <c r="B461" s="666" t="s">
        <v>2156</v>
      </c>
      <c r="C461" s="666" t="s">
        <v>2157</v>
      </c>
      <c r="D461" s="557"/>
      <c r="E461" s="35"/>
      <c r="F461" s="665"/>
    </row>
    <row r="462" spans="1:8" x14ac:dyDescent="0.25">
      <c r="A462" s="828">
        <v>1028</v>
      </c>
      <c r="B462" s="666" t="s">
        <v>2166</v>
      </c>
      <c r="C462" s="666" t="s">
        <v>2167</v>
      </c>
      <c r="D462" s="557"/>
      <c r="E462" s="35"/>
      <c r="F462" s="665"/>
    </row>
    <row r="463" spans="1:8" ht="20" x14ac:dyDescent="0.25">
      <c r="A463" s="828">
        <v>1029</v>
      </c>
      <c r="B463" s="666" t="s">
        <v>2168</v>
      </c>
      <c r="C463" s="666" t="s">
        <v>2169</v>
      </c>
      <c r="D463" s="557"/>
      <c r="E463" s="35"/>
      <c r="F463" s="665"/>
    </row>
    <row r="464" spans="1:8" ht="50" x14ac:dyDescent="0.25">
      <c r="A464" s="828">
        <v>1030</v>
      </c>
      <c r="B464" s="666" t="s">
        <v>2170</v>
      </c>
      <c r="C464" s="666" t="s">
        <v>2171</v>
      </c>
      <c r="D464" s="557"/>
      <c r="E464" s="35"/>
      <c r="F464" s="665"/>
    </row>
    <row r="465" spans="1:8" ht="20" x14ac:dyDescent="0.25">
      <c r="A465" s="828">
        <v>1031</v>
      </c>
      <c r="B465" s="849" t="s">
        <v>2172</v>
      </c>
      <c r="C465" s="666" t="s">
        <v>2173</v>
      </c>
      <c r="D465" s="557"/>
      <c r="E465" s="646"/>
      <c r="F465" s="665"/>
    </row>
    <row r="466" spans="1:8" ht="20" x14ac:dyDescent="0.25">
      <c r="A466" s="828">
        <v>1032</v>
      </c>
      <c r="B466" s="666" t="s">
        <v>2174</v>
      </c>
      <c r="C466" s="666" t="s">
        <v>2175</v>
      </c>
      <c r="D466" s="557"/>
      <c r="E466" s="35"/>
      <c r="F466" s="665"/>
    </row>
    <row r="467" spans="1:8" ht="20" x14ac:dyDescent="0.25">
      <c r="A467" s="828">
        <v>1033</v>
      </c>
      <c r="B467" s="666" t="s">
        <v>2176</v>
      </c>
      <c r="C467" s="666" t="s">
        <v>2177</v>
      </c>
      <c r="D467" s="557"/>
      <c r="E467" s="35"/>
      <c r="F467" s="665"/>
      <c r="H467" s="34"/>
    </row>
    <row r="468" spans="1:8" ht="30" x14ac:dyDescent="0.25">
      <c r="A468" s="828">
        <v>1034</v>
      </c>
      <c r="B468" s="666" t="s">
        <v>2178</v>
      </c>
      <c r="C468" s="666" t="s">
        <v>2179</v>
      </c>
      <c r="D468" s="557"/>
      <c r="E468" s="35"/>
      <c r="F468" s="665"/>
    </row>
    <row r="469" spans="1:8" ht="30" x14ac:dyDescent="0.25">
      <c r="A469" s="828">
        <v>1035</v>
      </c>
      <c r="B469" s="666" t="s">
        <v>2180</v>
      </c>
      <c r="C469" s="666" t="s">
        <v>2181</v>
      </c>
      <c r="D469" s="557"/>
      <c r="E469" s="35"/>
      <c r="F469" s="665"/>
    </row>
    <row r="470" spans="1:8" ht="50" x14ac:dyDescent="0.25">
      <c r="A470" s="828">
        <v>1037</v>
      </c>
      <c r="B470" s="666" t="s">
        <v>2182</v>
      </c>
      <c r="C470" s="666" t="s">
        <v>2183</v>
      </c>
      <c r="D470" s="557"/>
      <c r="E470" s="35"/>
      <c r="F470" s="665"/>
    </row>
    <row r="471" spans="1:8" ht="20" x14ac:dyDescent="0.25">
      <c r="A471" s="828">
        <v>1038</v>
      </c>
      <c r="B471" s="666" t="s">
        <v>2184</v>
      </c>
      <c r="C471" s="666" t="s">
        <v>2185</v>
      </c>
      <c r="D471" s="557"/>
      <c r="E471" s="35"/>
      <c r="F471" s="665"/>
    </row>
    <row r="472" spans="1:8" ht="30" x14ac:dyDescent="0.25">
      <c r="A472" s="828">
        <v>1039</v>
      </c>
      <c r="B472" s="849" t="s">
        <v>2186</v>
      </c>
      <c r="C472" s="666" t="s">
        <v>2187</v>
      </c>
      <c r="D472" s="557"/>
      <c r="E472" s="646"/>
      <c r="F472" s="665"/>
    </row>
    <row r="473" spans="1:8" ht="20" x14ac:dyDescent="0.25">
      <c r="A473" s="824" t="s">
        <v>2188</v>
      </c>
      <c r="B473" s="849" t="s">
        <v>2189</v>
      </c>
      <c r="C473" s="666" t="s">
        <v>2190</v>
      </c>
      <c r="D473" s="555"/>
      <c r="E473" s="646"/>
      <c r="F473" s="665"/>
    </row>
    <row r="474" spans="1:8" ht="20" x14ac:dyDescent="0.25">
      <c r="A474" s="824" t="s">
        <v>2191</v>
      </c>
      <c r="B474" s="849" t="s">
        <v>2192</v>
      </c>
      <c r="C474" s="666" t="s">
        <v>2193</v>
      </c>
      <c r="D474" s="555"/>
      <c r="E474" s="646"/>
      <c r="F474" s="665"/>
    </row>
    <row r="475" spans="1:8" ht="20" x14ac:dyDescent="0.25">
      <c r="A475" s="824" t="s">
        <v>2194</v>
      </c>
      <c r="B475" s="850" t="s">
        <v>2195</v>
      </c>
      <c r="C475" s="666" t="s">
        <v>2196</v>
      </c>
      <c r="D475" s="555"/>
      <c r="E475" s="529"/>
      <c r="F475" s="665"/>
    </row>
    <row r="476" spans="1:8" ht="40.5" customHeight="1" x14ac:dyDescent="0.25">
      <c r="A476" s="824" t="s">
        <v>2197</v>
      </c>
      <c r="B476" s="849" t="s">
        <v>2198</v>
      </c>
      <c r="C476" s="666" t="s">
        <v>2199</v>
      </c>
      <c r="D476" s="555"/>
      <c r="E476" s="646"/>
      <c r="F476" s="665"/>
    </row>
    <row r="477" spans="1:8" ht="30" x14ac:dyDescent="0.25">
      <c r="A477" s="824" t="s">
        <v>2200</v>
      </c>
      <c r="B477" s="849" t="s">
        <v>2201</v>
      </c>
      <c r="C477" s="666" t="s">
        <v>2202</v>
      </c>
      <c r="D477" s="555"/>
      <c r="E477" s="646"/>
      <c r="F477" s="665"/>
    </row>
    <row r="478" spans="1:8" ht="20" x14ac:dyDescent="0.25">
      <c r="A478" s="828" t="s">
        <v>2203</v>
      </c>
      <c r="B478" s="666" t="s">
        <v>2204</v>
      </c>
      <c r="C478" s="666" t="s">
        <v>2205</v>
      </c>
      <c r="D478" s="557"/>
      <c r="E478" s="35"/>
      <c r="F478" s="665"/>
    </row>
    <row r="479" spans="1:8" ht="20" x14ac:dyDescent="0.25">
      <c r="A479" s="828" t="s">
        <v>2206</v>
      </c>
      <c r="B479" s="666" t="s">
        <v>2207</v>
      </c>
      <c r="C479" s="666" t="s">
        <v>2208</v>
      </c>
      <c r="D479" s="557"/>
      <c r="E479" s="35"/>
      <c r="F479" s="665"/>
      <c r="G479" s="15"/>
    </row>
    <row r="480" spans="1:8" ht="40" x14ac:dyDescent="0.25">
      <c r="A480" s="828">
        <v>1043</v>
      </c>
      <c r="B480" s="666" t="s">
        <v>2209</v>
      </c>
      <c r="C480" s="666" t="s">
        <v>2210</v>
      </c>
      <c r="D480" s="557"/>
      <c r="E480" s="35"/>
      <c r="F480" s="665"/>
      <c r="G480" s="15"/>
    </row>
    <row r="481" spans="1:8" ht="40" x14ac:dyDescent="0.25">
      <c r="A481" s="828">
        <v>1044</v>
      </c>
      <c r="B481" s="666" t="s">
        <v>2211</v>
      </c>
      <c r="C481" s="666" t="s">
        <v>2212</v>
      </c>
      <c r="D481" s="557"/>
      <c r="E481" s="35"/>
      <c r="F481" s="665"/>
    </row>
    <row r="482" spans="1:8" ht="30" x14ac:dyDescent="0.25">
      <c r="A482" s="828">
        <v>1045</v>
      </c>
      <c r="B482" s="666" t="s">
        <v>2213</v>
      </c>
      <c r="C482" s="666" t="s">
        <v>2214</v>
      </c>
      <c r="D482" s="557"/>
      <c r="E482" s="35"/>
      <c r="F482" s="665"/>
    </row>
    <row r="483" spans="1:8" ht="40" x14ac:dyDescent="0.25">
      <c r="A483" s="828">
        <v>1046</v>
      </c>
      <c r="B483" s="666" t="s">
        <v>2215</v>
      </c>
      <c r="C483" s="666" t="s">
        <v>2216</v>
      </c>
      <c r="D483" s="557"/>
      <c r="E483" s="35"/>
      <c r="F483" s="665"/>
      <c r="H483" s="34"/>
    </row>
    <row r="484" spans="1:8" ht="40" x14ac:dyDescent="0.25">
      <c r="A484" s="828">
        <v>1047</v>
      </c>
      <c r="B484" s="666" t="s">
        <v>2217</v>
      </c>
      <c r="C484" s="666" t="s">
        <v>2218</v>
      </c>
      <c r="D484" s="557"/>
      <c r="E484" s="35"/>
      <c r="F484" s="665"/>
    </row>
    <row r="485" spans="1:8" ht="30" x14ac:dyDescent="0.25">
      <c r="A485" s="828">
        <v>1049</v>
      </c>
      <c r="B485" s="666" t="s">
        <v>2219</v>
      </c>
      <c r="C485" s="666" t="s">
        <v>2220</v>
      </c>
      <c r="D485" s="557"/>
      <c r="E485" s="35"/>
      <c r="F485" s="665"/>
    </row>
    <row r="486" spans="1:8" ht="20" x14ac:dyDescent="0.25">
      <c r="A486" s="828">
        <v>1050</v>
      </c>
      <c r="B486" s="666" t="s">
        <v>2221</v>
      </c>
      <c r="C486" s="666" t="s">
        <v>2222</v>
      </c>
      <c r="D486" s="557"/>
      <c r="E486" s="35"/>
      <c r="F486" s="665"/>
    </row>
    <row r="487" spans="1:8" ht="27.75" customHeight="1" x14ac:dyDescent="0.25">
      <c r="A487" s="828">
        <v>1101</v>
      </c>
      <c r="B487" s="666" t="s">
        <v>2223</v>
      </c>
      <c r="C487" s="666" t="s">
        <v>2224</v>
      </c>
      <c r="D487" s="557"/>
      <c r="E487" s="35"/>
      <c r="F487" s="665"/>
    </row>
    <row r="488" spans="1:8" ht="20" x14ac:dyDescent="0.25">
      <c r="A488" s="836">
        <v>1102</v>
      </c>
      <c r="B488" s="666" t="s">
        <v>2225</v>
      </c>
      <c r="C488" s="666" t="s">
        <v>2226</v>
      </c>
      <c r="D488" s="560"/>
      <c r="E488" s="35"/>
      <c r="F488" s="665"/>
    </row>
    <row r="489" spans="1:8" ht="20" x14ac:dyDescent="0.25">
      <c r="A489" s="828">
        <v>1103</v>
      </c>
      <c r="B489" s="837" t="s">
        <v>2227</v>
      </c>
      <c r="C489" s="666" t="s">
        <v>2228</v>
      </c>
      <c r="D489" s="557"/>
      <c r="E489" s="320"/>
      <c r="F489" s="665"/>
    </row>
    <row r="490" spans="1:8" ht="150" x14ac:dyDescent="0.25">
      <c r="A490" s="836">
        <v>1104</v>
      </c>
      <c r="B490" s="851" t="s">
        <v>2229</v>
      </c>
      <c r="C490" s="831" t="s">
        <v>2230</v>
      </c>
      <c r="D490" s="560"/>
      <c r="E490" s="247"/>
      <c r="F490" s="665"/>
    </row>
    <row r="491" spans="1:8" ht="30" x14ac:dyDescent="0.25">
      <c r="A491" s="828">
        <v>1105</v>
      </c>
      <c r="B491" s="831" t="s">
        <v>2231</v>
      </c>
      <c r="C491" s="831" t="s">
        <v>2232</v>
      </c>
      <c r="D491" s="557"/>
      <c r="E491" s="650"/>
      <c r="F491" s="665"/>
    </row>
    <row r="492" spans="1:8" ht="50" x14ac:dyDescent="0.25">
      <c r="A492" s="836">
        <v>1106</v>
      </c>
      <c r="B492" s="666" t="s">
        <v>2233</v>
      </c>
      <c r="C492" s="666" t="s">
        <v>2329</v>
      </c>
      <c r="D492" s="560"/>
      <c r="E492" s="35"/>
      <c r="F492" s="665"/>
    </row>
    <row r="493" spans="1:8" ht="20" x14ac:dyDescent="0.25">
      <c r="A493" s="828">
        <v>1107</v>
      </c>
      <c r="B493" s="666" t="s">
        <v>2234</v>
      </c>
      <c r="C493" s="666" t="s">
        <v>2235</v>
      </c>
      <c r="D493" s="557"/>
      <c r="E493" s="35"/>
      <c r="F493" s="665"/>
      <c r="H493" s="34"/>
    </row>
    <row r="494" spans="1:8" ht="20" x14ac:dyDescent="0.25">
      <c r="A494" s="836">
        <v>1108</v>
      </c>
      <c r="B494" s="666" t="s">
        <v>2236</v>
      </c>
      <c r="C494" s="666" t="s">
        <v>2237</v>
      </c>
      <c r="D494" s="560"/>
      <c r="E494" s="35"/>
      <c r="F494" s="665"/>
    </row>
    <row r="495" spans="1:8" ht="20" x14ac:dyDescent="0.25">
      <c r="A495" s="828">
        <v>1109</v>
      </c>
      <c r="B495" s="666" t="s">
        <v>2238</v>
      </c>
      <c r="C495" s="666" t="s">
        <v>2239</v>
      </c>
      <c r="D495" s="557"/>
      <c r="E495" s="35"/>
      <c r="F495" s="665"/>
    </row>
    <row r="496" spans="1:8" ht="40" x14ac:dyDescent="0.25">
      <c r="A496" s="836">
        <v>1110</v>
      </c>
      <c r="B496" s="666" t="s">
        <v>2240</v>
      </c>
      <c r="C496" s="666" t="s">
        <v>2241</v>
      </c>
      <c r="D496" s="560"/>
      <c r="E496" s="35"/>
      <c r="F496" s="665"/>
    </row>
    <row r="497" spans="1:6" ht="20" x14ac:dyDescent="0.25">
      <c r="A497" s="828">
        <v>1111</v>
      </c>
      <c r="B497" s="666" t="s">
        <v>2365</v>
      </c>
      <c r="C497" s="666" t="s">
        <v>2416</v>
      </c>
      <c r="D497" s="557"/>
      <c r="E497" s="35"/>
      <c r="F497" s="665"/>
    </row>
    <row r="498" spans="1:6" ht="60" x14ac:dyDescent="0.25">
      <c r="A498" s="836">
        <v>1112</v>
      </c>
      <c r="B498" s="666" t="s">
        <v>2366</v>
      </c>
      <c r="C498" s="666" t="s">
        <v>2411</v>
      </c>
      <c r="D498" s="560"/>
      <c r="E498" s="35"/>
      <c r="F498" s="665"/>
    </row>
    <row r="499" spans="1:6" ht="60" x14ac:dyDescent="0.25">
      <c r="A499" s="828">
        <v>1113</v>
      </c>
      <c r="B499" s="666" t="s">
        <v>2242</v>
      </c>
      <c r="C499" s="666" t="s">
        <v>2243</v>
      </c>
      <c r="D499" s="557"/>
      <c r="E499" s="35"/>
      <c r="F499" s="665"/>
    </row>
    <row r="500" spans="1:6" x14ac:dyDescent="0.25">
      <c r="A500" s="828" t="s">
        <v>2244</v>
      </c>
      <c r="B500" s="666" t="s">
        <v>2245</v>
      </c>
      <c r="C500" s="666" t="s">
        <v>2246</v>
      </c>
      <c r="D500" s="557"/>
      <c r="E500" s="35"/>
      <c r="F500" s="665"/>
    </row>
    <row r="501" spans="1:6" ht="20" x14ac:dyDescent="0.25">
      <c r="A501" s="828" t="s">
        <v>2247</v>
      </c>
      <c r="B501" s="666" t="s">
        <v>2248</v>
      </c>
      <c r="C501" s="666" t="s">
        <v>2249</v>
      </c>
      <c r="D501" s="557"/>
      <c r="E501" s="35"/>
      <c r="F501" s="665"/>
    </row>
    <row r="502" spans="1:6" x14ac:dyDescent="0.25">
      <c r="A502" s="828" t="s">
        <v>2250</v>
      </c>
      <c r="B502" s="666" t="s">
        <v>2251</v>
      </c>
      <c r="C502" s="666" t="s">
        <v>2252</v>
      </c>
      <c r="D502" s="557"/>
      <c r="E502" s="35"/>
      <c r="F502" s="665"/>
    </row>
    <row r="503" spans="1:6" x14ac:dyDescent="0.25">
      <c r="A503" s="828" t="s">
        <v>2253</v>
      </c>
      <c r="B503" s="666" t="s">
        <v>2254</v>
      </c>
      <c r="C503" s="666" t="s">
        <v>2255</v>
      </c>
      <c r="D503" s="557"/>
      <c r="E503" s="35"/>
      <c r="F503" s="665"/>
    </row>
    <row r="504" spans="1:6" x14ac:dyDescent="0.25">
      <c r="A504" s="828">
        <v>1114</v>
      </c>
      <c r="B504" s="666" t="s">
        <v>2256</v>
      </c>
      <c r="C504" s="666" t="s">
        <v>2257</v>
      </c>
      <c r="D504" s="557"/>
      <c r="E504" s="35"/>
      <c r="F504" s="665"/>
    </row>
    <row r="505" spans="1:6" x14ac:dyDescent="0.25">
      <c r="A505" s="828">
        <v>1115</v>
      </c>
      <c r="B505" s="666" t="s">
        <v>2258</v>
      </c>
      <c r="C505" s="666" t="s">
        <v>2259</v>
      </c>
      <c r="D505" s="557"/>
      <c r="E505" s="35"/>
      <c r="F505" s="665"/>
    </row>
  </sheetData>
  <sheetProtection formatCells="0" formatRows="0" insertRows="0" deleteRows="0"/>
  <phoneticPr fontId="2" type="noConversion"/>
  <printOptions gridLines="1"/>
  <pageMargins left="0.25" right="0.25" top="0.75" bottom="0.75" header="0.3" footer="0.3"/>
  <pageSetup paperSize="9" orientation="landscape"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1"/>
  <dimension ref="A1:B6"/>
  <sheetViews>
    <sheetView zoomScaleNormal="100" zoomScaleSheetLayoutView="100" workbookViewId="0">
      <selection activeCell="E10" sqref="E10"/>
    </sheetView>
  </sheetViews>
  <sheetFormatPr defaultColWidth="2.6640625" defaultRowHeight="10" x14ac:dyDescent="0.2"/>
  <cols>
    <col min="1" max="1" width="27.33203125" bestFit="1" customWidth="1"/>
    <col min="2" max="2" width="7.33203125" style="25" customWidth="1"/>
  </cols>
  <sheetData>
    <row r="1" spans="1:2" ht="10.5" x14ac:dyDescent="0.2">
      <c r="A1" s="565" t="s">
        <v>2260</v>
      </c>
      <c r="B1" s="98">
        <v>2020</v>
      </c>
    </row>
    <row r="2" spans="1:2" ht="10.5" x14ac:dyDescent="0.2">
      <c r="A2" s="565" t="s">
        <v>2261</v>
      </c>
      <c r="B2" s="566">
        <f>B1-5</f>
        <v>2015</v>
      </c>
    </row>
    <row r="3" spans="1:2" ht="10.5" x14ac:dyDescent="0.2">
      <c r="A3" s="565" t="s">
        <v>2262</v>
      </c>
      <c r="B3" s="566">
        <f>B1-6</f>
        <v>2014</v>
      </c>
    </row>
    <row r="4" spans="1:2" ht="10.5" x14ac:dyDescent="0.2">
      <c r="A4" s="565" t="s">
        <v>2263</v>
      </c>
      <c r="B4" s="566">
        <f>B1-3</f>
        <v>2017</v>
      </c>
    </row>
    <row r="5" spans="1:2" ht="10.5" x14ac:dyDescent="0.2">
      <c r="A5" s="565" t="s">
        <v>2264</v>
      </c>
      <c r="B5" s="566">
        <f>B1-2</f>
        <v>2018</v>
      </c>
    </row>
    <row r="6" spans="1:2" ht="10.5" x14ac:dyDescent="0.2">
      <c r="A6" s="565" t="s">
        <v>2265</v>
      </c>
      <c r="B6" s="566">
        <f>FW_YR-15</f>
        <v>2005</v>
      </c>
    </row>
  </sheetData>
  <sheetProtection formatCells="0" formatRows="0" insertRows="0" deleteRows="0"/>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tabColor rgb="FFFF66CC"/>
  </sheetPr>
  <dimension ref="A1:AQ258"/>
  <sheetViews>
    <sheetView view="pageBreakPreview" zoomScaleNormal="100" zoomScaleSheetLayoutView="100" workbookViewId="0">
      <selection activeCell="B5" sqref="B5"/>
    </sheetView>
  </sheetViews>
  <sheetFormatPr defaultColWidth="2.6640625" defaultRowHeight="10" x14ac:dyDescent="0.2"/>
  <cols>
    <col min="1" max="1" width="1.6640625" customWidth="1"/>
    <col min="2" max="2" width="4.6640625" style="112" customWidth="1"/>
    <col min="3" max="4" width="1.6640625" customWidth="1"/>
    <col min="21" max="22" width="1.6640625" customWidth="1"/>
    <col min="38" max="38" width="2.6640625" style="25" customWidth="1"/>
    <col min="39" max="41" width="1.6640625" customWidth="1"/>
    <col min="42" max="42" width="4.6640625" customWidth="1"/>
    <col min="43" max="43" width="1.6640625" customWidth="1"/>
  </cols>
  <sheetData>
    <row r="1" spans="1:43" x14ac:dyDescent="0.2">
      <c r="A1" s="724" t="s">
        <v>153</v>
      </c>
      <c r="B1" s="724"/>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c r="AK1" s="724"/>
      <c r="AL1" s="724"/>
      <c r="AM1" s="724"/>
      <c r="AN1" s="724"/>
      <c r="AO1" s="724"/>
      <c r="AP1" s="724"/>
      <c r="AQ1" s="724"/>
    </row>
    <row r="2" spans="1:43" ht="6" customHeight="1" x14ac:dyDescent="0.2">
      <c r="A2" s="217"/>
      <c r="B2" s="47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74"/>
      <c r="AM2" s="217"/>
      <c r="AN2" s="217"/>
      <c r="AO2" s="217"/>
      <c r="AP2" s="217"/>
      <c r="AQ2" s="217"/>
    </row>
    <row r="3" spans="1:43" ht="11.25" customHeight="1" thickBot="1" x14ac:dyDescent="0.25">
      <c r="A3" s="71"/>
      <c r="B3" s="319" t="s">
        <v>154</v>
      </c>
      <c r="C3" s="72"/>
      <c r="D3" s="73"/>
      <c r="E3" s="725" t="s">
        <v>65</v>
      </c>
      <c r="F3" s="725"/>
      <c r="G3" s="725"/>
      <c r="H3" s="725"/>
      <c r="I3" s="725"/>
      <c r="J3" s="725"/>
      <c r="K3" s="725"/>
      <c r="L3" s="725"/>
      <c r="M3" s="725"/>
      <c r="N3" s="725"/>
      <c r="O3" s="725"/>
      <c r="P3" s="725"/>
      <c r="Q3" s="725"/>
      <c r="R3" s="725"/>
      <c r="S3" s="725"/>
      <c r="T3" s="725"/>
      <c r="U3" s="72"/>
      <c r="V3" s="73"/>
      <c r="W3" s="725" t="s">
        <v>66</v>
      </c>
      <c r="X3" s="725"/>
      <c r="Y3" s="725"/>
      <c r="Z3" s="725"/>
      <c r="AA3" s="725"/>
      <c r="AB3" s="725"/>
      <c r="AC3" s="725"/>
      <c r="AD3" s="725"/>
      <c r="AE3" s="725"/>
      <c r="AF3" s="725"/>
      <c r="AG3" s="725"/>
      <c r="AH3" s="725"/>
      <c r="AI3" s="725"/>
      <c r="AJ3" s="725"/>
      <c r="AK3" s="725"/>
      <c r="AL3" s="725"/>
      <c r="AM3" s="72"/>
      <c r="AN3" s="727" t="s">
        <v>67</v>
      </c>
      <c r="AO3" s="725"/>
      <c r="AP3" s="725"/>
      <c r="AQ3" s="725"/>
    </row>
    <row r="4" spans="1:43" ht="6" customHeight="1" x14ac:dyDescent="0.2">
      <c r="A4" s="217"/>
      <c r="B4" s="477"/>
      <c r="C4" s="476"/>
      <c r="D4" s="51"/>
      <c r="E4" s="217"/>
      <c r="F4" s="217"/>
      <c r="G4" s="217"/>
      <c r="H4" s="217"/>
      <c r="I4" s="217"/>
      <c r="J4" s="217"/>
      <c r="K4" s="217"/>
      <c r="L4" s="217"/>
      <c r="M4" s="217"/>
      <c r="N4" s="217"/>
      <c r="O4" s="217"/>
      <c r="P4" s="217"/>
      <c r="Q4" s="217"/>
      <c r="R4" s="217"/>
      <c r="S4" s="217"/>
      <c r="T4" s="217"/>
      <c r="U4" s="476"/>
      <c r="V4" s="51"/>
      <c r="W4" s="217"/>
      <c r="X4" s="217"/>
      <c r="Y4" s="217"/>
      <c r="Z4" s="217"/>
      <c r="AA4" s="217"/>
      <c r="AB4" s="217"/>
      <c r="AC4" s="217"/>
      <c r="AD4" s="217"/>
      <c r="AE4" s="217"/>
      <c r="AF4" s="217"/>
      <c r="AG4" s="217"/>
      <c r="AH4" s="217"/>
      <c r="AI4" s="217"/>
      <c r="AJ4" s="217"/>
      <c r="AK4" s="217"/>
      <c r="AL4" s="74"/>
      <c r="AM4" s="476"/>
      <c r="AN4" s="51"/>
      <c r="AO4" s="217"/>
      <c r="AP4" s="217"/>
      <c r="AQ4" s="217"/>
    </row>
    <row r="5" spans="1:43" ht="10" customHeight="1" x14ac:dyDescent="0.2">
      <c r="A5" s="217"/>
      <c r="B5" s="477">
        <v>201</v>
      </c>
      <c r="C5" s="476"/>
      <c r="D5" s="51"/>
      <c r="E5" s="722" t="str">
        <f ca="1">VLOOKUP(INDIRECT(ADDRESS(ROW(),COLUMN()-3)),Language_Translations,MATCH(Language_Selected,Language_Options,0),FALSE)</f>
        <v>Je voudrais maintenant vous poser des questions sur toutes les naissances que vous avez eues durant votre vie. Avez-vous déjà donné naissance à des enfants ?</v>
      </c>
      <c r="F5" s="722"/>
      <c r="G5" s="722"/>
      <c r="H5" s="722"/>
      <c r="I5" s="722"/>
      <c r="J5" s="722"/>
      <c r="K5" s="722"/>
      <c r="L5" s="722"/>
      <c r="M5" s="722"/>
      <c r="N5" s="722"/>
      <c r="O5" s="722"/>
      <c r="P5" s="722"/>
      <c r="Q5" s="722"/>
      <c r="R5" s="722"/>
      <c r="S5" s="722"/>
      <c r="T5" s="722"/>
      <c r="U5" s="94"/>
      <c r="V5" s="51"/>
      <c r="AM5" s="109"/>
      <c r="AQ5" s="217"/>
    </row>
    <row r="6" spans="1:43" x14ac:dyDescent="0.2">
      <c r="A6" s="217"/>
      <c r="B6" s="477"/>
      <c r="C6" s="476"/>
      <c r="D6" s="51"/>
      <c r="E6" s="722"/>
      <c r="F6" s="722"/>
      <c r="G6" s="722"/>
      <c r="H6" s="722"/>
      <c r="I6" s="722"/>
      <c r="J6" s="722"/>
      <c r="K6" s="722"/>
      <c r="L6" s="722"/>
      <c r="M6" s="722"/>
      <c r="N6" s="722"/>
      <c r="O6" s="722"/>
      <c r="P6" s="722"/>
      <c r="Q6" s="722"/>
      <c r="R6" s="722"/>
      <c r="S6" s="722"/>
      <c r="T6" s="722"/>
      <c r="U6" s="94"/>
      <c r="V6" s="51"/>
      <c r="W6" s="217" t="s">
        <v>117</v>
      </c>
      <c r="X6" s="217"/>
      <c r="Y6" s="47" t="s">
        <v>9</v>
      </c>
      <c r="Z6" s="47"/>
      <c r="AA6" s="47"/>
      <c r="AB6" s="47"/>
      <c r="AC6" s="47"/>
      <c r="AD6" s="47"/>
      <c r="AE6" s="47"/>
      <c r="AF6" s="47"/>
      <c r="AG6" s="47"/>
      <c r="AH6" s="47"/>
      <c r="AI6" s="47"/>
      <c r="AJ6" s="47"/>
      <c r="AK6" s="47"/>
      <c r="AL6" s="75" t="s">
        <v>93</v>
      </c>
      <c r="AM6" s="476"/>
      <c r="AN6" s="51"/>
      <c r="AO6" s="217"/>
      <c r="AP6" s="217"/>
      <c r="AQ6" s="217"/>
    </row>
    <row r="7" spans="1:43" x14ac:dyDescent="0.2">
      <c r="A7" s="217"/>
      <c r="B7" s="477"/>
      <c r="C7" s="476"/>
      <c r="D7" s="51"/>
      <c r="E7" s="722"/>
      <c r="F7" s="722"/>
      <c r="G7" s="722"/>
      <c r="H7" s="722"/>
      <c r="I7" s="722"/>
      <c r="J7" s="722"/>
      <c r="K7" s="722"/>
      <c r="L7" s="722"/>
      <c r="M7" s="722"/>
      <c r="N7" s="722"/>
      <c r="O7" s="722"/>
      <c r="P7" s="722"/>
      <c r="Q7" s="722"/>
      <c r="R7" s="722"/>
      <c r="S7" s="722"/>
      <c r="T7" s="722"/>
      <c r="U7" s="94"/>
      <c r="V7" s="51"/>
      <c r="W7" s="217" t="s">
        <v>118</v>
      </c>
      <c r="X7" s="217"/>
      <c r="Y7" s="47" t="s">
        <v>9</v>
      </c>
      <c r="Z7" s="47"/>
      <c r="AA7" s="47"/>
      <c r="AB7" s="47"/>
      <c r="AC7" s="47"/>
      <c r="AD7" s="47"/>
      <c r="AE7" s="47"/>
      <c r="AF7" s="47"/>
      <c r="AG7" s="47"/>
      <c r="AH7" s="47"/>
      <c r="AI7" s="47"/>
      <c r="AJ7" s="47"/>
      <c r="AK7" s="47"/>
      <c r="AL7" s="75" t="s">
        <v>95</v>
      </c>
      <c r="AM7" s="476"/>
      <c r="AN7" s="51"/>
      <c r="AO7" s="217"/>
      <c r="AP7" s="217">
        <v>206</v>
      </c>
      <c r="AQ7" s="217"/>
    </row>
    <row r="8" spans="1:43" x14ac:dyDescent="0.2">
      <c r="A8" s="217"/>
      <c r="B8" s="477"/>
      <c r="C8" s="476"/>
      <c r="D8" s="51"/>
      <c r="E8" s="722"/>
      <c r="F8" s="722"/>
      <c r="G8" s="722"/>
      <c r="H8" s="722"/>
      <c r="I8" s="722"/>
      <c r="J8" s="722"/>
      <c r="K8" s="722"/>
      <c r="L8" s="722"/>
      <c r="M8" s="722"/>
      <c r="N8" s="722"/>
      <c r="O8" s="722"/>
      <c r="P8" s="722"/>
      <c r="Q8" s="722"/>
      <c r="R8" s="722"/>
      <c r="S8" s="722"/>
      <c r="T8" s="722"/>
      <c r="U8" s="94"/>
      <c r="V8" s="51"/>
      <c r="W8" s="217"/>
      <c r="X8" s="217"/>
      <c r="Y8" s="47"/>
      <c r="Z8" s="47"/>
      <c r="AA8" s="47"/>
      <c r="AB8" s="47"/>
      <c r="AC8" s="47"/>
      <c r="AD8" s="47"/>
      <c r="AE8" s="47"/>
      <c r="AF8" s="47"/>
      <c r="AG8" s="47"/>
      <c r="AH8" s="47"/>
      <c r="AI8" s="47"/>
      <c r="AJ8" s="47"/>
      <c r="AK8" s="47"/>
      <c r="AL8" s="75"/>
      <c r="AM8" s="476"/>
      <c r="AN8" s="51"/>
      <c r="AO8" s="217"/>
      <c r="AP8" s="217"/>
      <c r="AQ8" s="217"/>
    </row>
    <row r="9" spans="1:43" ht="6" customHeight="1" x14ac:dyDescent="0.2">
      <c r="A9" s="77"/>
      <c r="B9" s="76"/>
      <c r="C9" s="48"/>
      <c r="D9" s="26"/>
      <c r="E9" s="382"/>
      <c r="F9" s="382"/>
      <c r="G9" s="382"/>
      <c r="H9" s="382"/>
      <c r="I9" s="382"/>
      <c r="J9" s="382"/>
      <c r="K9" s="382"/>
      <c r="L9" s="382"/>
      <c r="M9" s="382"/>
      <c r="N9" s="382"/>
      <c r="O9" s="382"/>
      <c r="P9" s="382"/>
      <c r="Q9" s="382"/>
      <c r="R9" s="382"/>
      <c r="S9" s="382"/>
      <c r="T9" s="382"/>
      <c r="U9" s="48"/>
      <c r="V9" s="26"/>
      <c r="W9" s="77"/>
      <c r="X9" s="77"/>
      <c r="Y9" s="77"/>
      <c r="Z9" s="77"/>
      <c r="AA9" s="77"/>
      <c r="AB9" s="77"/>
      <c r="AC9" s="77"/>
      <c r="AD9" s="77"/>
      <c r="AE9" s="77"/>
      <c r="AF9" s="77"/>
      <c r="AG9" s="77"/>
      <c r="AH9" s="77"/>
      <c r="AI9" s="77"/>
      <c r="AJ9" s="77"/>
      <c r="AK9" s="77"/>
      <c r="AL9" s="78"/>
      <c r="AM9" s="48"/>
      <c r="AN9" s="26"/>
      <c r="AO9" s="77"/>
      <c r="AP9" s="77"/>
      <c r="AQ9" s="77"/>
    </row>
    <row r="10" spans="1:43" ht="6" customHeight="1" x14ac:dyDescent="0.2">
      <c r="A10" s="16"/>
      <c r="B10" s="475"/>
      <c r="C10" s="46"/>
      <c r="D10" s="27"/>
      <c r="E10" s="16"/>
      <c r="F10" s="16"/>
      <c r="G10" s="16"/>
      <c r="H10" s="16"/>
      <c r="I10" s="16"/>
      <c r="J10" s="16"/>
      <c r="K10" s="16"/>
      <c r="L10" s="16"/>
      <c r="M10" s="16"/>
      <c r="N10" s="16"/>
      <c r="O10" s="16"/>
      <c r="P10" s="16"/>
      <c r="Q10" s="16"/>
      <c r="R10" s="16"/>
      <c r="S10" s="16"/>
      <c r="T10" s="16"/>
      <c r="U10" s="46"/>
      <c r="V10" s="27"/>
      <c r="W10" s="16"/>
      <c r="X10" s="16"/>
      <c r="Y10" s="16"/>
      <c r="Z10" s="16"/>
      <c r="AA10" s="16"/>
      <c r="AB10" s="16"/>
      <c r="AC10" s="16"/>
      <c r="AD10" s="16"/>
      <c r="AE10" s="16"/>
      <c r="AF10" s="16"/>
      <c r="AG10" s="16"/>
      <c r="AH10" s="16"/>
      <c r="AI10" s="16"/>
      <c r="AJ10" s="16"/>
      <c r="AK10" s="16"/>
      <c r="AL10" s="24"/>
      <c r="AM10" s="46"/>
      <c r="AN10" s="27"/>
      <c r="AO10" s="16"/>
      <c r="AP10" s="16"/>
      <c r="AQ10" s="16"/>
    </row>
    <row r="11" spans="1:43" ht="11.25" customHeight="1" x14ac:dyDescent="0.2">
      <c r="A11" s="217"/>
      <c r="B11" s="477">
        <v>202</v>
      </c>
      <c r="C11" s="476"/>
      <c r="D11" s="51"/>
      <c r="E11" s="722" t="str">
        <f ca="1">VLOOKUP(INDIRECT(ADDRESS(ROW(),COLUMN()-3)),Language_Translations,MATCH(Language_Selected,Language_Options,0),FALSE)</f>
        <v>Avez-vous des fils ou des filles à qui vous avez donné naissance et qui vivent actuellement avec vous ?</v>
      </c>
      <c r="F11" s="722"/>
      <c r="G11" s="722"/>
      <c r="H11" s="722"/>
      <c r="I11" s="722"/>
      <c r="J11" s="722"/>
      <c r="K11" s="722"/>
      <c r="L11" s="722"/>
      <c r="M11" s="722"/>
      <c r="N11" s="722"/>
      <c r="O11" s="722"/>
      <c r="P11" s="722"/>
      <c r="Q11" s="722"/>
      <c r="R11" s="722"/>
      <c r="S11" s="722"/>
      <c r="T11" s="722"/>
      <c r="U11" s="94"/>
      <c r="V11" s="51"/>
      <c r="W11" s="217" t="s">
        <v>117</v>
      </c>
      <c r="X11" s="217"/>
      <c r="Y11" s="47" t="s">
        <v>9</v>
      </c>
      <c r="Z11" s="47"/>
      <c r="AA11" s="47"/>
      <c r="AB11" s="47"/>
      <c r="AC11" s="47"/>
      <c r="AD11" s="47"/>
      <c r="AE11" s="47"/>
      <c r="AF11" s="47"/>
      <c r="AG11" s="47"/>
      <c r="AH11" s="47"/>
      <c r="AI11" s="47"/>
      <c r="AJ11" s="47"/>
      <c r="AK11" s="47"/>
      <c r="AL11" s="75" t="s">
        <v>93</v>
      </c>
      <c r="AM11" s="476"/>
      <c r="AN11" s="51"/>
      <c r="AO11" s="217"/>
      <c r="AP11" s="217"/>
      <c r="AQ11" s="217"/>
    </row>
    <row r="12" spans="1:43" x14ac:dyDescent="0.2">
      <c r="A12" s="217"/>
      <c r="B12" s="477"/>
      <c r="C12" s="476"/>
      <c r="D12" s="51"/>
      <c r="E12" s="722"/>
      <c r="F12" s="722"/>
      <c r="G12" s="722"/>
      <c r="H12" s="722"/>
      <c r="I12" s="722"/>
      <c r="J12" s="722"/>
      <c r="K12" s="722"/>
      <c r="L12" s="722"/>
      <c r="M12" s="722"/>
      <c r="N12" s="722"/>
      <c r="O12" s="722"/>
      <c r="P12" s="722"/>
      <c r="Q12" s="722"/>
      <c r="R12" s="722"/>
      <c r="S12" s="722"/>
      <c r="T12" s="722"/>
      <c r="U12" s="94"/>
      <c r="V12" s="51"/>
      <c r="W12" s="217" t="s">
        <v>118</v>
      </c>
      <c r="X12" s="217"/>
      <c r="Y12" s="47" t="s">
        <v>9</v>
      </c>
      <c r="Z12" s="47"/>
      <c r="AA12" s="47"/>
      <c r="AB12" s="47"/>
      <c r="AC12" s="47"/>
      <c r="AD12" s="47"/>
      <c r="AE12" s="47"/>
      <c r="AF12" s="47"/>
      <c r="AG12" s="47"/>
      <c r="AH12" s="47"/>
      <c r="AI12" s="47"/>
      <c r="AJ12" s="47"/>
      <c r="AK12" s="47"/>
      <c r="AL12" s="75" t="s">
        <v>95</v>
      </c>
      <c r="AM12" s="476"/>
      <c r="AN12" s="51"/>
      <c r="AO12" s="217"/>
      <c r="AP12" s="318">
        <v>204</v>
      </c>
      <c r="AQ12" s="217"/>
    </row>
    <row r="13" spans="1:43" x14ac:dyDescent="0.2">
      <c r="A13" s="217"/>
      <c r="B13" s="477"/>
      <c r="C13" s="476"/>
      <c r="D13" s="51"/>
      <c r="E13" s="722"/>
      <c r="F13" s="722"/>
      <c r="G13" s="722"/>
      <c r="H13" s="722"/>
      <c r="I13" s="722"/>
      <c r="J13" s="722"/>
      <c r="K13" s="722"/>
      <c r="L13" s="722"/>
      <c r="M13" s="722"/>
      <c r="N13" s="722"/>
      <c r="O13" s="722"/>
      <c r="P13" s="722"/>
      <c r="Q13" s="722"/>
      <c r="R13" s="722"/>
      <c r="S13" s="722"/>
      <c r="T13" s="722"/>
      <c r="U13" s="94"/>
      <c r="V13" s="51"/>
      <c r="W13" s="217"/>
      <c r="X13" s="217"/>
      <c r="Y13" s="47"/>
      <c r="Z13" s="47"/>
      <c r="AA13" s="47"/>
      <c r="AB13" s="47"/>
      <c r="AC13" s="47"/>
      <c r="AD13" s="47"/>
      <c r="AE13" s="47"/>
      <c r="AF13" s="47"/>
      <c r="AG13" s="47"/>
      <c r="AH13" s="47"/>
      <c r="AI13" s="47"/>
      <c r="AJ13" s="47"/>
      <c r="AK13" s="47"/>
      <c r="AL13" s="75"/>
      <c r="AM13" s="476"/>
      <c r="AN13" s="51"/>
      <c r="AO13" s="217"/>
      <c r="AP13" s="318"/>
      <c r="AQ13" s="217"/>
    </row>
    <row r="14" spans="1:43" ht="6" customHeight="1" x14ac:dyDescent="0.2">
      <c r="A14" s="77"/>
      <c r="B14" s="76"/>
      <c r="C14" s="48"/>
      <c r="D14" s="26"/>
      <c r="E14" s="77"/>
      <c r="F14" s="77"/>
      <c r="G14" s="77"/>
      <c r="H14" s="77"/>
      <c r="I14" s="77"/>
      <c r="J14" s="77"/>
      <c r="K14" s="77"/>
      <c r="L14" s="77"/>
      <c r="M14" s="77"/>
      <c r="N14" s="77"/>
      <c r="O14" s="77"/>
      <c r="P14" s="77"/>
      <c r="Q14" s="77"/>
      <c r="R14" s="77"/>
      <c r="S14" s="77"/>
      <c r="T14" s="77"/>
      <c r="U14" s="48"/>
      <c r="V14" s="26"/>
      <c r="W14" s="77"/>
      <c r="X14" s="77"/>
      <c r="Y14" s="77"/>
      <c r="Z14" s="77"/>
      <c r="AA14" s="77"/>
      <c r="AB14" s="77"/>
      <c r="AC14" s="77"/>
      <c r="AD14" s="77"/>
      <c r="AE14" s="77"/>
      <c r="AF14" s="77"/>
      <c r="AG14" s="77"/>
      <c r="AH14" s="77"/>
      <c r="AI14" s="77"/>
      <c r="AJ14" s="77"/>
      <c r="AK14" s="77"/>
      <c r="AL14" s="78"/>
      <c r="AM14" s="48"/>
      <c r="AN14" s="26"/>
      <c r="AO14" s="77"/>
      <c r="AP14" s="77"/>
      <c r="AQ14" s="77"/>
    </row>
    <row r="15" spans="1:43" ht="6" customHeight="1" x14ac:dyDescent="0.2">
      <c r="A15" s="16"/>
      <c r="B15" s="475"/>
      <c r="C15" s="46"/>
      <c r="D15" s="27"/>
      <c r="E15" s="16"/>
      <c r="F15" s="16"/>
      <c r="G15" s="16"/>
      <c r="H15" s="16"/>
      <c r="I15" s="16"/>
      <c r="J15" s="16"/>
      <c r="K15" s="16"/>
      <c r="L15" s="16"/>
      <c r="M15" s="16"/>
      <c r="N15" s="16"/>
      <c r="O15" s="16"/>
      <c r="P15" s="16"/>
      <c r="Q15" s="16"/>
      <c r="R15" s="16"/>
      <c r="S15" s="16"/>
      <c r="T15" s="16"/>
      <c r="U15" s="46"/>
      <c r="V15" s="27"/>
      <c r="W15" s="16"/>
      <c r="X15" s="16"/>
      <c r="Y15" s="16"/>
      <c r="Z15" s="16"/>
      <c r="AA15" s="16"/>
      <c r="AB15" s="16"/>
      <c r="AC15" s="16"/>
      <c r="AD15" s="16"/>
      <c r="AE15" s="16"/>
      <c r="AF15" s="16"/>
      <c r="AG15" s="16"/>
      <c r="AH15" s="16"/>
      <c r="AI15" s="16"/>
      <c r="AJ15" s="16"/>
      <c r="AK15" s="16"/>
      <c r="AL15" s="24"/>
      <c r="AM15" s="46"/>
      <c r="AN15" s="27"/>
      <c r="AO15" s="16"/>
      <c r="AP15" s="16"/>
      <c r="AQ15" s="16"/>
    </row>
    <row r="16" spans="1:43" ht="11.25" customHeight="1" x14ac:dyDescent="0.2">
      <c r="A16" s="217"/>
      <c r="B16" s="477">
        <v>203</v>
      </c>
      <c r="C16" s="476"/>
      <c r="D16" s="51"/>
      <c r="E16" s="4" t="s">
        <v>155</v>
      </c>
      <c r="F16" s="722" t="str">
        <f ca="1">VLOOKUP(CONCATENATE($B$16&amp;INDIRECT(ADDRESS(ROW(),COLUMN()-1))),Language_Translations,MATCH(Language_Selected,Language_Options,0),FALSE)</f>
        <v>Combien de fils vivent avec vous ?</v>
      </c>
      <c r="G16" s="722"/>
      <c r="H16" s="722"/>
      <c r="I16" s="722"/>
      <c r="J16" s="722"/>
      <c r="K16" s="722"/>
      <c r="L16" s="722"/>
      <c r="M16" s="722"/>
      <c r="N16" s="722"/>
      <c r="O16" s="722"/>
      <c r="P16" s="722"/>
      <c r="Q16" s="722"/>
      <c r="R16" s="722"/>
      <c r="S16" s="722"/>
      <c r="T16" s="722"/>
      <c r="U16" s="476"/>
      <c r="V16" s="51"/>
      <c r="Y16" s="331"/>
      <c r="Z16" s="331"/>
      <c r="AA16" s="331"/>
      <c r="AB16" s="331"/>
      <c r="AD16" s="217"/>
      <c r="AE16" s="217"/>
      <c r="AF16" s="217"/>
      <c r="AG16" s="217"/>
      <c r="AH16" s="217"/>
      <c r="AI16" s="27"/>
      <c r="AJ16" s="46"/>
      <c r="AK16" s="27"/>
      <c r="AL16" s="21"/>
      <c r="AM16" s="476"/>
      <c r="AN16" s="51"/>
      <c r="AO16" s="217"/>
      <c r="AP16" s="217"/>
      <c r="AQ16" s="217"/>
    </row>
    <row r="17" spans="1:43" ht="11.25" customHeight="1" x14ac:dyDescent="0.2">
      <c r="A17" s="217"/>
      <c r="C17" s="476"/>
      <c r="D17" s="51"/>
      <c r="E17" s="4"/>
      <c r="F17" s="722"/>
      <c r="G17" s="722"/>
      <c r="H17" s="722"/>
      <c r="I17" s="722"/>
      <c r="J17" s="722"/>
      <c r="K17" s="722"/>
      <c r="L17" s="722"/>
      <c r="M17" s="722"/>
      <c r="N17" s="722"/>
      <c r="O17" s="722"/>
      <c r="P17" s="722"/>
      <c r="Q17" s="722"/>
      <c r="R17" s="722"/>
      <c r="S17" s="722"/>
      <c r="T17" s="722"/>
      <c r="U17" s="94"/>
      <c r="V17" s="51"/>
      <c r="W17" s="217" t="s">
        <v>155</v>
      </c>
      <c r="X17" s="217" t="s">
        <v>156</v>
      </c>
      <c r="Y17" s="331"/>
      <c r="Z17" s="331"/>
      <c r="AA17" s="331"/>
      <c r="AB17" s="331"/>
      <c r="AC17" s="47"/>
      <c r="AE17" s="47" t="s">
        <v>9</v>
      </c>
      <c r="AF17" s="47"/>
      <c r="AG17" s="47"/>
      <c r="AH17" s="47"/>
      <c r="AI17" s="26"/>
      <c r="AJ17" s="48"/>
      <c r="AK17" s="26"/>
      <c r="AL17" s="22"/>
      <c r="AM17" s="476"/>
      <c r="AN17" s="51"/>
      <c r="AO17" s="217"/>
      <c r="AP17" s="217"/>
      <c r="AQ17" s="217"/>
    </row>
    <row r="18" spans="1:43" ht="11.25" customHeight="1" x14ac:dyDescent="0.2">
      <c r="A18" s="217"/>
      <c r="B18" s="477"/>
      <c r="C18" s="476"/>
      <c r="D18" s="51"/>
      <c r="E18" s="332" t="s">
        <v>157</v>
      </c>
      <c r="F18" s="722" t="str">
        <f ca="1">VLOOKUP(CONCATENATE($B$16&amp;INDIRECT(ADDRESS(ROW(),COLUMN()-1))),Language_Translations,MATCH(Language_Selected,Language_Options,0),FALSE)</f>
        <v>Et combien de filles vivent avec vous ?</v>
      </c>
      <c r="G18" s="722"/>
      <c r="H18" s="722"/>
      <c r="I18" s="722"/>
      <c r="J18" s="722"/>
      <c r="K18" s="722"/>
      <c r="L18" s="722"/>
      <c r="M18" s="722"/>
      <c r="N18" s="722"/>
      <c r="O18" s="722"/>
      <c r="P18" s="722"/>
      <c r="Q18" s="722"/>
      <c r="R18" s="722"/>
      <c r="S18" s="722"/>
      <c r="T18" s="722"/>
      <c r="U18" s="94"/>
      <c r="V18" s="51"/>
      <c r="W18" s="217"/>
      <c r="X18" s="217"/>
      <c r="Y18" s="217"/>
      <c r="Z18" s="217"/>
      <c r="AA18" s="217"/>
      <c r="AB18" s="217"/>
      <c r="AC18" s="217"/>
      <c r="AD18" s="217"/>
      <c r="AF18" s="217"/>
      <c r="AG18" s="217"/>
      <c r="AH18" s="217"/>
      <c r="AI18" s="27"/>
      <c r="AJ18" s="46"/>
      <c r="AK18" s="27"/>
      <c r="AL18" s="21"/>
      <c r="AM18" s="476"/>
      <c r="AN18" s="51"/>
      <c r="AO18" s="217"/>
      <c r="AP18" s="217"/>
      <c r="AQ18" s="217"/>
    </row>
    <row r="19" spans="1:43" ht="11.25" customHeight="1" x14ac:dyDescent="0.2">
      <c r="A19" s="217"/>
      <c r="B19" s="477"/>
      <c r="C19" s="476"/>
      <c r="D19" s="51"/>
      <c r="E19" s="332"/>
      <c r="F19" s="722"/>
      <c r="G19" s="722"/>
      <c r="H19" s="722"/>
      <c r="I19" s="722"/>
      <c r="J19" s="722"/>
      <c r="K19" s="722"/>
      <c r="L19" s="722"/>
      <c r="M19" s="722"/>
      <c r="N19" s="722"/>
      <c r="O19" s="722"/>
      <c r="P19" s="722"/>
      <c r="Q19" s="722"/>
      <c r="R19" s="722"/>
      <c r="S19" s="722"/>
      <c r="T19" s="722"/>
      <c r="U19" s="94"/>
      <c r="V19" s="51"/>
      <c r="W19" t="s">
        <v>157</v>
      </c>
      <c r="X19" s="217" t="s">
        <v>158</v>
      </c>
      <c r="Y19" s="217"/>
      <c r="Z19" s="217"/>
      <c r="AA19" s="217"/>
      <c r="AB19" s="217"/>
      <c r="AC19" s="217"/>
      <c r="AD19" s="217"/>
      <c r="AE19" s="47" t="s">
        <v>9</v>
      </c>
      <c r="AF19" s="97"/>
      <c r="AG19" s="47"/>
      <c r="AH19" s="47"/>
      <c r="AI19" s="26"/>
      <c r="AJ19" s="48"/>
      <c r="AK19" s="26"/>
      <c r="AL19" s="22"/>
      <c r="AM19" s="476"/>
      <c r="AN19" s="51"/>
      <c r="AO19" s="217"/>
      <c r="AP19" s="217"/>
      <c r="AQ19" s="217"/>
    </row>
    <row r="20" spans="1:43" x14ac:dyDescent="0.2">
      <c r="A20" s="217"/>
      <c r="B20" s="477"/>
      <c r="C20" s="476"/>
      <c r="D20" s="51"/>
      <c r="F20" s="723" t="s">
        <v>159</v>
      </c>
      <c r="G20" s="723"/>
      <c r="H20" s="723"/>
      <c r="I20" s="723"/>
      <c r="J20" s="723"/>
      <c r="K20" s="723"/>
      <c r="L20" s="723"/>
      <c r="M20" s="723"/>
      <c r="N20" s="723"/>
      <c r="O20" s="723"/>
      <c r="P20" s="723"/>
      <c r="Q20" s="723"/>
      <c r="R20" s="723"/>
      <c r="S20" s="723"/>
      <c r="T20" s="723"/>
      <c r="U20" s="94"/>
      <c r="V20" s="51"/>
      <c r="W20" s="217"/>
      <c r="X20" s="217"/>
      <c r="Y20" s="217"/>
      <c r="Z20" s="217"/>
      <c r="AA20" s="217"/>
      <c r="AB20" s="217"/>
      <c r="AC20" s="217"/>
      <c r="AD20" s="217"/>
      <c r="AE20" s="217"/>
      <c r="AF20" s="217"/>
      <c r="AG20" s="217"/>
      <c r="AH20" s="217"/>
      <c r="AI20" s="217"/>
      <c r="AJ20" s="217"/>
      <c r="AK20" s="217"/>
      <c r="AL20" s="74"/>
      <c r="AM20" s="476"/>
      <c r="AN20" s="51"/>
      <c r="AO20" s="217"/>
      <c r="AP20" s="217"/>
      <c r="AQ20" s="217"/>
    </row>
    <row r="21" spans="1:43" ht="6" customHeight="1" x14ac:dyDescent="0.2">
      <c r="A21" s="77"/>
      <c r="B21" s="76"/>
      <c r="C21" s="48"/>
      <c r="D21" s="26"/>
      <c r="E21" s="77"/>
      <c r="F21" s="77"/>
      <c r="G21" s="77"/>
      <c r="H21" s="77"/>
      <c r="I21" s="77"/>
      <c r="J21" s="77"/>
      <c r="K21" s="77"/>
      <c r="L21" s="77"/>
      <c r="M21" s="77"/>
      <c r="N21" s="77"/>
      <c r="O21" s="77"/>
      <c r="P21" s="77"/>
      <c r="Q21" s="77"/>
      <c r="R21" s="77"/>
      <c r="S21" s="77"/>
      <c r="T21" s="77"/>
      <c r="U21" s="48"/>
      <c r="V21" s="26"/>
      <c r="W21" s="77"/>
      <c r="X21" s="77"/>
      <c r="Y21" s="77"/>
      <c r="Z21" s="77"/>
      <c r="AA21" s="77"/>
      <c r="AB21" s="77"/>
      <c r="AC21" s="77"/>
      <c r="AD21" s="77"/>
      <c r="AE21" s="77"/>
      <c r="AF21" s="77"/>
      <c r="AG21" s="77"/>
      <c r="AH21" s="77"/>
      <c r="AI21" s="77"/>
      <c r="AJ21" s="77"/>
      <c r="AK21" s="77"/>
      <c r="AL21" s="78"/>
      <c r="AM21" s="48"/>
      <c r="AN21" s="26"/>
      <c r="AO21" s="77"/>
      <c r="AP21" s="77"/>
      <c r="AQ21" s="77"/>
    </row>
    <row r="22" spans="1:43" ht="6" customHeight="1" x14ac:dyDescent="0.2">
      <c r="A22" s="16"/>
      <c r="B22" s="475"/>
      <c r="C22" s="46"/>
      <c r="D22" s="27"/>
      <c r="E22" s="16"/>
      <c r="F22" s="16"/>
      <c r="G22" s="16"/>
      <c r="H22" s="16"/>
      <c r="I22" s="16"/>
      <c r="J22" s="16"/>
      <c r="K22" s="16"/>
      <c r="L22" s="16"/>
      <c r="M22" s="16"/>
      <c r="N22" s="16"/>
      <c r="O22" s="16"/>
      <c r="P22" s="16"/>
      <c r="Q22" s="16"/>
      <c r="R22" s="16"/>
      <c r="S22" s="16"/>
      <c r="T22" s="16"/>
      <c r="U22" s="46"/>
      <c r="V22" s="27"/>
      <c r="W22" s="16"/>
      <c r="X22" s="16"/>
      <c r="Y22" s="16"/>
      <c r="Z22" s="16"/>
      <c r="AA22" s="16"/>
      <c r="AB22" s="16"/>
      <c r="AC22" s="16"/>
      <c r="AD22" s="16"/>
      <c r="AE22" s="16"/>
      <c r="AF22" s="16"/>
      <c r="AG22" s="16"/>
      <c r="AH22" s="16"/>
      <c r="AI22" s="16"/>
      <c r="AJ22" s="16"/>
      <c r="AK22" s="16"/>
      <c r="AL22" s="24"/>
      <c r="AM22" s="46"/>
      <c r="AN22" s="27"/>
      <c r="AO22" s="16"/>
      <c r="AP22" s="16"/>
      <c r="AQ22" s="16"/>
    </row>
    <row r="23" spans="1:43" ht="11.25" customHeight="1" x14ac:dyDescent="0.2">
      <c r="A23" s="217"/>
      <c r="B23" s="477">
        <v>204</v>
      </c>
      <c r="C23" s="476"/>
      <c r="D23" s="51"/>
      <c r="E23" s="722" t="str">
        <f ca="1">VLOOKUP(INDIRECT(ADDRESS(ROW(),COLUMN()-3)),Language_Translations,MATCH(Language_Selected,Language_Options,0),FALSE)</f>
        <v>Avez-vous des fils ou des filles à qui vous avez donné naissance qui sont toujours en vie mais qui ne vivent pas avec vous ?</v>
      </c>
      <c r="F23" s="722"/>
      <c r="G23" s="722"/>
      <c r="H23" s="722"/>
      <c r="I23" s="722"/>
      <c r="J23" s="722"/>
      <c r="K23" s="722"/>
      <c r="L23" s="722"/>
      <c r="M23" s="722"/>
      <c r="N23" s="722"/>
      <c r="O23" s="722"/>
      <c r="P23" s="722"/>
      <c r="Q23" s="722"/>
      <c r="R23" s="722"/>
      <c r="S23" s="722"/>
      <c r="T23" s="722"/>
      <c r="U23" s="94"/>
      <c r="V23" s="51"/>
      <c r="W23" s="217" t="s">
        <v>117</v>
      </c>
      <c r="X23" s="217"/>
      <c r="Y23" s="47" t="s">
        <v>9</v>
      </c>
      <c r="Z23" s="47"/>
      <c r="AA23" s="47"/>
      <c r="AB23" s="47"/>
      <c r="AC23" s="47"/>
      <c r="AD23" s="47"/>
      <c r="AE23" s="47"/>
      <c r="AF23" s="47"/>
      <c r="AG23" s="47"/>
      <c r="AH23" s="47"/>
      <c r="AI23" s="47"/>
      <c r="AJ23" s="47"/>
      <c r="AK23" s="47"/>
      <c r="AL23" s="75" t="s">
        <v>93</v>
      </c>
      <c r="AM23" s="476"/>
      <c r="AN23" s="51"/>
      <c r="AO23" s="217"/>
      <c r="AP23" s="217"/>
      <c r="AQ23" s="217"/>
    </row>
    <row r="24" spans="1:43" x14ac:dyDescent="0.2">
      <c r="A24" s="217"/>
      <c r="B24" s="477"/>
      <c r="C24" s="476"/>
      <c r="D24" s="51"/>
      <c r="E24" s="722"/>
      <c r="F24" s="722"/>
      <c r="G24" s="722"/>
      <c r="H24" s="722"/>
      <c r="I24" s="722"/>
      <c r="J24" s="722"/>
      <c r="K24" s="722"/>
      <c r="L24" s="722"/>
      <c r="M24" s="722"/>
      <c r="N24" s="722"/>
      <c r="O24" s="722"/>
      <c r="P24" s="722"/>
      <c r="Q24" s="722"/>
      <c r="R24" s="722"/>
      <c r="S24" s="722"/>
      <c r="T24" s="722"/>
      <c r="U24" s="94"/>
      <c r="V24" s="51"/>
      <c r="W24" s="217" t="s">
        <v>118</v>
      </c>
      <c r="X24" s="217"/>
      <c r="Y24" s="47" t="s">
        <v>9</v>
      </c>
      <c r="Z24" s="47"/>
      <c r="AA24" s="47"/>
      <c r="AB24" s="47"/>
      <c r="AC24" s="47"/>
      <c r="AD24" s="47"/>
      <c r="AE24" s="47"/>
      <c r="AF24" s="47"/>
      <c r="AG24" s="47"/>
      <c r="AH24" s="47"/>
      <c r="AI24" s="47"/>
      <c r="AJ24" s="47"/>
      <c r="AK24" s="47"/>
      <c r="AL24" s="75" t="s">
        <v>95</v>
      </c>
      <c r="AM24" s="476"/>
      <c r="AN24" s="51"/>
      <c r="AO24" s="217"/>
      <c r="AP24" s="318">
        <v>206</v>
      </c>
      <c r="AQ24" s="217"/>
    </row>
    <row r="25" spans="1:43" x14ac:dyDescent="0.2">
      <c r="A25" s="217"/>
      <c r="B25" s="477"/>
      <c r="C25" s="476"/>
      <c r="D25" s="51"/>
      <c r="E25" s="722"/>
      <c r="F25" s="722"/>
      <c r="G25" s="722"/>
      <c r="H25" s="722"/>
      <c r="I25" s="722"/>
      <c r="J25" s="722"/>
      <c r="K25" s="722"/>
      <c r="L25" s="722"/>
      <c r="M25" s="722"/>
      <c r="N25" s="722"/>
      <c r="O25" s="722"/>
      <c r="P25" s="722"/>
      <c r="Q25" s="722"/>
      <c r="R25" s="722"/>
      <c r="S25" s="722"/>
      <c r="T25" s="722"/>
      <c r="U25" s="94"/>
      <c r="V25" s="51"/>
      <c r="W25" s="217"/>
      <c r="X25" s="217"/>
      <c r="Y25" s="47"/>
      <c r="Z25" s="47"/>
      <c r="AA25" s="47"/>
      <c r="AB25" s="47"/>
      <c r="AC25" s="47"/>
      <c r="AD25" s="47"/>
      <c r="AE25" s="47"/>
      <c r="AF25" s="47"/>
      <c r="AG25" s="47"/>
      <c r="AH25" s="47"/>
      <c r="AI25" s="47"/>
      <c r="AJ25" s="47"/>
      <c r="AK25" s="47"/>
      <c r="AL25" s="75"/>
      <c r="AM25" s="476"/>
      <c r="AN25" s="51"/>
      <c r="AO25" s="217"/>
      <c r="AP25" s="318"/>
      <c r="AQ25" s="217"/>
    </row>
    <row r="26" spans="1:43" ht="6" customHeight="1" x14ac:dyDescent="0.2">
      <c r="A26" s="77"/>
      <c r="B26" s="76"/>
      <c r="C26" s="48"/>
      <c r="D26" s="26"/>
      <c r="E26" s="382"/>
      <c r="F26" s="382"/>
      <c r="G26" s="382"/>
      <c r="H26" s="382"/>
      <c r="I26" s="382"/>
      <c r="J26" s="382"/>
      <c r="K26" s="382"/>
      <c r="L26" s="382"/>
      <c r="M26" s="382"/>
      <c r="N26" s="382"/>
      <c r="O26" s="382"/>
      <c r="P26" s="382"/>
      <c r="Q26" s="382"/>
      <c r="R26" s="382"/>
      <c r="S26" s="382"/>
      <c r="T26" s="382"/>
      <c r="U26" s="48"/>
      <c r="V26" s="26"/>
      <c r="W26" s="77"/>
      <c r="X26" s="77"/>
      <c r="Y26" s="77"/>
      <c r="Z26" s="77"/>
      <c r="AA26" s="77"/>
      <c r="AB26" s="77"/>
      <c r="AC26" s="77"/>
      <c r="AD26" s="77"/>
      <c r="AE26" s="77"/>
      <c r="AF26" s="77"/>
      <c r="AG26" s="77"/>
      <c r="AH26" s="77"/>
      <c r="AI26" s="77"/>
      <c r="AJ26" s="77"/>
      <c r="AK26" s="77"/>
      <c r="AL26" s="78"/>
      <c r="AM26" s="48"/>
      <c r="AN26" s="26"/>
      <c r="AO26" s="77"/>
      <c r="AP26" s="77"/>
      <c r="AQ26" s="77"/>
    </row>
    <row r="27" spans="1:43" ht="6" customHeight="1" x14ac:dyDescent="0.2">
      <c r="A27" s="16"/>
      <c r="B27" s="475"/>
      <c r="C27" s="46"/>
      <c r="D27" s="27"/>
      <c r="E27" s="16"/>
      <c r="F27" s="16"/>
      <c r="G27" s="16"/>
      <c r="H27" s="16"/>
      <c r="I27" s="16"/>
      <c r="J27" s="16"/>
      <c r="K27" s="16"/>
      <c r="L27" s="16"/>
      <c r="M27" s="16"/>
      <c r="N27" s="16"/>
      <c r="O27" s="16"/>
      <c r="P27" s="16"/>
      <c r="Q27" s="16"/>
      <c r="R27" s="16"/>
      <c r="S27" s="16"/>
      <c r="T27" s="16"/>
      <c r="U27" s="46"/>
      <c r="V27" s="27"/>
      <c r="W27" s="16"/>
      <c r="X27" s="16"/>
      <c r="Y27" s="16"/>
      <c r="Z27" s="16"/>
      <c r="AA27" s="16"/>
      <c r="AB27" s="16"/>
      <c r="AC27" s="16"/>
      <c r="AD27" s="16"/>
      <c r="AE27" s="16"/>
      <c r="AF27" s="16"/>
      <c r="AG27" s="16"/>
      <c r="AH27" s="16"/>
      <c r="AI27" s="16"/>
      <c r="AJ27" s="16"/>
      <c r="AK27" s="16"/>
      <c r="AL27" s="24"/>
      <c r="AM27" s="46"/>
      <c r="AN27" s="27"/>
      <c r="AO27" s="16"/>
      <c r="AP27" s="16"/>
      <c r="AQ27" s="16"/>
    </row>
    <row r="28" spans="1:43" ht="11.25" customHeight="1" x14ac:dyDescent="0.2">
      <c r="A28" s="217"/>
      <c r="B28" s="477">
        <v>205</v>
      </c>
      <c r="C28" s="476"/>
      <c r="D28" s="51"/>
      <c r="E28" s="217" t="s">
        <v>155</v>
      </c>
      <c r="F28" s="722" t="str">
        <f ca="1">VLOOKUP(CONCATENATE($B$28&amp;INDIRECT(ADDRESS(ROW(),COLUMN()-1))),Language_Translations,MATCH(Language_Selected,Language_Options,0),FALSE)</f>
        <v>Combien de fils sont vivants mais qui ne vivent pas avec vous ?</v>
      </c>
      <c r="G28" s="722"/>
      <c r="H28" s="722"/>
      <c r="I28" s="722"/>
      <c r="J28" s="722"/>
      <c r="K28" s="722"/>
      <c r="L28" s="722"/>
      <c r="M28" s="722"/>
      <c r="N28" s="722"/>
      <c r="O28" s="722"/>
      <c r="P28" s="722"/>
      <c r="Q28" s="722"/>
      <c r="R28" s="722"/>
      <c r="S28" s="722"/>
      <c r="T28" s="722"/>
      <c r="U28" s="476"/>
      <c r="V28" s="51"/>
      <c r="AI28" s="27"/>
      <c r="AJ28" s="46"/>
      <c r="AK28" s="27"/>
      <c r="AL28" s="21"/>
      <c r="AM28" s="476"/>
      <c r="AN28" s="51"/>
      <c r="AO28" s="217"/>
      <c r="AP28" s="217"/>
      <c r="AQ28" s="217"/>
    </row>
    <row r="29" spans="1:43" ht="11.25" customHeight="1" x14ac:dyDescent="0.2">
      <c r="A29" s="217"/>
      <c r="C29" s="476"/>
      <c r="D29" s="51"/>
      <c r="F29" s="722"/>
      <c r="G29" s="722"/>
      <c r="H29" s="722"/>
      <c r="I29" s="722"/>
      <c r="J29" s="722"/>
      <c r="K29" s="722"/>
      <c r="L29" s="722"/>
      <c r="M29" s="722"/>
      <c r="N29" s="722"/>
      <c r="O29" s="722"/>
      <c r="P29" s="722"/>
      <c r="Q29" s="722"/>
      <c r="R29" s="722"/>
      <c r="S29" s="722"/>
      <c r="T29" s="722"/>
      <c r="U29" s="94"/>
      <c r="V29" s="51"/>
      <c r="W29" s="217" t="s">
        <v>155</v>
      </c>
      <c r="X29" s="217" t="s">
        <v>160</v>
      </c>
      <c r="Y29" s="217"/>
      <c r="Z29" s="217"/>
      <c r="AA29" s="217"/>
      <c r="AB29" s="217"/>
      <c r="AD29" s="47" t="s">
        <v>9</v>
      </c>
      <c r="AE29" s="47"/>
      <c r="AF29" s="97"/>
      <c r="AG29" s="47"/>
      <c r="AH29" s="47"/>
      <c r="AI29" s="26"/>
      <c r="AJ29" s="48"/>
      <c r="AK29" s="26"/>
      <c r="AL29" s="22"/>
      <c r="AM29" s="476"/>
      <c r="AN29" s="51"/>
      <c r="AO29" s="217"/>
      <c r="AP29" s="217"/>
      <c r="AQ29" s="217"/>
    </row>
    <row r="30" spans="1:43" ht="11.25" customHeight="1" x14ac:dyDescent="0.2">
      <c r="A30" s="217"/>
      <c r="B30" s="477"/>
      <c r="C30" s="476"/>
      <c r="D30" s="51"/>
      <c r="E30" t="s">
        <v>157</v>
      </c>
      <c r="F30" s="722" t="str">
        <f ca="1">VLOOKUP(CONCATENATE($B$28&amp;INDIRECT(ADDRESS(ROW(),COLUMN()-1))),Language_Translations,MATCH(Language_Selected,Language_Options,0),FALSE)</f>
        <v>Et combien de filles sont vivantes mais qui ne vivent pas avec vous ?</v>
      </c>
      <c r="G30" s="722"/>
      <c r="H30" s="722"/>
      <c r="I30" s="722"/>
      <c r="J30" s="722"/>
      <c r="K30" s="722"/>
      <c r="L30" s="722"/>
      <c r="M30" s="722"/>
      <c r="N30" s="722"/>
      <c r="O30" s="722"/>
      <c r="P30" s="722"/>
      <c r="Q30" s="722"/>
      <c r="R30" s="722"/>
      <c r="S30" s="722"/>
      <c r="T30" s="722"/>
      <c r="U30" s="94"/>
      <c r="V30" s="51"/>
      <c r="X30" s="217"/>
      <c r="Y30" s="217"/>
      <c r="Z30" s="217"/>
      <c r="AA30" s="217"/>
      <c r="AB30" s="217"/>
      <c r="AC30" s="217"/>
      <c r="AD30" s="217"/>
      <c r="AE30" s="217"/>
      <c r="AF30" s="217"/>
      <c r="AG30" s="217"/>
      <c r="AH30" s="217"/>
      <c r="AI30" s="27"/>
      <c r="AJ30" s="46"/>
      <c r="AK30" s="27"/>
      <c r="AL30" s="21"/>
      <c r="AM30" s="476"/>
      <c r="AN30" s="51"/>
      <c r="AO30" s="217"/>
      <c r="AP30" s="217"/>
      <c r="AQ30" s="217"/>
    </row>
    <row r="31" spans="1:43" ht="11.25" customHeight="1" x14ac:dyDescent="0.2">
      <c r="A31" s="217"/>
      <c r="B31" s="477"/>
      <c r="C31" s="476"/>
      <c r="D31" s="51"/>
      <c r="F31" s="722"/>
      <c r="G31" s="722"/>
      <c r="H31" s="722"/>
      <c r="I31" s="722"/>
      <c r="J31" s="722"/>
      <c r="K31" s="722"/>
      <c r="L31" s="722"/>
      <c r="M31" s="722"/>
      <c r="N31" s="722"/>
      <c r="O31" s="722"/>
      <c r="P31" s="722"/>
      <c r="Q31" s="722"/>
      <c r="R31" s="722"/>
      <c r="S31" s="722"/>
      <c r="T31" s="722"/>
      <c r="U31" s="94"/>
      <c r="V31" s="51"/>
      <c r="W31" t="s">
        <v>157</v>
      </c>
      <c r="X31" s="217" t="s">
        <v>161</v>
      </c>
      <c r="Y31" s="217"/>
      <c r="Z31" s="217"/>
      <c r="AA31" s="217"/>
      <c r="AB31" s="217"/>
      <c r="AC31" s="217"/>
      <c r="AD31" s="47" t="s">
        <v>9</v>
      </c>
      <c r="AE31" s="47"/>
      <c r="AF31" s="97"/>
      <c r="AG31" s="47"/>
      <c r="AH31" s="47"/>
      <c r="AI31" s="26"/>
      <c r="AJ31" s="48"/>
      <c r="AK31" s="26"/>
      <c r="AL31" s="22"/>
      <c r="AM31" s="476"/>
      <c r="AN31" s="51"/>
      <c r="AO31" s="217"/>
      <c r="AP31" s="217"/>
      <c r="AQ31" s="217"/>
    </row>
    <row r="32" spans="1:43" x14ac:dyDescent="0.2">
      <c r="A32" s="217"/>
      <c r="B32" s="477"/>
      <c r="C32" s="476"/>
      <c r="D32" s="51"/>
      <c r="F32" s="723" t="s">
        <v>159</v>
      </c>
      <c r="G32" s="723"/>
      <c r="H32" s="723"/>
      <c r="I32" s="723"/>
      <c r="J32" s="723"/>
      <c r="K32" s="723"/>
      <c r="L32" s="723"/>
      <c r="M32" s="723"/>
      <c r="N32" s="723"/>
      <c r="O32" s="723"/>
      <c r="P32" s="723"/>
      <c r="Q32" s="723"/>
      <c r="R32" s="723"/>
      <c r="S32" s="723"/>
      <c r="T32" s="723"/>
      <c r="U32" s="94"/>
      <c r="V32" s="51"/>
      <c r="W32" s="217"/>
      <c r="X32" s="217"/>
      <c r="Y32" s="217"/>
      <c r="Z32" s="217"/>
      <c r="AA32" s="217"/>
      <c r="AB32" s="217"/>
      <c r="AC32" s="217"/>
      <c r="AD32" s="217"/>
      <c r="AE32" s="217"/>
      <c r="AF32" s="217"/>
      <c r="AG32" s="217"/>
      <c r="AH32" s="217"/>
      <c r="AI32" s="217"/>
      <c r="AJ32" s="217"/>
      <c r="AK32" s="217"/>
      <c r="AL32" s="74"/>
      <c r="AM32" s="476"/>
      <c r="AN32" s="51"/>
      <c r="AO32" s="217"/>
      <c r="AP32" s="217"/>
      <c r="AQ32" s="217"/>
    </row>
    <row r="33" spans="1:43" ht="6" customHeight="1" x14ac:dyDescent="0.2">
      <c r="A33" s="77"/>
      <c r="B33" s="76"/>
      <c r="C33" s="48"/>
      <c r="D33" s="26"/>
      <c r="E33" s="77"/>
      <c r="F33" s="77"/>
      <c r="G33" s="77"/>
      <c r="H33" s="77"/>
      <c r="I33" s="77"/>
      <c r="J33" s="77"/>
      <c r="K33" s="77"/>
      <c r="L33" s="77"/>
      <c r="M33" s="77"/>
      <c r="N33" s="77"/>
      <c r="O33" s="77"/>
      <c r="P33" s="77"/>
      <c r="Q33" s="77"/>
      <c r="R33" s="77"/>
      <c r="S33" s="77"/>
      <c r="T33" s="77"/>
      <c r="U33" s="48"/>
      <c r="V33" s="26"/>
      <c r="W33" s="77"/>
      <c r="X33" s="77"/>
      <c r="Y33" s="77"/>
      <c r="Z33" s="77"/>
      <c r="AA33" s="77"/>
      <c r="AB33" s="77"/>
      <c r="AC33" s="77"/>
      <c r="AD33" s="77"/>
      <c r="AE33" s="77"/>
      <c r="AF33" s="77"/>
      <c r="AG33" s="77"/>
      <c r="AH33" s="77"/>
      <c r="AI33" s="77"/>
      <c r="AJ33" s="77"/>
      <c r="AK33" s="77"/>
      <c r="AL33" s="78"/>
      <c r="AM33" s="48"/>
      <c r="AN33" s="26"/>
      <c r="AO33" s="77"/>
      <c r="AP33" s="77"/>
      <c r="AQ33" s="77"/>
    </row>
    <row r="34" spans="1:43" ht="6" customHeight="1" x14ac:dyDescent="0.2">
      <c r="A34" s="16"/>
      <c r="B34" s="475"/>
      <c r="C34" s="46"/>
      <c r="D34" s="27"/>
      <c r="E34" s="16"/>
      <c r="F34" s="16"/>
      <c r="G34" s="16"/>
      <c r="H34" s="16"/>
      <c r="I34" s="16"/>
      <c r="J34" s="16"/>
      <c r="K34" s="16"/>
      <c r="L34" s="16"/>
      <c r="M34" s="16"/>
      <c r="N34" s="16"/>
      <c r="O34" s="16"/>
      <c r="P34" s="16"/>
      <c r="Q34" s="16"/>
      <c r="R34" s="16"/>
      <c r="S34" s="16"/>
      <c r="T34" s="16"/>
      <c r="U34" s="46"/>
      <c r="V34" s="27"/>
      <c r="W34" s="16"/>
      <c r="X34" s="16"/>
      <c r="Y34" s="16"/>
      <c r="Z34" s="16"/>
      <c r="AA34" s="16"/>
      <c r="AB34" s="16"/>
      <c r="AC34" s="16"/>
      <c r="AD34" s="16"/>
      <c r="AE34" s="16"/>
      <c r="AF34" s="16"/>
      <c r="AG34" s="16"/>
      <c r="AH34" s="16"/>
      <c r="AI34" s="16"/>
      <c r="AJ34" s="16"/>
      <c r="AK34" s="16"/>
      <c r="AL34" s="24"/>
      <c r="AM34" s="46"/>
      <c r="AN34" s="27"/>
      <c r="AO34" s="16"/>
      <c r="AP34" s="16"/>
      <c r="AQ34" s="16"/>
    </row>
    <row r="35" spans="1:43" ht="11.25" customHeight="1" x14ac:dyDescent="0.2">
      <c r="A35" s="217"/>
      <c r="B35" s="477">
        <v>206</v>
      </c>
      <c r="C35" s="476"/>
      <c r="D35" s="51"/>
      <c r="E35" s="722" t="str">
        <f ca="1">VLOOKUP(INDIRECT(ADDRESS(ROW(),COLUMN()-3)),Language_Translations,MATCH(Language_Selected,Language_Options,0),FALSE)</f>
        <v>Avez-vous déjà donné naissance à un garçon ou à une fille qui est né vivant mais qui est décédé par la suite ?
SI NON, INSISTEZ : Aucun bébé qui a crié ou fait un mouvement, qui a émis un son ou essayé de respirer ou qui a montré d'autres signes de vie pendant un très court moment ?</v>
      </c>
      <c r="F35" s="722"/>
      <c r="G35" s="722"/>
      <c r="H35" s="722"/>
      <c r="I35" s="722"/>
      <c r="J35" s="722"/>
      <c r="K35" s="722"/>
      <c r="L35" s="722"/>
      <c r="M35" s="722"/>
      <c r="N35" s="722"/>
      <c r="O35" s="722"/>
      <c r="P35" s="722"/>
      <c r="Q35" s="722"/>
      <c r="R35" s="722"/>
      <c r="S35" s="722"/>
      <c r="T35" s="722"/>
      <c r="U35" s="94"/>
      <c r="V35" s="51"/>
      <c r="W35" s="217"/>
      <c r="X35" s="217"/>
      <c r="Y35" s="217"/>
      <c r="Z35" s="217"/>
      <c r="AA35" s="217"/>
      <c r="AB35" s="217"/>
      <c r="AC35" s="217"/>
      <c r="AD35" s="217"/>
      <c r="AE35" s="217"/>
      <c r="AF35" s="217"/>
      <c r="AG35" s="217"/>
      <c r="AH35" s="217"/>
      <c r="AI35" s="217"/>
      <c r="AJ35" s="217"/>
      <c r="AK35" s="217"/>
      <c r="AL35" s="74"/>
      <c r="AM35" s="476"/>
      <c r="AN35" s="51"/>
      <c r="AO35" s="217"/>
      <c r="AP35" s="217"/>
      <c r="AQ35" s="217"/>
    </row>
    <row r="36" spans="1:43" x14ac:dyDescent="0.2">
      <c r="A36" s="217"/>
      <c r="B36" s="477"/>
      <c r="C36" s="476"/>
      <c r="D36" s="51"/>
      <c r="E36" s="722"/>
      <c r="F36" s="722"/>
      <c r="G36" s="722"/>
      <c r="H36" s="722"/>
      <c r="I36" s="722"/>
      <c r="J36" s="722"/>
      <c r="K36" s="722"/>
      <c r="L36" s="722"/>
      <c r="M36" s="722"/>
      <c r="N36" s="722"/>
      <c r="O36" s="722"/>
      <c r="P36" s="722"/>
      <c r="Q36" s="722"/>
      <c r="R36" s="722"/>
      <c r="S36" s="722"/>
      <c r="T36" s="722"/>
      <c r="U36" s="94"/>
      <c r="V36" s="51"/>
      <c r="W36" s="217"/>
      <c r="X36" s="217"/>
      <c r="Y36" s="217"/>
      <c r="Z36" s="217"/>
      <c r="AA36" s="217"/>
      <c r="AB36" s="217"/>
      <c r="AC36" s="217"/>
      <c r="AD36" s="217"/>
      <c r="AE36" s="217"/>
      <c r="AF36" s="217"/>
      <c r="AG36" s="217"/>
      <c r="AH36" s="217"/>
      <c r="AI36" s="217"/>
      <c r="AJ36" s="217"/>
      <c r="AK36" s="217"/>
      <c r="AL36" s="74"/>
      <c r="AM36" s="476"/>
      <c r="AN36" s="51"/>
      <c r="AO36" s="217"/>
      <c r="AP36" s="217"/>
      <c r="AQ36" s="217"/>
    </row>
    <row r="37" spans="1:43" x14ac:dyDescent="0.2">
      <c r="A37" s="217"/>
      <c r="B37" s="477"/>
      <c r="C37" s="476"/>
      <c r="D37" s="51"/>
      <c r="E37" s="722"/>
      <c r="F37" s="722"/>
      <c r="G37" s="722"/>
      <c r="H37" s="722"/>
      <c r="I37" s="722"/>
      <c r="J37" s="722"/>
      <c r="K37" s="722"/>
      <c r="L37" s="722"/>
      <c r="M37" s="722"/>
      <c r="N37" s="722"/>
      <c r="O37" s="722"/>
      <c r="P37" s="722"/>
      <c r="Q37" s="722"/>
      <c r="R37" s="722"/>
      <c r="S37" s="722"/>
      <c r="T37" s="722"/>
      <c r="U37" s="476"/>
      <c r="V37" s="51"/>
      <c r="W37" s="217" t="s">
        <v>117</v>
      </c>
      <c r="X37" s="217"/>
      <c r="Y37" s="47" t="s">
        <v>9</v>
      </c>
      <c r="Z37" s="47"/>
      <c r="AA37" s="47"/>
      <c r="AB37" s="47"/>
      <c r="AC37" s="47"/>
      <c r="AD37" s="47"/>
      <c r="AE37" s="47"/>
      <c r="AF37" s="47"/>
      <c r="AG37" s="47"/>
      <c r="AH37" s="47"/>
      <c r="AI37" s="47"/>
      <c r="AJ37" s="47"/>
      <c r="AK37" s="47"/>
      <c r="AL37" s="75" t="s">
        <v>93</v>
      </c>
      <c r="AM37" s="476"/>
      <c r="AN37" s="51"/>
      <c r="AO37" s="217"/>
      <c r="AP37" s="217"/>
      <c r="AQ37" s="217"/>
    </row>
    <row r="38" spans="1:43" ht="11.25" customHeight="1" x14ac:dyDescent="0.2">
      <c r="A38" s="217"/>
      <c r="B38" s="477"/>
      <c r="C38" s="476"/>
      <c r="D38" s="51"/>
      <c r="E38" s="722"/>
      <c r="F38" s="722"/>
      <c r="G38" s="722"/>
      <c r="H38" s="722"/>
      <c r="I38" s="722"/>
      <c r="J38" s="722"/>
      <c r="K38" s="722"/>
      <c r="L38" s="722"/>
      <c r="M38" s="722"/>
      <c r="N38" s="722"/>
      <c r="O38" s="722"/>
      <c r="P38" s="722"/>
      <c r="Q38" s="722"/>
      <c r="R38" s="722"/>
      <c r="S38" s="722"/>
      <c r="T38" s="722"/>
      <c r="U38" s="94"/>
      <c r="V38" s="51"/>
      <c r="W38" s="217" t="s">
        <v>118</v>
      </c>
      <c r="X38" s="217"/>
      <c r="Y38" s="47" t="s">
        <v>9</v>
      </c>
      <c r="Z38" s="47"/>
      <c r="AA38" s="47"/>
      <c r="AB38" s="47"/>
      <c r="AC38" s="47"/>
      <c r="AD38" s="47"/>
      <c r="AE38" s="47"/>
      <c r="AF38" s="47"/>
      <c r="AG38" s="47"/>
      <c r="AH38" s="47"/>
      <c r="AI38" s="47"/>
      <c r="AJ38" s="47"/>
      <c r="AK38" s="47"/>
      <c r="AL38" s="75" t="s">
        <v>95</v>
      </c>
      <c r="AM38" s="476"/>
      <c r="AN38" s="51"/>
      <c r="AO38" s="217"/>
      <c r="AP38" s="318">
        <v>208</v>
      </c>
      <c r="AQ38" s="217"/>
    </row>
    <row r="39" spans="1:43" ht="11.25" customHeight="1" x14ac:dyDescent="0.2">
      <c r="A39" s="217"/>
      <c r="B39" s="477"/>
      <c r="C39" s="476"/>
      <c r="D39" s="51"/>
      <c r="E39" s="722"/>
      <c r="F39" s="722"/>
      <c r="G39" s="722"/>
      <c r="H39" s="722"/>
      <c r="I39" s="722"/>
      <c r="J39" s="722"/>
      <c r="K39" s="722"/>
      <c r="L39" s="722"/>
      <c r="M39" s="722"/>
      <c r="N39" s="722"/>
      <c r="O39" s="722"/>
      <c r="P39" s="722"/>
      <c r="Q39" s="722"/>
      <c r="R39" s="722"/>
      <c r="S39" s="722"/>
      <c r="T39" s="722"/>
      <c r="U39" s="94"/>
      <c r="V39" s="51"/>
      <c r="W39" s="217"/>
      <c r="X39" s="217"/>
      <c r="Y39" s="47"/>
      <c r="Z39" s="47"/>
      <c r="AA39" s="47"/>
      <c r="AB39" s="47"/>
      <c r="AC39" s="47"/>
      <c r="AD39" s="47"/>
      <c r="AE39" s="47"/>
      <c r="AF39" s="47"/>
      <c r="AG39" s="47"/>
      <c r="AH39" s="47"/>
      <c r="AI39" s="47"/>
      <c r="AJ39" s="47"/>
      <c r="AK39" s="47"/>
      <c r="AL39" s="75"/>
      <c r="AM39" s="476"/>
      <c r="AN39" s="51"/>
      <c r="AO39" s="217"/>
      <c r="AP39" s="318"/>
      <c r="AQ39" s="217"/>
    </row>
    <row r="40" spans="1:43" ht="11.25" customHeight="1" x14ac:dyDescent="0.2">
      <c r="A40" s="217"/>
      <c r="B40" s="477"/>
      <c r="C40" s="476"/>
      <c r="D40" s="51"/>
      <c r="E40" s="722"/>
      <c r="F40" s="722"/>
      <c r="G40" s="722"/>
      <c r="H40" s="722"/>
      <c r="I40" s="722"/>
      <c r="J40" s="722"/>
      <c r="K40" s="722"/>
      <c r="L40" s="722"/>
      <c r="M40" s="722"/>
      <c r="N40" s="722"/>
      <c r="O40" s="722"/>
      <c r="P40" s="722"/>
      <c r="Q40" s="722"/>
      <c r="R40" s="722"/>
      <c r="S40" s="722"/>
      <c r="T40" s="722"/>
      <c r="U40" s="94"/>
      <c r="V40" s="51"/>
      <c r="W40" s="217"/>
      <c r="X40" s="217"/>
      <c r="Y40" s="47"/>
      <c r="Z40" s="47"/>
      <c r="AA40" s="47"/>
      <c r="AB40" s="47"/>
      <c r="AC40" s="47"/>
      <c r="AD40" s="47"/>
      <c r="AE40" s="47"/>
      <c r="AF40" s="47"/>
      <c r="AG40" s="47"/>
      <c r="AH40" s="47"/>
      <c r="AI40" s="47"/>
      <c r="AJ40" s="47"/>
      <c r="AK40" s="47"/>
      <c r="AL40" s="75"/>
      <c r="AM40" s="476"/>
      <c r="AN40" s="51"/>
      <c r="AO40" s="217"/>
      <c r="AP40" s="318"/>
      <c r="AQ40" s="217"/>
    </row>
    <row r="41" spans="1:43" x14ac:dyDescent="0.2">
      <c r="A41" s="217"/>
      <c r="B41" s="477"/>
      <c r="C41" s="476"/>
      <c r="D41" s="51"/>
      <c r="E41" s="722"/>
      <c r="F41" s="722"/>
      <c r="G41" s="722"/>
      <c r="H41" s="722"/>
      <c r="I41" s="722"/>
      <c r="J41" s="722"/>
      <c r="K41" s="722"/>
      <c r="L41" s="722"/>
      <c r="M41" s="722"/>
      <c r="N41" s="722"/>
      <c r="O41" s="722"/>
      <c r="P41" s="722"/>
      <c r="Q41" s="722"/>
      <c r="R41" s="722"/>
      <c r="S41" s="722"/>
      <c r="T41" s="722"/>
      <c r="U41" s="94"/>
      <c r="V41" s="51"/>
      <c r="W41" s="217"/>
      <c r="X41" s="217"/>
      <c r="Y41" s="47"/>
      <c r="Z41" s="47"/>
      <c r="AA41" s="47"/>
      <c r="AB41" s="47"/>
      <c r="AC41" s="47"/>
      <c r="AD41" s="47"/>
      <c r="AE41" s="47"/>
      <c r="AF41" s="47"/>
      <c r="AG41" s="47"/>
      <c r="AH41" s="47"/>
      <c r="AI41" s="47"/>
      <c r="AJ41" s="47"/>
      <c r="AK41" s="47"/>
      <c r="AL41" s="75"/>
      <c r="AM41" s="476"/>
      <c r="AN41" s="51"/>
      <c r="AO41" s="217"/>
      <c r="AP41" s="318"/>
      <c r="AQ41" s="217"/>
    </row>
    <row r="42" spans="1:43" x14ac:dyDescent="0.2">
      <c r="A42" s="217"/>
      <c r="B42" s="477"/>
      <c r="C42" s="476"/>
      <c r="D42" s="51"/>
      <c r="E42" s="722"/>
      <c r="F42" s="722"/>
      <c r="G42" s="722"/>
      <c r="H42" s="722"/>
      <c r="I42" s="722"/>
      <c r="J42" s="722"/>
      <c r="K42" s="722"/>
      <c r="L42" s="722"/>
      <c r="M42" s="722"/>
      <c r="N42" s="722"/>
      <c r="O42" s="722"/>
      <c r="P42" s="722"/>
      <c r="Q42" s="722"/>
      <c r="R42" s="722"/>
      <c r="S42" s="722"/>
      <c r="T42" s="722"/>
      <c r="U42" s="94"/>
      <c r="V42" s="51"/>
      <c r="W42" s="217"/>
      <c r="X42" s="217"/>
      <c r="Y42" s="47"/>
      <c r="Z42" s="47"/>
      <c r="AA42" s="47"/>
      <c r="AB42" s="47"/>
      <c r="AC42" s="47"/>
      <c r="AD42" s="47"/>
      <c r="AE42" s="47"/>
      <c r="AF42" s="47"/>
      <c r="AG42" s="47"/>
      <c r="AH42" s="47"/>
      <c r="AI42" s="47"/>
      <c r="AJ42" s="47"/>
      <c r="AK42" s="47"/>
      <c r="AL42" s="75"/>
      <c r="AM42" s="476"/>
      <c r="AN42" s="51"/>
      <c r="AO42" s="217"/>
      <c r="AP42" s="318"/>
      <c r="AQ42" s="217"/>
    </row>
    <row r="43" spans="1:43" ht="6" customHeight="1" x14ac:dyDescent="0.2">
      <c r="A43" s="77"/>
      <c r="B43" s="76"/>
      <c r="C43" s="48"/>
      <c r="D43" s="26"/>
      <c r="E43" s="382"/>
      <c r="F43" s="382"/>
      <c r="G43" s="382"/>
      <c r="H43" s="382"/>
      <c r="I43" s="382"/>
      <c r="J43" s="382"/>
      <c r="K43" s="382"/>
      <c r="L43" s="382"/>
      <c r="M43" s="382"/>
      <c r="N43" s="382"/>
      <c r="O43" s="382"/>
      <c r="P43" s="382"/>
      <c r="Q43" s="382"/>
      <c r="R43" s="382"/>
      <c r="S43" s="382"/>
      <c r="T43" s="382"/>
      <c r="U43" s="48"/>
      <c r="V43" s="26"/>
      <c r="W43" s="77"/>
      <c r="X43" s="77"/>
      <c r="Y43" s="77"/>
      <c r="Z43" s="77"/>
      <c r="AA43" s="77"/>
      <c r="AB43" s="77"/>
      <c r="AC43" s="77"/>
      <c r="AD43" s="77"/>
      <c r="AE43" s="77"/>
      <c r="AF43" s="77"/>
      <c r="AG43" s="77"/>
      <c r="AH43" s="77"/>
      <c r="AI43" s="77"/>
      <c r="AJ43" s="77"/>
      <c r="AK43" s="77"/>
      <c r="AL43" s="78"/>
      <c r="AM43" s="48"/>
      <c r="AN43" s="26"/>
      <c r="AO43" s="77"/>
      <c r="AP43" s="77"/>
      <c r="AQ43" s="77"/>
    </row>
    <row r="44" spans="1:43" x14ac:dyDescent="0.2">
      <c r="A44" s="16"/>
      <c r="B44" s="475"/>
      <c r="C44" s="46"/>
      <c r="D44" s="27"/>
      <c r="E44" s="16"/>
      <c r="F44" s="16"/>
      <c r="G44" s="16"/>
      <c r="H44" s="16"/>
      <c r="I44" s="16"/>
      <c r="J44" s="16"/>
      <c r="K44" s="16"/>
      <c r="L44" s="16"/>
      <c r="M44" s="16"/>
      <c r="N44" s="16"/>
      <c r="O44" s="16"/>
      <c r="P44" s="16"/>
      <c r="Q44" s="16"/>
      <c r="R44" s="16"/>
      <c r="S44" s="16"/>
      <c r="T44" s="16"/>
      <c r="U44" s="46"/>
      <c r="V44" s="27"/>
      <c r="W44" s="16"/>
      <c r="X44" s="16"/>
      <c r="Y44" s="16"/>
      <c r="Z44" s="16"/>
      <c r="AA44" s="16"/>
      <c r="AB44" s="16"/>
      <c r="AC44" s="16"/>
      <c r="AD44" s="16"/>
      <c r="AE44" s="16"/>
      <c r="AF44" s="16"/>
      <c r="AG44" s="16"/>
      <c r="AH44" s="16"/>
      <c r="AI44" s="16"/>
      <c r="AJ44" s="16"/>
      <c r="AK44" s="16"/>
      <c r="AL44" s="24"/>
      <c r="AM44" s="46"/>
      <c r="AN44" s="27"/>
      <c r="AO44" s="16"/>
      <c r="AP44" s="16"/>
      <c r="AQ44" s="16"/>
    </row>
    <row r="45" spans="1:43" x14ac:dyDescent="0.2">
      <c r="A45" s="217"/>
      <c r="B45" s="477">
        <v>207</v>
      </c>
      <c r="C45" s="476"/>
      <c r="D45" s="51"/>
      <c r="E45" s="217" t="s">
        <v>155</v>
      </c>
      <c r="F45" s="722" t="str">
        <f ca="1">VLOOKUP(CONCATENATE($B$45&amp;INDIRECT(ADDRESS(ROW(),COLUMN()-1))),Language_Translations,MATCH(Language_Selected,Language_Options,0),FALSE)</f>
        <v>Combien de garçons sont décédés ?</v>
      </c>
      <c r="G45" s="722"/>
      <c r="H45" s="722"/>
      <c r="I45" s="722"/>
      <c r="J45" s="722"/>
      <c r="K45" s="722"/>
      <c r="L45" s="722"/>
      <c r="M45" s="722"/>
      <c r="N45" s="722"/>
      <c r="O45" s="722"/>
      <c r="P45" s="722"/>
      <c r="Q45" s="722"/>
      <c r="R45" s="722"/>
      <c r="S45" s="722"/>
      <c r="T45" s="722"/>
      <c r="U45" s="476"/>
      <c r="V45" s="51"/>
      <c r="AE45" s="217"/>
      <c r="AF45" s="217"/>
      <c r="AG45" s="217"/>
      <c r="AH45" s="217"/>
      <c r="AI45" s="27"/>
      <c r="AJ45" s="46"/>
      <c r="AK45" s="27"/>
      <c r="AL45" s="21"/>
      <c r="AM45" s="476"/>
      <c r="AN45" s="51"/>
      <c r="AO45" s="217"/>
      <c r="AP45" s="217"/>
      <c r="AQ45" s="217"/>
    </row>
    <row r="46" spans="1:43" ht="11.25" customHeight="1" x14ac:dyDescent="0.2">
      <c r="A46" s="217"/>
      <c r="C46" s="476"/>
      <c r="D46" s="51"/>
      <c r="F46" s="722"/>
      <c r="G46" s="722"/>
      <c r="H46" s="722"/>
      <c r="I46" s="722"/>
      <c r="J46" s="722"/>
      <c r="K46" s="722"/>
      <c r="L46" s="722"/>
      <c r="M46" s="722"/>
      <c r="N46" s="722"/>
      <c r="O46" s="722"/>
      <c r="P46" s="722"/>
      <c r="Q46" s="722"/>
      <c r="R46" s="722"/>
      <c r="S46" s="722"/>
      <c r="T46" s="722"/>
      <c r="U46" s="94"/>
      <c r="V46" s="51"/>
      <c r="W46" s="217" t="s">
        <v>155</v>
      </c>
      <c r="X46" s="217" t="s">
        <v>162</v>
      </c>
      <c r="Y46" s="217"/>
      <c r="Z46" s="217"/>
      <c r="AA46" s="217"/>
      <c r="AB46" s="217"/>
      <c r="AC46" s="47"/>
      <c r="AD46" s="97"/>
      <c r="AE46" s="47" t="s">
        <v>9</v>
      </c>
      <c r="AF46" s="47"/>
      <c r="AG46" s="47"/>
      <c r="AH46" s="47"/>
      <c r="AI46" s="26"/>
      <c r="AJ46" s="48"/>
      <c r="AK46" s="26"/>
      <c r="AL46" s="22"/>
      <c r="AM46" s="476"/>
      <c r="AN46" s="51"/>
      <c r="AO46" s="217"/>
      <c r="AP46" s="217"/>
      <c r="AQ46" s="217"/>
    </row>
    <row r="47" spans="1:43" ht="11.25" customHeight="1" x14ac:dyDescent="0.2">
      <c r="A47" s="217"/>
      <c r="B47" s="477"/>
      <c r="C47" s="476"/>
      <c r="D47" s="51"/>
      <c r="E47" t="s">
        <v>157</v>
      </c>
      <c r="F47" s="722" t="str">
        <f ca="1">VLOOKUP(CONCATENATE($B$45&amp;INDIRECT(ADDRESS(ROW(),COLUMN()-1))),Language_Translations,MATCH(Language_Selected,Language_Options,0),FALSE)</f>
        <v>Et combien de filles sont décédées ?</v>
      </c>
      <c r="G47" s="722"/>
      <c r="H47" s="722"/>
      <c r="I47" s="722"/>
      <c r="J47" s="722"/>
      <c r="K47" s="722"/>
      <c r="L47" s="722"/>
      <c r="M47" s="722"/>
      <c r="N47" s="722"/>
      <c r="O47" s="722"/>
      <c r="P47" s="722"/>
      <c r="Q47" s="722"/>
      <c r="R47" s="722"/>
      <c r="S47" s="722"/>
      <c r="T47" s="722"/>
      <c r="U47" s="94"/>
      <c r="V47" s="51"/>
      <c r="X47" s="217"/>
      <c r="Y47" s="217"/>
      <c r="Z47" s="217"/>
      <c r="AA47" s="217"/>
      <c r="AB47" s="217"/>
      <c r="AC47" s="217"/>
      <c r="AE47" s="217"/>
      <c r="AF47" s="217"/>
      <c r="AG47" s="217"/>
      <c r="AH47" s="217"/>
      <c r="AI47" s="27"/>
      <c r="AJ47" s="46"/>
      <c r="AK47" s="27"/>
      <c r="AL47" s="21"/>
      <c r="AM47" s="476"/>
      <c r="AN47" s="51"/>
      <c r="AO47" s="217"/>
      <c r="AP47" s="217"/>
      <c r="AQ47" s="217"/>
    </row>
    <row r="48" spans="1:43" ht="11.25" customHeight="1" x14ac:dyDescent="0.2">
      <c r="A48" s="217"/>
      <c r="B48" s="477"/>
      <c r="C48" s="476"/>
      <c r="D48" s="51"/>
      <c r="F48" s="722"/>
      <c r="G48" s="722"/>
      <c r="H48" s="722"/>
      <c r="I48" s="722"/>
      <c r="J48" s="722"/>
      <c r="K48" s="722"/>
      <c r="L48" s="722"/>
      <c r="M48" s="722"/>
      <c r="N48" s="722"/>
      <c r="O48" s="722"/>
      <c r="P48" s="722"/>
      <c r="Q48" s="722"/>
      <c r="R48" s="722"/>
      <c r="S48" s="722"/>
      <c r="T48" s="722"/>
      <c r="U48" s="94"/>
      <c r="V48" s="51"/>
      <c r="W48" t="s">
        <v>157</v>
      </c>
      <c r="X48" s="217" t="s">
        <v>163</v>
      </c>
      <c r="Y48" s="217"/>
      <c r="Z48" s="217"/>
      <c r="AA48" s="217"/>
      <c r="AB48" s="217"/>
      <c r="AC48" s="47"/>
      <c r="AD48" s="47"/>
      <c r="AE48" s="47" t="s">
        <v>9</v>
      </c>
      <c r="AF48" s="47"/>
      <c r="AG48" s="47"/>
      <c r="AH48" s="47"/>
      <c r="AI48" s="26"/>
      <c r="AJ48" s="48"/>
      <c r="AK48" s="26"/>
      <c r="AL48" s="22"/>
      <c r="AM48" s="476"/>
      <c r="AN48" s="51"/>
      <c r="AO48" s="217"/>
      <c r="AP48" s="217"/>
      <c r="AQ48" s="217"/>
    </row>
    <row r="49" spans="1:43" x14ac:dyDescent="0.2">
      <c r="A49" s="217"/>
      <c r="B49" s="477"/>
      <c r="C49" s="476"/>
      <c r="D49" s="51"/>
      <c r="F49" s="723" t="s">
        <v>159</v>
      </c>
      <c r="G49" s="723"/>
      <c r="H49" s="723"/>
      <c r="I49" s="723"/>
      <c r="J49" s="723"/>
      <c r="K49" s="723"/>
      <c r="L49" s="723"/>
      <c r="M49" s="723"/>
      <c r="N49" s="723"/>
      <c r="O49" s="723"/>
      <c r="P49" s="723"/>
      <c r="Q49" s="723"/>
      <c r="R49" s="723"/>
      <c r="S49" s="723"/>
      <c r="T49" s="723"/>
      <c r="U49" s="94"/>
      <c r="V49" s="51"/>
      <c r="W49" s="217"/>
      <c r="X49" s="217"/>
      <c r="Y49" s="217"/>
      <c r="Z49" s="217"/>
      <c r="AA49" s="217"/>
      <c r="AB49" s="217"/>
      <c r="AC49" s="217"/>
      <c r="AD49" s="217"/>
      <c r="AE49" s="217"/>
      <c r="AF49" s="217"/>
      <c r="AG49" s="217"/>
      <c r="AH49" s="217"/>
      <c r="AI49" s="217"/>
      <c r="AJ49" s="217"/>
      <c r="AK49" s="217"/>
      <c r="AL49" s="74"/>
      <c r="AM49" s="476"/>
      <c r="AN49" s="51"/>
      <c r="AO49" s="217"/>
      <c r="AP49" s="217"/>
      <c r="AQ49" s="217"/>
    </row>
    <row r="50" spans="1:43" ht="6" customHeight="1" thickBot="1" x14ac:dyDescent="0.25">
      <c r="A50" s="71"/>
      <c r="B50" s="319"/>
      <c r="C50" s="72"/>
      <c r="D50" s="73"/>
      <c r="E50" s="71"/>
      <c r="F50" s="71"/>
      <c r="G50" s="71"/>
      <c r="H50" s="71"/>
      <c r="I50" s="71"/>
      <c r="J50" s="71"/>
      <c r="K50" s="71"/>
      <c r="L50" s="71"/>
      <c r="M50" s="71"/>
      <c r="N50" s="71"/>
      <c r="O50" s="71"/>
      <c r="P50" s="71"/>
      <c r="Q50" s="71"/>
      <c r="R50" s="71"/>
      <c r="S50" s="71"/>
      <c r="T50" s="71"/>
      <c r="U50" s="72"/>
      <c r="V50" s="73"/>
      <c r="W50" s="71"/>
      <c r="X50" s="71"/>
      <c r="Y50" s="71"/>
      <c r="Z50" s="71"/>
      <c r="AA50" s="71"/>
      <c r="AB50" s="71"/>
      <c r="AC50" s="71"/>
      <c r="AD50" s="71"/>
      <c r="AE50" s="71"/>
      <c r="AF50" s="71"/>
      <c r="AG50" s="71"/>
      <c r="AH50" s="71"/>
      <c r="AI50" s="71"/>
      <c r="AJ50" s="71"/>
      <c r="AK50" s="71"/>
      <c r="AL50" s="91"/>
      <c r="AM50" s="72"/>
      <c r="AN50" s="73"/>
      <c r="AO50" s="71"/>
      <c r="AP50" s="71"/>
      <c r="AQ50" s="71"/>
    </row>
    <row r="51" spans="1:43" ht="6" customHeight="1" x14ac:dyDescent="0.2">
      <c r="A51" s="82"/>
      <c r="B51" s="83"/>
      <c r="C51" s="84"/>
      <c r="D51" s="85"/>
      <c r="E51" s="1"/>
      <c r="F51" s="1"/>
      <c r="G51" s="1"/>
      <c r="H51" s="1"/>
      <c r="I51" s="1"/>
      <c r="J51" s="1"/>
      <c r="K51" s="1"/>
      <c r="L51" s="1"/>
      <c r="M51" s="1"/>
      <c r="N51" s="1"/>
      <c r="O51" s="1"/>
      <c r="P51" s="1"/>
      <c r="Q51" s="1"/>
      <c r="R51" s="1"/>
      <c r="S51" s="1"/>
      <c r="T51" s="1"/>
      <c r="U51" s="84"/>
      <c r="V51" s="85"/>
      <c r="W51" s="1"/>
      <c r="X51" s="1"/>
      <c r="Y51" s="1"/>
      <c r="Z51" s="1"/>
      <c r="AA51" s="1"/>
      <c r="AB51" s="1"/>
      <c r="AC51" s="1"/>
      <c r="AD51" s="1"/>
      <c r="AE51" s="1"/>
      <c r="AF51" s="1"/>
      <c r="AG51" s="1"/>
      <c r="AH51" s="1"/>
      <c r="AI51" s="1"/>
      <c r="AJ51" s="1"/>
      <c r="AK51" s="1"/>
      <c r="AL51" s="86"/>
      <c r="AM51" s="84"/>
      <c r="AN51" s="85"/>
      <c r="AO51" s="1"/>
      <c r="AP51" s="1"/>
      <c r="AQ51" s="87"/>
    </row>
    <row r="52" spans="1:43" ht="11.25" customHeight="1" x14ac:dyDescent="0.2">
      <c r="A52" s="88"/>
      <c r="B52" s="477">
        <v>208</v>
      </c>
      <c r="C52" s="476"/>
      <c r="D52" s="51"/>
      <c r="E52" s="723" t="s">
        <v>164</v>
      </c>
      <c r="F52" s="723"/>
      <c r="G52" s="723"/>
      <c r="H52" s="723"/>
      <c r="I52" s="723"/>
      <c r="J52" s="723"/>
      <c r="K52" s="723"/>
      <c r="L52" s="723"/>
      <c r="M52" s="723"/>
      <c r="N52" s="723"/>
      <c r="O52" s="723"/>
      <c r="P52" s="723"/>
      <c r="Q52" s="723"/>
      <c r="R52" s="723"/>
      <c r="S52" s="723"/>
      <c r="T52" s="723"/>
      <c r="U52" s="476"/>
      <c r="V52" s="51"/>
      <c r="W52" s="217"/>
      <c r="X52" s="217"/>
      <c r="Y52" s="217"/>
      <c r="Z52" s="217"/>
      <c r="AA52" s="217"/>
      <c r="AB52" s="217"/>
      <c r="AC52" s="217"/>
      <c r="AE52" s="217"/>
      <c r="AF52" s="217"/>
      <c r="AG52" s="217"/>
      <c r="AH52" s="217"/>
      <c r="AI52" s="27"/>
      <c r="AJ52" s="46"/>
      <c r="AK52" s="27"/>
      <c r="AL52" s="21"/>
      <c r="AM52" s="476"/>
      <c r="AN52" s="51"/>
      <c r="AO52" s="217"/>
      <c r="AP52" s="217"/>
      <c r="AQ52" s="89"/>
    </row>
    <row r="53" spans="1:43" x14ac:dyDescent="0.2">
      <c r="A53" s="88"/>
      <c r="B53" s="477"/>
      <c r="C53" s="476"/>
      <c r="D53" s="51"/>
      <c r="E53" s="723"/>
      <c r="F53" s="723"/>
      <c r="G53" s="723"/>
      <c r="H53" s="723"/>
      <c r="I53" s="723"/>
      <c r="J53" s="723"/>
      <c r="K53" s="723"/>
      <c r="L53" s="723"/>
      <c r="M53" s="723"/>
      <c r="N53" s="723"/>
      <c r="O53" s="723"/>
      <c r="P53" s="723"/>
      <c r="Q53" s="723"/>
      <c r="R53" s="723"/>
      <c r="S53" s="723"/>
      <c r="T53" s="723"/>
      <c r="U53" s="476"/>
      <c r="V53" s="51"/>
      <c r="W53" s="217" t="s">
        <v>165</v>
      </c>
      <c r="X53" s="217"/>
      <c r="Y53" s="217"/>
      <c r="Z53" s="217"/>
      <c r="AA53" s="217"/>
      <c r="AC53" s="47"/>
      <c r="AD53" s="47" t="s">
        <v>9</v>
      </c>
      <c r="AE53" s="47"/>
      <c r="AF53" s="47"/>
      <c r="AG53" s="47"/>
      <c r="AH53" s="47"/>
      <c r="AI53" s="26"/>
      <c r="AJ53" s="48"/>
      <c r="AK53" s="26"/>
      <c r="AL53" s="22"/>
      <c r="AM53" s="476"/>
      <c r="AN53" s="51"/>
      <c r="AO53" s="217"/>
      <c r="AP53" s="217"/>
      <c r="AQ53" s="89"/>
    </row>
    <row r="54" spans="1:43" x14ac:dyDescent="0.2">
      <c r="A54" s="88"/>
      <c r="B54" s="477"/>
      <c r="C54" s="476"/>
      <c r="D54" s="51"/>
      <c r="E54" s="723"/>
      <c r="F54" s="723"/>
      <c r="G54" s="723"/>
      <c r="H54" s="723"/>
      <c r="I54" s="723"/>
      <c r="J54" s="723"/>
      <c r="K54" s="723"/>
      <c r="L54" s="723"/>
      <c r="M54" s="723"/>
      <c r="N54" s="723"/>
      <c r="O54" s="723"/>
      <c r="P54" s="723"/>
      <c r="Q54" s="723"/>
      <c r="R54" s="723"/>
      <c r="S54" s="723"/>
      <c r="T54" s="723"/>
      <c r="U54" s="476"/>
      <c r="V54" s="51"/>
      <c r="W54" s="217"/>
      <c r="X54" s="217"/>
      <c r="Y54" s="217"/>
      <c r="Z54" s="217"/>
      <c r="AA54" s="217"/>
      <c r="AC54" s="47"/>
      <c r="AD54" s="47"/>
      <c r="AE54" s="47"/>
      <c r="AF54" s="47"/>
      <c r="AG54" s="47"/>
      <c r="AH54" s="47"/>
      <c r="AI54" s="217"/>
      <c r="AJ54" s="217"/>
      <c r="AK54" s="217"/>
      <c r="AL54" s="74"/>
      <c r="AM54" s="476"/>
      <c r="AN54" s="51"/>
      <c r="AO54" s="217"/>
      <c r="AP54" s="217"/>
      <c r="AQ54" s="89"/>
    </row>
    <row r="55" spans="1:43" ht="6" customHeight="1" thickBot="1" x14ac:dyDescent="0.25">
      <c r="A55" s="90"/>
      <c r="B55" s="319"/>
      <c r="C55" s="72"/>
      <c r="D55" s="73"/>
      <c r="E55" s="333"/>
      <c r="F55" s="333"/>
      <c r="G55" s="333"/>
      <c r="H55" s="333"/>
      <c r="I55" s="333"/>
      <c r="J55" s="333"/>
      <c r="K55" s="333"/>
      <c r="L55" s="333"/>
      <c r="M55" s="333"/>
      <c r="N55" s="333"/>
      <c r="O55" s="333"/>
      <c r="P55" s="333"/>
      <c r="Q55" s="333"/>
      <c r="R55" s="333"/>
      <c r="S55" s="333"/>
      <c r="T55" s="333"/>
      <c r="U55" s="72"/>
      <c r="V55" s="73"/>
      <c r="W55" s="71"/>
      <c r="X55" s="71"/>
      <c r="Y55" s="71"/>
      <c r="Z55" s="71"/>
      <c r="AA55" s="71"/>
      <c r="AB55" s="71"/>
      <c r="AC55" s="71"/>
      <c r="AD55" s="71"/>
      <c r="AE55" s="71"/>
      <c r="AF55" s="71"/>
      <c r="AG55" s="71"/>
      <c r="AH55" s="71"/>
      <c r="AI55" s="71"/>
      <c r="AJ55" s="71"/>
      <c r="AK55" s="71"/>
      <c r="AL55" s="91"/>
      <c r="AM55" s="72"/>
      <c r="AN55" s="73"/>
      <c r="AO55" s="71"/>
      <c r="AP55" s="71"/>
      <c r="AQ55" s="92"/>
    </row>
    <row r="56" spans="1:43" ht="6" customHeight="1" x14ac:dyDescent="0.2">
      <c r="A56" s="1"/>
      <c r="B56" s="83"/>
      <c r="C56" s="84"/>
      <c r="D56" s="85"/>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86"/>
      <c r="AM56" s="84"/>
      <c r="AN56" s="85"/>
      <c r="AO56" s="1"/>
      <c r="AP56" s="1"/>
      <c r="AQ56" s="1"/>
    </row>
    <row r="57" spans="1:43" x14ac:dyDescent="0.2">
      <c r="A57" s="217"/>
      <c r="B57" s="477">
        <v>209</v>
      </c>
      <c r="C57" s="476"/>
      <c r="D57" s="51"/>
      <c r="E57" s="723" t="s">
        <v>166</v>
      </c>
      <c r="F57" s="723"/>
      <c r="G57" s="723"/>
      <c r="H57" s="723"/>
      <c r="I57" s="723"/>
      <c r="J57" s="723"/>
      <c r="K57" s="723"/>
      <c r="L57" s="723"/>
      <c r="M57" s="723"/>
      <c r="N57" s="723"/>
      <c r="O57" s="723"/>
      <c r="P57" s="723"/>
      <c r="Q57" s="723"/>
      <c r="R57" s="723"/>
      <c r="S57" s="723"/>
      <c r="T57" s="723"/>
      <c r="U57" s="217"/>
      <c r="V57" s="217"/>
      <c r="W57" s="217"/>
      <c r="X57" s="217"/>
      <c r="Y57" s="217"/>
      <c r="Z57" s="217"/>
      <c r="AA57" s="217"/>
      <c r="AB57" s="217"/>
      <c r="AC57" s="217"/>
      <c r="AD57" s="217"/>
      <c r="AE57" s="217"/>
      <c r="AF57" s="217"/>
      <c r="AG57" s="217"/>
      <c r="AH57" s="217"/>
      <c r="AI57" s="217"/>
      <c r="AJ57" s="217"/>
      <c r="AK57" s="217"/>
      <c r="AL57" s="74"/>
      <c r="AM57" s="476"/>
      <c r="AN57" s="51"/>
      <c r="AO57" s="217"/>
      <c r="AP57" s="217"/>
      <c r="AQ57" s="217"/>
    </row>
    <row r="58" spans="1:43" ht="6" customHeight="1" x14ac:dyDescent="0.2">
      <c r="A58" s="217"/>
      <c r="B58" s="477"/>
      <c r="C58" s="476"/>
      <c r="D58" s="51"/>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74"/>
      <c r="AM58" s="476"/>
      <c r="AN58" s="51"/>
      <c r="AO58" s="217"/>
      <c r="AP58" s="217"/>
      <c r="AQ58" s="217"/>
    </row>
    <row r="59" spans="1:43" ht="11.25" customHeight="1" x14ac:dyDescent="0.2">
      <c r="A59" s="217"/>
      <c r="B59" s="477"/>
      <c r="C59" s="476"/>
      <c r="D59" s="51"/>
      <c r="E59" s="722" t="str">
        <f ca="1">VLOOKUP(INDIRECT(ADDRESS(ROW()-2,COLUMN()-3)),Language_Translations,MATCH(Language_Selected,Language_Options,0),FALSE)</f>
        <v>Je voudrais être sûre d'avoir bien compris : vous avez eu au TOTAL _____ naissances durant votre vie. Est-ce bien exact ?</v>
      </c>
      <c r="F59" s="722"/>
      <c r="G59" s="722"/>
      <c r="H59" s="722"/>
      <c r="I59" s="722"/>
      <c r="J59" s="722"/>
      <c r="K59" s="722"/>
      <c r="L59" s="722"/>
      <c r="M59" s="722"/>
      <c r="N59" s="722"/>
      <c r="O59" s="722"/>
      <c r="P59" s="722"/>
      <c r="Q59" s="722"/>
      <c r="R59" s="722"/>
      <c r="S59" s="722"/>
      <c r="T59" s="722"/>
      <c r="U59" s="722"/>
      <c r="V59" s="722"/>
      <c r="W59" s="722"/>
      <c r="X59" s="722"/>
      <c r="Y59" s="722"/>
      <c r="Z59" s="722"/>
      <c r="AA59" s="722"/>
      <c r="AB59" s="722"/>
      <c r="AC59" s="722"/>
      <c r="AD59" s="722"/>
      <c r="AE59" s="722"/>
      <c r="AF59" s="722"/>
      <c r="AG59" s="722"/>
      <c r="AH59" s="722"/>
      <c r="AI59" s="722"/>
      <c r="AJ59" s="722"/>
      <c r="AK59" s="722"/>
      <c r="AL59" s="722"/>
      <c r="AM59" s="476"/>
      <c r="AN59" s="51"/>
      <c r="AO59" s="217"/>
      <c r="AP59" s="217"/>
      <c r="AQ59" s="217"/>
    </row>
    <row r="60" spans="1:43" x14ac:dyDescent="0.2">
      <c r="A60" s="217"/>
      <c r="B60" s="477"/>
      <c r="C60" s="476"/>
      <c r="D60" s="51"/>
      <c r="E60" s="722"/>
      <c r="F60" s="722"/>
      <c r="G60" s="722"/>
      <c r="H60" s="722"/>
      <c r="I60" s="722"/>
      <c r="J60" s="722"/>
      <c r="K60" s="722"/>
      <c r="L60" s="722"/>
      <c r="M60" s="722"/>
      <c r="N60" s="722"/>
      <c r="O60" s="722"/>
      <c r="P60" s="722"/>
      <c r="Q60" s="722"/>
      <c r="R60" s="722"/>
      <c r="S60" s="722"/>
      <c r="T60" s="722"/>
      <c r="U60" s="722"/>
      <c r="V60" s="722"/>
      <c r="W60" s="722"/>
      <c r="X60" s="722"/>
      <c r="Y60" s="722"/>
      <c r="Z60" s="722"/>
      <c r="AA60" s="722"/>
      <c r="AB60" s="722"/>
      <c r="AC60" s="722"/>
      <c r="AD60" s="722"/>
      <c r="AE60" s="722"/>
      <c r="AF60" s="722"/>
      <c r="AG60" s="722"/>
      <c r="AH60" s="722"/>
      <c r="AI60" s="722"/>
      <c r="AJ60" s="722"/>
      <c r="AK60" s="722"/>
      <c r="AL60" s="722"/>
      <c r="AM60" s="476"/>
      <c r="AN60" s="51"/>
      <c r="AO60" s="217"/>
      <c r="AP60" s="217"/>
      <c r="AQ60" s="217"/>
    </row>
    <row r="61" spans="1:43" x14ac:dyDescent="0.2">
      <c r="A61" s="217"/>
      <c r="B61" s="477"/>
      <c r="C61" s="476"/>
      <c r="D61" s="51"/>
      <c r="E61" s="217"/>
      <c r="F61" s="217"/>
      <c r="G61" s="217"/>
      <c r="H61" s="217"/>
      <c r="J61" s="217"/>
      <c r="K61" s="217"/>
      <c r="L61" s="217"/>
      <c r="M61" s="217"/>
      <c r="N61" s="74" t="s">
        <v>117</v>
      </c>
      <c r="O61" s="217"/>
      <c r="P61" s="217"/>
      <c r="Q61" s="217"/>
      <c r="S61" s="217"/>
      <c r="T61" s="217"/>
      <c r="U61" s="217"/>
      <c r="V61" s="217"/>
      <c r="W61" s="217"/>
      <c r="Y61" s="217"/>
      <c r="Z61" s="74" t="s">
        <v>118</v>
      </c>
      <c r="AA61" s="217"/>
      <c r="AB61" s="3"/>
      <c r="AC61" s="3"/>
      <c r="AD61" s="217"/>
      <c r="AE61" s="217"/>
      <c r="AF61" s="217"/>
      <c r="AG61" s="217"/>
      <c r="AH61" s="217"/>
      <c r="AI61" s="217"/>
      <c r="AJ61" s="217"/>
      <c r="AK61" s="217"/>
      <c r="AL61" s="74"/>
      <c r="AM61" s="476"/>
      <c r="AN61" s="51"/>
      <c r="AO61" s="217"/>
      <c r="AP61" s="217"/>
      <c r="AQ61" s="217"/>
    </row>
    <row r="62" spans="1:43" x14ac:dyDescent="0.2">
      <c r="A62" s="217"/>
      <c r="B62" s="477"/>
      <c r="C62" s="476"/>
      <c r="D62" s="51"/>
      <c r="E62" s="217"/>
      <c r="F62" s="217"/>
      <c r="G62" s="217"/>
      <c r="H62" s="217"/>
      <c r="J62" s="217"/>
      <c r="K62" s="217"/>
      <c r="L62" s="217"/>
      <c r="M62" s="217"/>
      <c r="N62" s="74"/>
      <c r="O62" s="217"/>
      <c r="P62" s="217"/>
      <c r="Q62" s="217"/>
      <c r="S62" s="217"/>
      <c r="T62" s="217"/>
      <c r="U62" s="217"/>
      <c r="V62" s="217"/>
      <c r="W62" s="217"/>
      <c r="Y62" s="217"/>
      <c r="Z62" s="74"/>
      <c r="AA62" s="217"/>
      <c r="AB62" s="3"/>
      <c r="AC62" s="3"/>
      <c r="AD62" s="217"/>
      <c r="AE62" s="217"/>
      <c r="AF62" s="217"/>
      <c r="AG62" s="217"/>
      <c r="AH62" s="217"/>
      <c r="AI62" s="217"/>
      <c r="AJ62" s="217"/>
      <c r="AK62" s="217"/>
      <c r="AL62" s="74"/>
      <c r="AM62" s="476"/>
      <c r="AN62" s="51"/>
      <c r="AO62" s="217"/>
      <c r="AP62" s="217"/>
      <c r="AQ62" s="217"/>
    </row>
    <row r="63" spans="1:43" ht="10" customHeight="1" x14ac:dyDescent="0.2">
      <c r="A63" s="217"/>
      <c r="B63" s="477"/>
      <c r="C63" s="476"/>
      <c r="D63" s="51"/>
      <c r="E63" s="217"/>
      <c r="F63" s="217"/>
      <c r="G63" s="217"/>
      <c r="H63" s="217"/>
      <c r="I63" s="217"/>
      <c r="J63" s="217"/>
      <c r="K63" s="217"/>
      <c r="L63" s="217"/>
      <c r="M63" s="217"/>
      <c r="N63" s="217"/>
      <c r="O63" s="217"/>
      <c r="P63" s="217"/>
      <c r="Q63" s="217"/>
      <c r="R63" s="731" t="s">
        <v>167</v>
      </c>
      <c r="S63" s="731"/>
      <c r="T63" s="731"/>
      <c r="U63" s="731"/>
      <c r="V63" s="731"/>
      <c r="W63" s="731"/>
      <c r="X63" s="731"/>
      <c r="Y63" s="731"/>
      <c r="Z63" s="731"/>
      <c r="AA63" s="217"/>
      <c r="AB63" s="3"/>
      <c r="AC63" s="3"/>
      <c r="AD63" s="217"/>
      <c r="AE63" s="217"/>
      <c r="AF63" s="217"/>
      <c r="AG63" s="217"/>
      <c r="AH63" s="217"/>
      <c r="AI63" s="217"/>
      <c r="AJ63" s="217"/>
      <c r="AK63" s="217"/>
      <c r="AL63" s="74"/>
      <c r="AM63" s="476"/>
      <c r="AN63" s="51"/>
      <c r="AO63" s="217"/>
      <c r="AP63" s="217"/>
      <c r="AQ63" s="217"/>
    </row>
    <row r="64" spans="1:43" x14ac:dyDescent="0.2">
      <c r="A64" s="217"/>
      <c r="B64" s="477"/>
      <c r="C64" s="476"/>
      <c r="D64" s="51"/>
      <c r="E64" s="217"/>
      <c r="F64" s="217"/>
      <c r="G64" s="217"/>
      <c r="H64" s="217"/>
      <c r="I64" s="217"/>
      <c r="J64" s="217"/>
      <c r="K64" s="217"/>
      <c r="L64" s="217"/>
      <c r="M64" s="217"/>
      <c r="N64" s="217"/>
      <c r="O64" s="217"/>
      <c r="P64" s="217"/>
      <c r="Q64" s="217"/>
      <c r="R64" s="731"/>
      <c r="S64" s="731"/>
      <c r="T64" s="731"/>
      <c r="U64" s="731"/>
      <c r="V64" s="731"/>
      <c r="W64" s="731"/>
      <c r="X64" s="731"/>
      <c r="Y64" s="731"/>
      <c r="Z64" s="731"/>
      <c r="AA64" s="217"/>
      <c r="AB64" s="3"/>
      <c r="AC64" s="3"/>
      <c r="AD64" s="217"/>
      <c r="AE64" s="217"/>
      <c r="AF64" s="217"/>
      <c r="AG64" s="217"/>
      <c r="AH64" s="217"/>
      <c r="AI64" s="217"/>
      <c r="AJ64" s="217"/>
      <c r="AK64" s="217"/>
      <c r="AL64" s="74"/>
      <c r="AM64" s="476"/>
      <c r="AN64" s="51"/>
      <c r="AO64" s="217"/>
      <c r="AP64" s="217"/>
      <c r="AQ64" s="217"/>
    </row>
    <row r="65" spans="1:43" x14ac:dyDescent="0.2">
      <c r="A65" s="217"/>
      <c r="B65" s="477"/>
      <c r="C65" s="476"/>
      <c r="D65" s="51"/>
      <c r="E65" s="217"/>
      <c r="F65" s="217"/>
      <c r="G65" s="217"/>
      <c r="H65" s="217"/>
      <c r="I65" s="217"/>
      <c r="J65" s="217"/>
      <c r="K65" s="217"/>
      <c r="L65" s="217"/>
      <c r="M65" s="217"/>
      <c r="N65" s="217"/>
      <c r="O65" s="217"/>
      <c r="P65" s="217"/>
      <c r="Q65" s="217"/>
      <c r="R65" s="731"/>
      <c r="S65" s="731"/>
      <c r="T65" s="731"/>
      <c r="U65" s="731"/>
      <c r="V65" s="731"/>
      <c r="W65" s="731"/>
      <c r="X65" s="731"/>
      <c r="Y65" s="731"/>
      <c r="Z65" s="731"/>
      <c r="AA65" s="217"/>
      <c r="AB65" s="3"/>
      <c r="AC65" s="3"/>
      <c r="AD65" s="217"/>
      <c r="AE65" s="217"/>
      <c r="AF65" s="217"/>
      <c r="AG65" s="217"/>
      <c r="AH65" s="217"/>
      <c r="AI65" s="217"/>
      <c r="AJ65" s="217"/>
      <c r="AK65" s="217"/>
      <c r="AL65" s="74"/>
      <c r="AM65" s="476"/>
      <c r="AN65" s="51"/>
      <c r="AO65" s="217"/>
      <c r="AP65" s="217"/>
      <c r="AQ65" s="217"/>
    </row>
    <row r="66" spans="1:43" ht="6" customHeight="1" x14ac:dyDescent="0.2">
      <c r="A66" s="77"/>
      <c r="B66" s="76"/>
      <c r="C66" s="48"/>
      <c r="D66" s="26"/>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8"/>
      <c r="AM66" s="48"/>
      <c r="AN66" s="26"/>
      <c r="AO66" s="77"/>
      <c r="AP66" s="77"/>
      <c r="AQ66" s="77"/>
    </row>
    <row r="67" spans="1:43" ht="6" customHeight="1" x14ac:dyDescent="0.2">
      <c r="A67" s="217"/>
      <c r="B67" s="477"/>
      <c r="C67" s="476"/>
      <c r="D67" s="51"/>
      <c r="E67" s="217"/>
      <c r="F67" s="217"/>
      <c r="G67" s="217"/>
      <c r="H67" s="217"/>
      <c r="I67" s="217"/>
      <c r="J67" s="217"/>
      <c r="K67" s="217"/>
      <c r="L67" s="217"/>
      <c r="M67" s="217"/>
      <c r="N67" s="217"/>
      <c r="O67" s="217"/>
      <c r="P67" s="217"/>
      <c r="Q67" s="217"/>
      <c r="R67" s="217"/>
      <c r="S67" s="217"/>
      <c r="T67" s="217"/>
      <c r="U67" s="476"/>
      <c r="V67" s="51"/>
      <c r="W67" s="217"/>
      <c r="X67" s="217"/>
      <c r="Y67" s="217"/>
      <c r="Z67" s="217"/>
      <c r="AA67" s="217"/>
      <c r="AB67" s="217"/>
      <c r="AC67" s="217"/>
      <c r="AD67" s="217"/>
      <c r="AE67" s="217"/>
      <c r="AF67" s="217"/>
      <c r="AG67" s="217"/>
      <c r="AH67" s="217"/>
      <c r="AI67" s="217"/>
      <c r="AJ67" s="217"/>
      <c r="AK67" s="217"/>
      <c r="AL67" s="74"/>
      <c r="AM67" s="476"/>
      <c r="AN67" s="51"/>
      <c r="AO67" s="217"/>
      <c r="AP67" s="217"/>
      <c r="AQ67" s="217"/>
    </row>
    <row r="68" spans="1:43" ht="11.25" customHeight="1" x14ac:dyDescent="0.2">
      <c r="A68" s="217"/>
      <c r="B68" s="477">
        <v>210</v>
      </c>
      <c r="C68" s="476"/>
      <c r="D68" s="51"/>
      <c r="E68" s="722" t="str">
        <f ca="1">VLOOKUP(INDIRECT(ADDRESS(ROW(),COLUMN()-3)),Language_Translations,MATCH(Language_Selected,Language_Options,0),FALSE)</f>
        <v xml:space="preserve">Il arrive parfois que les femmes ont une grossesse qui ne se termine pas par une naissance vivante. Par exemple, une grossesse peut se terminer en fausse-couche, par un avortement ou l'enfant peut être mort-né. Avez-vous déjà eu une grossesse qui ne s'est pas terminée par une naissance vivante ? </v>
      </c>
      <c r="F68" s="722"/>
      <c r="G68" s="722"/>
      <c r="H68" s="722"/>
      <c r="I68" s="722"/>
      <c r="J68" s="722"/>
      <c r="K68" s="722"/>
      <c r="L68" s="722"/>
      <c r="M68" s="722"/>
      <c r="N68" s="722"/>
      <c r="O68" s="722"/>
      <c r="P68" s="722"/>
      <c r="Q68" s="722"/>
      <c r="R68" s="722"/>
      <c r="S68" s="722"/>
      <c r="T68" s="722"/>
      <c r="U68" s="94"/>
      <c r="V68" s="51"/>
      <c r="W68" s="217"/>
      <c r="X68" s="217"/>
      <c r="Y68" s="217"/>
      <c r="Z68" s="217"/>
      <c r="AA68" s="217"/>
      <c r="AB68" s="217"/>
      <c r="AC68" s="217"/>
      <c r="AD68" s="217"/>
      <c r="AE68" s="217"/>
      <c r="AF68" s="217"/>
      <c r="AG68" s="217"/>
      <c r="AH68" s="217"/>
      <c r="AI68" s="217"/>
      <c r="AJ68" s="217"/>
      <c r="AK68" s="217"/>
      <c r="AL68" s="74"/>
      <c r="AM68" s="476"/>
      <c r="AN68" s="51"/>
      <c r="AO68" s="217"/>
      <c r="AP68" s="217"/>
      <c r="AQ68" s="217"/>
    </row>
    <row r="69" spans="1:43" x14ac:dyDescent="0.2">
      <c r="A69" s="217"/>
      <c r="B69" s="477"/>
      <c r="C69" s="476"/>
      <c r="D69" s="51"/>
      <c r="E69" s="722"/>
      <c r="F69" s="722"/>
      <c r="G69" s="722"/>
      <c r="H69" s="722"/>
      <c r="I69" s="722"/>
      <c r="J69" s="722"/>
      <c r="K69" s="722"/>
      <c r="L69" s="722"/>
      <c r="M69" s="722"/>
      <c r="N69" s="722"/>
      <c r="O69" s="722"/>
      <c r="P69" s="722"/>
      <c r="Q69" s="722"/>
      <c r="R69" s="722"/>
      <c r="S69" s="722"/>
      <c r="T69" s="722"/>
      <c r="U69" s="94"/>
      <c r="V69" s="51"/>
      <c r="W69" s="217"/>
      <c r="X69" s="217"/>
      <c r="Y69" s="217"/>
      <c r="Z69" s="217"/>
      <c r="AA69" s="217"/>
      <c r="AB69" s="217"/>
      <c r="AC69" s="217"/>
      <c r="AD69" s="217"/>
      <c r="AE69" s="217"/>
      <c r="AF69" s="217"/>
      <c r="AG69" s="217"/>
      <c r="AH69" s="217"/>
      <c r="AI69" s="217"/>
      <c r="AJ69" s="217"/>
      <c r="AK69" s="217"/>
      <c r="AL69" s="74"/>
      <c r="AM69" s="476"/>
      <c r="AN69" s="51"/>
      <c r="AO69" s="217"/>
      <c r="AP69" s="217"/>
      <c r="AQ69" s="217"/>
    </row>
    <row r="70" spans="1:43" x14ac:dyDescent="0.2">
      <c r="A70" s="217"/>
      <c r="B70" s="477"/>
      <c r="C70" s="476"/>
      <c r="D70" s="51"/>
      <c r="E70" s="722"/>
      <c r="F70" s="722"/>
      <c r="G70" s="722"/>
      <c r="H70" s="722"/>
      <c r="I70" s="722"/>
      <c r="J70" s="722"/>
      <c r="K70" s="722"/>
      <c r="L70" s="722"/>
      <c r="M70" s="722"/>
      <c r="N70" s="722"/>
      <c r="O70" s="722"/>
      <c r="P70" s="722"/>
      <c r="Q70" s="722"/>
      <c r="R70" s="722"/>
      <c r="S70" s="722"/>
      <c r="T70" s="722"/>
      <c r="U70" s="476"/>
      <c r="V70" s="51"/>
      <c r="AM70" s="476"/>
      <c r="AN70" s="51"/>
      <c r="AO70" s="217"/>
      <c r="AP70" s="217"/>
      <c r="AQ70" s="217"/>
    </row>
    <row r="71" spans="1:43" ht="11.25" customHeight="1" x14ac:dyDescent="0.2">
      <c r="A71" s="217"/>
      <c r="B71" s="477"/>
      <c r="C71" s="476"/>
      <c r="D71" s="51"/>
      <c r="E71" s="722"/>
      <c r="F71" s="722"/>
      <c r="G71" s="722"/>
      <c r="H71" s="722"/>
      <c r="I71" s="722"/>
      <c r="J71" s="722"/>
      <c r="K71" s="722"/>
      <c r="L71" s="722"/>
      <c r="M71" s="722"/>
      <c r="N71" s="722"/>
      <c r="O71" s="722"/>
      <c r="P71" s="722"/>
      <c r="Q71" s="722"/>
      <c r="R71" s="722"/>
      <c r="S71" s="722"/>
      <c r="T71" s="722"/>
      <c r="U71" s="94"/>
      <c r="V71" s="51"/>
      <c r="W71" s="217" t="s">
        <v>117</v>
      </c>
      <c r="X71" s="217"/>
      <c r="Y71" s="47" t="s">
        <v>9</v>
      </c>
      <c r="Z71" s="47"/>
      <c r="AA71" s="47"/>
      <c r="AB71" s="47"/>
      <c r="AC71" s="47"/>
      <c r="AD71" s="47"/>
      <c r="AE71" s="47"/>
      <c r="AF71" s="47"/>
      <c r="AG71" s="47"/>
      <c r="AH71" s="47"/>
      <c r="AI71" s="47"/>
      <c r="AJ71" s="47"/>
      <c r="AK71" s="47"/>
      <c r="AL71" s="75" t="s">
        <v>93</v>
      </c>
      <c r="AM71" s="476"/>
      <c r="AN71" s="51"/>
      <c r="AO71" s="217"/>
      <c r="AQ71" s="217"/>
    </row>
    <row r="72" spans="1:43" ht="11.25" customHeight="1" x14ac:dyDescent="0.2">
      <c r="A72" s="217"/>
      <c r="B72" s="477"/>
      <c r="C72" s="476"/>
      <c r="D72" s="51"/>
      <c r="E72" s="722"/>
      <c r="F72" s="722"/>
      <c r="G72" s="722"/>
      <c r="H72" s="722"/>
      <c r="I72" s="722"/>
      <c r="J72" s="722"/>
      <c r="K72" s="722"/>
      <c r="L72" s="722"/>
      <c r="M72" s="722"/>
      <c r="N72" s="722"/>
      <c r="O72" s="722"/>
      <c r="P72" s="722"/>
      <c r="Q72" s="722"/>
      <c r="R72" s="722"/>
      <c r="S72" s="722"/>
      <c r="T72" s="722"/>
      <c r="U72" s="94"/>
      <c r="V72" s="51"/>
      <c r="W72" s="217" t="s">
        <v>118</v>
      </c>
      <c r="X72" s="217"/>
      <c r="Y72" s="47" t="s">
        <v>9</v>
      </c>
      <c r="Z72" s="47"/>
      <c r="AA72" s="47"/>
      <c r="AB72" s="47"/>
      <c r="AC72" s="47"/>
      <c r="AD72" s="47"/>
      <c r="AE72" s="47"/>
      <c r="AF72" s="47"/>
      <c r="AG72" s="47"/>
      <c r="AH72" s="47"/>
      <c r="AI72" s="47"/>
      <c r="AJ72" s="47"/>
      <c r="AK72" s="47"/>
      <c r="AL72" s="75" t="s">
        <v>95</v>
      </c>
      <c r="AM72" s="476"/>
      <c r="AN72" s="51"/>
      <c r="AO72" s="217"/>
      <c r="AP72" s="318">
        <v>212</v>
      </c>
      <c r="AQ72" s="217"/>
    </row>
    <row r="73" spans="1:43" x14ac:dyDescent="0.2">
      <c r="A73" s="217"/>
      <c r="B73" s="477"/>
      <c r="C73" s="476"/>
      <c r="D73" s="51"/>
      <c r="E73" s="722"/>
      <c r="F73" s="722"/>
      <c r="G73" s="722"/>
      <c r="H73" s="722"/>
      <c r="I73" s="722"/>
      <c r="J73" s="722"/>
      <c r="K73" s="722"/>
      <c r="L73" s="722"/>
      <c r="M73" s="722"/>
      <c r="N73" s="722"/>
      <c r="O73" s="722"/>
      <c r="P73" s="722"/>
      <c r="Q73" s="722"/>
      <c r="R73" s="722"/>
      <c r="S73" s="722"/>
      <c r="T73" s="722"/>
      <c r="U73" s="94"/>
      <c r="V73" s="51"/>
      <c r="W73" s="217"/>
      <c r="X73" s="217"/>
      <c r="Y73" s="47"/>
      <c r="Z73" s="47"/>
      <c r="AA73" s="47"/>
      <c r="AB73" s="47"/>
      <c r="AC73" s="47"/>
      <c r="AD73" s="47"/>
      <c r="AE73" s="47"/>
      <c r="AF73" s="47"/>
      <c r="AG73" s="47"/>
      <c r="AH73" s="47"/>
      <c r="AI73" s="47"/>
      <c r="AJ73" s="47"/>
      <c r="AK73" s="47"/>
      <c r="AL73" s="75"/>
      <c r="AM73" s="476"/>
      <c r="AN73" s="51"/>
      <c r="AO73" s="217"/>
      <c r="AP73" s="318"/>
      <c r="AQ73" s="217"/>
    </row>
    <row r="74" spans="1:43" ht="6" customHeight="1" x14ac:dyDescent="0.2">
      <c r="A74" s="77"/>
      <c r="B74" s="76"/>
      <c r="C74" s="48"/>
      <c r="D74" s="26"/>
      <c r="E74" s="77"/>
      <c r="F74" s="77"/>
      <c r="G74" s="77"/>
      <c r="H74" s="77"/>
      <c r="I74" s="77"/>
      <c r="J74" s="77"/>
      <c r="K74" s="77"/>
      <c r="L74" s="77"/>
      <c r="M74" s="77"/>
      <c r="N74" s="77"/>
      <c r="O74" s="77"/>
      <c r="P74" s="77"/>
      <c r="Q74" s="77"/>
      <c r="R74" s="77"/>
      <c r="S74" s="77"/>
      <c r="T74" s="77"/>
      <c r="U74" s="48"/>
      <c r="V74" s="26"/>
      <c r="W74" s="77"/>
      <c r="X74" s="77"/>
      <c r="Y74" s="77"/>
      <c r="Z74" s="77"/>
      <c r="AA74" s="77"/>
      <c r="AB74" s="77"/>
      <c r="AC74" s="77"/>
      <c r="AD74" s="77"/>
      <c r="AE74" s="77"/>
      <c r="AF74" s="77"/>
      <c r="AG74" s="77"/>
      <c r="AH74" s="77"/>
      <c r="AI74" s="77"/>
      <c r="AJ74" s="77"/>
      <c r="AK74" s="77"/>
      <c r="AL74" s="78"/>
      <c r="AM74" s="48"/>
      <c r="AN74" s="26"/>
      <c r="AO74" s="77"/>
      <c r="AP74" s="77"/>
      <c r="AQ74" s="77"/>
    </row>
    <row r="75" spans="1:43" ht="6" customHeight="1" x14ac:dyDescent="0.2">
      <c r="A75" s="217"/>
      <c r="B75" s="477"/>
      <c r="C75" s="476"/>
      <c r="D75" s="51"/>
      <c r="E75" s="217"/>
      <c r="F75" s="217"/>
      <c r="G75" s="217"/>
      <c r="H75" s="217"/>
      <c r="I75" s="217"/>
      <c r="J75" s="217"/>
      <c r="K75" s="217"/>
      <c r="L75" s="217"/>
      <c r="M75" s="217"/>
      <c r="N75" s="217"/>
      <c r="O75" s="217"/>
      <c r="P75" s="217"/>
      <c r="Q75" s="217"/>
      <c r="R75" s="217"/>
      <c r="S75" s="217"/>
      <c r="T75" s="217"/>
      <c r="U75" s="476"/>
      <c r="V75" s="51"/>
      <c r="W75" s="217"/>
      <c r="X75" s="217"/>
      <c r="Y75" s="217"/>
      <c r="Z75" s="217"/>
      <c r="AA75" s="217"/>
      <c r="AB75" s="217"/>
      <c r="AC75" s="217"/>
      <c r="AD75" s="217"/>
      <c r="AE75" s="217"/>
      <c r="AF75" s="217"/>
      <c r="AG75" s="217"/>
      <c r="AH75" s="217"/>
      <c r="AI75" s="217"/>
      <c r="AJ75" s="217"/>
      <c r="AK75" s="217"/>
      <c r="AL75" s="74"/>
      <c r="AM75" s="476"/>
      <c r="AN75" s="51"/>
      <c r="AO75" s="217"/>
      <c r="AP75" s="217"/>
      <c r="AQ75" s="217"/>
    </row>
    <row r="76" spans="1:43" ht="11.25" customHeight="1" x14ac:dyDescent="0.2">
      <c r="A76" s="217"/>
      <c r="B76" s="477">
        <v>211</v>
      </c>
      <c r="C76" s="476"/>
      <c r="D76" s="51"/>
      <c r="E76" s="722" t="str">
        <f ca="1">VLOOKUP(INDIRECT(ADDRESS(ROW(),COLUMN()-3)),Language_Translations,MATCH(Language_Selected,Language_Options,0),FALSE)</f>
        <v>Combien de fausses couches, d'avortements et de morts-nés avez-vous eu ?</v>
      </c>
      <c r="F76" s="722"/>
      <c r="G76" s="722"/>
      <c r="H76" s="722"/>
      <c r="I76" s="722"/>
      <c r="J76" s="722"/>
      <c r="K76" s="722"/>
      <c r="L76" s="722"/>
      <c r="M76" s="722"/>
      <c r="N76" s="722"/>
      <c r="O76" s="722"/>
      <c r="P76" s="722"/>
      <c r="Q76" s="722"/>
      <c r="R76" s="722"/>
      <c r="S76" s="722"/>
      <c r="T76" s="722"/>
      <c r="U76" s="94"/>
      <c r="V76" s="51"/>
      <c r="W76" s="217" t="s">
        <v>168</v>
      </c>
      <c r="X76" s="217"/>
      <c r="Y76" s="217"/>
      <c r="Z76" s="217"/>
      <c r="AA76" s="217"/>
      <c r="AB76" s="217"/>
      <c r="AC76" s="217"/>
      <c r="AD76" s="217"/>
      <c r="AE76" s="217"/>
      <c r="AF76" s="217"/>
      <c r="AG76" s="217"/>
      <c r="AH76" s="217"/>
      <c r="AI76" s="27"/>
      <c r="AJ76" s="46"/>
      <c r="AK76" s="27"/>
      <c r="AL76" s="21"/>
      <c r="AM76" s="476"/>
      <c r="AN76" s="51"/>
      <c r="AO76" s="217"/>
      <c r="AP76" s="217"/>
      <c r="AQ76" s="217"/>
    </row>
    <row r="77" spans="1:43" x14ac:dyDescent="0.2">
      <c r="A77" s="217"/>
      <c r="B77" s="477"/>
      <c r="C77" s="476"/>
      <c r="D77" s="51"/>
      <c r="E77" s="722"/>
      <c r="F77" s="722"/>
      <c r="G77" s="722"/>
      <c r="H77" s="722"/>
      <c r="I77" s="722"/>
      <c r="J77" s="722"/>
      <c r="K77" s="722"/>
      <c r="L77" s="722"/>
      <c r="M77" s="722"/>
      <c r="N77" s="722"/>
      <c r="O77" s="722"/>
      <c r="P77" s="722"/>
      <c r="Q77" s="722"/>
      <c r="R77" s="722"/>
      <c r="S77" s="722"/>
      <c r="T77" s="722"/>
      <c r="U77" s="94"/>
      <c r="V77" s="51"/>
      <c r="X77" s="217" t="s">
        <v>169</v>
      </c>
      <c r="Y77" s="217"/>
      <c r="Z77" s="217"/>
      <c r="AA77" s="217"/>
      <c r="AB77" s="47"/>
      <c r="AC77" s="47"/>
      <c r="AD77" s="47" t="s">
        <v>9</v>
      </c>
      <c r="AE77" s="47"/>
      <c r="AF77" s="47"/>
      <c r="AG77" s="47"/>
      <c r="AH77" s="47"/>
      <c r="AI77" s="26"/>
      <c r="AJ77" s="48"/>
      <c r="AK77" s="26"/>
      <c r="AL77" s="22"/>
      <c r="AM77" s="476"/>
      <c r="AN77" s="51"/>
      <c r="AO77" s="217"/>
      <c r="AP77" s="318"/>
      <c r="AQ77" s="217"/>
    </row>
    <row r="78" spans="1:43" ht="6" customHeight="1" thickBot="1" x14ac:dyDescent="0.25">
      <c r="A78" s="71"/>
      <c r="B78" s="319"/>
      <c r="C78" s="72"/>
      <c r="D78" s="73"/>
      <c r="E78" s="71"/>
      <c r="F78" s="71"/>
      <c r="G78" s="71"/>
      <c r="H78" s="71"/>
      <c r="I78" s="71"/>
      <c r="J78" s="71"/>
      <c r="K78" s="71"/>
      <c r="L78" s="71"/>
      <c r="M78" s="71"/>
      <c r="N78" s="71"/>
      <c r="O78" s="71"/>
      <c r="P78" s="71"/>
      <c r="Q78" s="71"/>
      <c r="R78" s="71"/>
      <c r="S78" s="71"/>
      <c r="T78" s="71"/>
      <c r="U78" s="72"/>
      <c r="V78" s="73"/>
      <c r="W78" s="71"/>
      <c r="X78" s="71"/>
      <c r="Y78" s="71"/>
      <c r="Z78" s="71"/>
      <c r="AA78" s="71"/>
      <c r="AB78" s="71"/>
      <c r="AC78" s="71"/>
      <c r="AD78" s="71"/>
      <c r="AE78" s="71"/>
      <c r="AF78" s="71"/>
      <c r="AG78" s="71"/>
      <c r="AH78" s="71"/>
      <c r="AI78" s="71"/>
      <c r="AJ78" s="71"/>
      <c r="AK78" s="71"/>
      <c r="AL78" s="91"/>
      <c r="AM78" s="72"/>
      <c r="AN78" s="73"/>
      <c r="AO78" s="71"/>
      <c r="AP78" s="71"/>
      <c r="AQ78" s="71"/>
    </row>
    <row r="79" spans="1:43" ht="6" customHeight="1" x14ac:dyDescent="0.2">
      <c r="A79" s="82"/>
      <c r="B79" s="83"/>
      <c r="C79" s="84"/>
      <c r="D79" s="85"/>
      <c r="E79" s="1"/>
      <c r="F79" s="1"/>
      <c r="G79" s="1"/>
      <c r="H79" s="1"/>
      <c r="I79" s="1"/>
      <c r="J79" s="1"/>
      <c r="K79" s="1"/>
      <c r="L79" s="1"/>
      <c r="M79" s="1"/>
      <c r="N79" s="1"/>
      <c r="O79" s="1"/>
      <c r="P79" s="1"/>
      <c r="Q79" s="1"/>
      <c r="R79" s="1"/>
      <c r="S79" s="1"/>
      <c r="T79" s="1"/>
      <c r="U79" s="84"/>
      <c r="V79" s="85"/>
      <c r="W79" s="1"/>
      <c r="X79" s="1"/>
      <c r="Y79" s="1"/>
      <c r="Z79" s="1"/>
      <c r="AA79" s="1"/>
      <c r="AB79" s="1"/>
      <c r="AC79" s="1"/>
      <c r="AD79" s="1"/>
      <c r="AE79" s="1"/>
      <c r="AF79" s="1"/>
      <c r="AG79" s="1"/>
      <c r="AH79" s="1"/>
      <c r="AI79" s="1"/>
      <c r="AJ79" s="1"/>
      <c r="AK79" s="1"/>
      <c r="AL79" s="86"/>
      <c r="AM79" s="84"/>
      <c r="AN79" s="85"/>
      <c r="AO79" s="1"/>
      <c r="AP79" s="1"/>
      <c r="AQ79" s="87"/>
    </row>
    <row r="80" spans="1:43" ht="11.25" customHeight="1" x14ac:dyDescent="0.2">
      <c r="A80" s="88"/>
      <c r="B80" s="477">
        <v>212</v>
      </c>
      <c r="C80" s="476"/>
      <c r="D80" s="51"/>
      <c r="E80" s="704" t="s">
        <v>170</v>
      </c>
      <c r="F80" s="704"/>
      <c r="G80" s="704"/>
      <c r="H80" s="704"/>
      <c r="I80" s="704"/>
      <c r="J80" s="704"/>
      <c r="K80" s="704"/>
      <c r="L80" s="704"/>
      <c r="M80" s="704"/>
      <c r="N80" s="704"/>
      <c r="O80" s="704"/>
      <c r="P80" s="704"/>
      <c r="Q80" s="704"/>
      <c r="R80" s="704"/>
      <c r="S80" s="704"/>
      <c r="T80" s="704"/>
      <c r="U80" s="476"/>
      <c r="V80" s="51"/>
      <c r="W80" s="217" t="s">
        <v>171</v>
      </c>
      <c r="X80" s="217"/>
      <c r="Y80" s="217"/>
      <c r="Z80" s="217"/>
      <c r="AA80" s="217"/>
      <c r="AB80" s="217"/>
      <c r="AC80" s="217"/>
      <c r="AD80" s="217"/>
      <c r="AE80" s="217"/>
      <c r="AF80" s="217"/>
      <c r="AG80" s="217"/>
      <c r="AH80" s="217"/>
      <c r="AI80" s="27"/>
      <c r="AJ80" s="46"/>
      <c r="AK80" s="27"/>
      <c r="AL80" s="21"/>
      <c r="AM80" s="476"/>
      <c r="AN80" s="51"/>
      <c r="AO80" s="217"/>
      <c r="AP80" s="217"/>
      <c r="AQ80" s="89"/>
    </row>
    <row r="81" spans="1:43" ht="11.25" customHeight="1" x14ac:dyDescent="0.2">
      <c r="A81" s="88"/>
      <c r="B81" s="477"/>
      <c r="C81" s="476"/>
      <c r="D81" s="51"/>
      <c r="E81" s="704"/>
      <c r="F81" s="704"/>
      <c r="G81" s="704"/>
      <c r="H81" s="704"/>
      <c r="I81" s="704"/>
      <c r="J81" s="704"/>
      <c r="K81" s="704"/>
      <c r="L81" s="704"/>
      <c r="M81" s="704"/>
      <c r="N81" s="704"/>
      <c r="O81" s="704"/>
      <c r="P81" s="704"/>
      <c r="Q81" s="704"/>
      <c r="R81" s="704"/>
      <c r="S81" s="704"/>
      <c r="T81" s="704"/>
      <c r="U81" s="476"/>
      <c r="V81" s="51"/>
      <c r="X81" s="217" t="s">
        <v>172</v>
      </c>
      <c r="Y81" s="217"/>
      <c r="Z81" s="217"/>
      <c r="AA81" s="217"/>
      <c r="AB81" s="47"/>
      <c r="AC81" s="47"/>
      <c r="AD81" s="217"/>
      <c r="AE81" s="47" t="s">
        <v>9</v>
      </c>
      <c r="AF81" s="47"/>
      <c r="AG81" s="47"/>
      <c r="AH81" s="47"/>
      <c r="AI81" s="26"/>
      <c r="AJ81" s="48"/>
      <c r="AK81" s="26"/>
      <c r="AL81" s="22"/>
      <c r="AM81" s="476"/>
      <c r="AN81" s="51"/>
      <c r="AO81" s="217"/>
      <c r="AP81" s="217"/>
      <c r="AQ81" s="89"/>
    </row>
    <row r="82" spans="1:43" ht="11.25" customHeight="1" x14ac:dyDescent="0.2">
      <c r="A82" s="88"/>
      <c r="B82" s="477"/>
      <c r="C82" s="476"/>
      <c r="D82" s="51"/>
      <c r="E82" s="704"/>
      <c r="F82" s="704"/>
      <c r="G82" s="704"/>
      <c r="H82" s="704"/>
      <c r="I82" s="704"/>
      <c r="J82" s="704"/>
      <c r="K82" s="704"/>
      <c r="L82" s="704"/>
      <c r="M82" s="704"/>
      <c r="N82" s="704"/>
      <c r="O82" s="704"/>
      <c r="P82" s="704"/>
      <c r="Q82" s="704"/>
      <c r="R82" s="704"/>
      <c r="S82" s="704"/>
      <c r="T82" s="704"/>
      <c r="U82" s="476"/>
      <c r="V82" s="51"/>
      <c r="X82" s="217"/>
      <c r="Y82" s="217"/>
      <c r="Z82" s="217"/>
      <c r="AA82" s="217"/>
      <c r="AB82" s="47"/>
      <c r="AC82" s="47"/>
      <c r="AD82" s="217"/>
      <c r="AE82" s="47"/>
      <c r="AF82" s="47"/>
      <c r="AG82" s="47"/>
      <c r="AH82" s="47"/>
      <c r="AI82" s="217"/>
      <c r="AJ82" s="217"/>
      <c r="AK82" s="217"/>
      <c r="AL82" s="74"/>
      <c r="AM82" s="476"/>
      <c r="AN82" s="51"/>
      <c r="AO82" s="217"/>
      <c r="AP82" s="217"/>
      <c r="AQ82" s="89"/>
    </row>
    <row r="83" spans="1:43" ht="6" customHeight="1" thickBot="1" x14ac:dyDescent="0.25">
      <c r="A83" s="90"/>
      <c r="B83" s="319"/>
      <c r="C83" s="72"/>
      <c r="D83" s="73"/>
      <c r="E83" s="333"/>
      <c r="F83" s="333"/>
      <c r="G83" s="333"/>
      <c r="H83" s="333"/>
      <c r="I83" s="333"/>
      <c r="J83" s="333"/>
      <c r="K83" s="333"/>
      <c r="L83" s="333"/>
      <c r="M83" s="333"/>
      <c r="N83" s="333"/>
      <c r="O83" s="333"/>
      <c r="P83" s="333"/>
      <c r="Q83" s="333"/>
      <c r="R83" s="333"/>
      <c r="S83" s="333"/>
      <c r="T83" s="333"/>
      <c r="U83" s="72"/>
      <c r="V83" s="73"/>
      <c r="W83" s="71"/>
      <c r="X83" s="71"/>
      <c r="Y83" s="71"/>
      <c r="Z83" s="71"/>
      <c r="AA83" s="71"/>
      <c r="AB83" s="334"/>
      <c r="AC83" s="334"/>
      <c r="AD83" s="335"/>
      <c r="AE83" s="334"/>
      <c r="AF83" s="334"/>
      <c r="AG83" s="334"/>
      <c r="AH83" s="334"/>
      <c r="AI83" s="71"/>
      <c r="AJ83" s="71"/>
      <c r="AK83" s="71"/>
      <c r="AL83" s="91"/>
      <c r="AM83" s="72"/>
      <c r="AN83" s="73"/>
      <c r="AO83" s="71"/>
      <c r="AP83" s="71"/>
      <c r="AQ83" s="92"/>
    </row>
    <row r="84" spans="1:43" ht="6" customHeight="1" x14ac:dyDescent="0.2">
      <c r="A84" s="82"/>
      <c r="B84" s="83"/>
      <c r="C84" s="84"/>
      <c r="D84" s="85"/>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86"/>
      <c r="AM84" s="84"/>
      <c r="AN84" s="85"/>
      <c r="AO84" s="1"/>
      <c r="AP84" s="1"/>
      <c r="AQ84" s="87"/>
    </row>
    <row r="85" spans="1:43" ht="11.25" customHeight="1" x14ac:dyDescent="0.2">
      <c r="A85" s="88"/>
      <c r="B85" s="477">
        <v>213</v>
      </c>
      <c r="C85" s="476"/>
      <c r="D85" s="51"/>
      <c r="E85" s="723" t="s">
        <v>173</v>
      </c>
      <c r="F85" s="723"/>
      <c r="G85" s="723"/>
      <c r="H85" s="723"/>
      <c r="I85" s="723"/>
      <c r="J85" s="723"/>
      <c r="K85" s="723"/>
      <c r="L85" s="723"/>
      <c r="M85" s="723"/>
      <c r="N85" s="723"/>
      <c r="O85" s="723"/>
      <c r="P85" s="723"/>
      <c r="Q85" s="723"/>
      <c r="R85" s="723"/>
      <c r="S85" s="723"/>
      <c r="T85" s="723"/>
      <c r="U85" s="217"/>
      <c r="V85" s="217"/>
      <c r="W85" s="217"/>
      <c r="X85" s="217"/>
      <c r="Y85" s="217"/>
      <c r="Z85" s="217"/>
      <c r="AA85" s="217"/>
      <c r="AB85" s="217"/>
      <c r="AC85" s="217"/>
      <c r="AD85" s="217"/>
      <c r="AE85" s="217"/>
      <c r="AF85" s="217"/>
      <c r="AG85" s="217"/>
      <c r="AH85" s="217"/>
      <c r="AI85" s="217"/>
      <c r="AJ85" s="217"/>
      <c r="AK85" s="217"/>
      <c r="AL85" s="74"/>
      <c r="AM85" s="476"/>
      <c r="AN85" s="51"/>
      <c r="AO85" s="217"/>
      <c r="AP85" s="217"/>
      <c r="AQ85" s="89"/>
    </row>
    <row r="86" spans="1:43" ht="6" customHeight="1" x14ac:dyDescent="0.2">
      <c r="A86" s="88"/>
      <c r="B86" s="477"/>
      <c r="C86" s="476"/>
      <c r="D86" s="51"/>
      <c r="E86" s="217"/>
      <c r="F86" s="217"/>
      <c r="G86" s="217"/>
      <c r="H86" s="217"/>
      <c r="I86" s="217"/>
      <c r="J86" s="217"/>
      <c r="K86" s="217"/>
      <c r="L86" s="217"/>
      <c r="M86" s="217"/>
      <c r="N86" s="217"/>
      <c r="O86" s="217"/>
      <c r="P86" s="217"/>
      <c r="Q86" s="217"/>
      <c r="R86" s="217"/>
      <c r="S86" s="217"/>
      <c r="T86" s="217"/>
      <c r="U86" s="217"/>
      <c r="V86" s="217"/>
      <c r="W86" s="217"/>
      <c r="X86" s="217"/>
      <c r="Y86" s="217"/>
      <c r="Z86" s="217"/>
      <c r="AA86" s="217"/>
      <c r="AB86" s="217"/>
      <c r="AC86" s="217"/>
      <c r="AD86" s="217"/>
      <c r="AE86" s="217"/>
      <c r="AF86" s="217"/>
      <c r="AG86" s="217"/>
      <c r="AH86" s="217"/>
      <c r="AI86" s="217"/>
      <c r="AJ86" s="217"/>
      <c r="AK86" s="217"/>
      <c r="AL86" s="74"/>
      <c r="AM86" s="476"/>
      <c r="AN86" s="51"/>
      <c r="AO86" s="217"/>
      <c r="AP86" s="217"/>
      <c r="AQ86" s="89"/>
    </row>
    <row r="87" spans="1:43" x14ac:dyDescent="0.2">
      <c r="A87" s="88"/>
      <c r="B87" s="477"/>
      <c r="C87" s="476"/>
      <c r="D87" s="51"/>
      <c r="E87" s="217"/>
      <c r="F87" s="217"/>
      <c r="G87" s="217"/>
      <c r="H87" s="217"/>
      <c r="I87" s="217"/>
      <c r="J87" s="217"/>
      <c r="K87" s="217"/>
      <c r="L87" s="217"/>
      <c r="M87" s="217"/>
      <c r="N87" s="74" t="s">
        <v>174</v>
      </c>
      <c r="O87" s="217"/>
      <c r="P87" s="217"/>
      <c r="Q87" s="217"/>
      <c r="R87" s="217"/>
      <c r="S87" s="217"/>
      <c r="U87" s="217"/>
      <c r="V87" s="217"/>
      <c r="W87" s="217"/>
      <c r="X87" s="74" t="s">
        <v>175</v>
      </c>
      <c r="Y87" s="217"/>
      <c r="Z87" s="217"/>
      <c r="AA87" s="217"/>
      <c r="AB87" s="217"/>
      <c r="AC87" s="217"/>
      <c r="AD87" s="217"/>
      <c r="AE87" s="217"/>
      <c r="AF87" s="217"/>
      <c r="AG87" s="217"/>
      <c r="AH87" s="217"/>
      <c r="AI87" s="217"/>
      <c r="AJ87" s="217"/>
      <c r="AK87" s="217"/>
      <c r="AL87" s="74"/>
      <c r="AM87" s="476"/>
      <c r="AN87" s="51"/>
      <c r="AO87" s="217"/>
      <c r="AP87" s="318">
        <v>232</v>
      </c>
      <c r="AQ87" s="89"/>
    </row>
    <row r="88" spans="1:43" x14ac:dyDescent="0.2">
      <c r="A88" s="88"/>
      <c r="B88" s="477"/>
      <c r="C88" s="476"/>
      <c r="D88" s="51"/>
      <c r="E88" s="217"/>
      <c r="F88" s="217"/>
      <c r="G88" s="217"/>
      <c r="H88" s="217"/>
      <c r="I88" s="217"/>
      <c r="J88" s="217"/>
      <c r="K88" s="217"/>
      <c r="L88" s="217"/>
      <c r="M88" s="217"/>
      <c r="N88" s="74" t="s">
        <v>86</v>
      </c>
      <c r="O88" s="217"/>
      <c r="P88" s="217"/>
      <c r="Q88" s="217"/>
      <c r="R88" s="217"/>
      <c r="S88" s="217"/>
      <c r="T88" s="217"/>
      <c r="U88" s="217"/>
      <c r="V88" s="217"/>
      <c r="W88" s="217"/>
      <c r="X88" s="74" t="s">
        <v>176</v>
      </c>
      <c r="Y88" s="217"/>
      <c r="Z88" s="217"/>
      <c r="AA88" s="217"/>
      <c r="AB88" s="217"/>
      <c r="AC88" s="217"/>
      <c r="AD88" s="217"/>
      <c r="AE88" s="217"/>
      <c r="AF88" s="217"/>
      <c r="AG88" s="217"/>
      <c r="AH88" s="217"/>
      <c r="AI88" s="217"/>
      <c r="AJ88" s="217"/>
      <c r="AK88" s="217"/>
      <c r="AL88" s="74"/>
      <c r="AM88" s="476"/>
      <c r="AN88" s="51"/>
      <c r="AO88" s="217"/>
      <c r="AQ88" s="89"/>
    </row>
    <row r="89" spans="1:43" ht="6" customHeight="1" thickBot="1" x14ac:dyDescent="0.25">
      <c r="A89" s="90"/>
      <c r="B89" s="319"/>
      <c r="C89" s="72"/>
      <c r="D89" s="73"/>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91"/>
      <c r="AM89" s="72"/>
      <c r="AN89" s="73"/>
      <c r="AO89" s="71"/>
      <c r="AP89" s="71"/>
      <c r="AQ89" s="92"/>
    </row>
    <row r="90" spans="1:43" ht="6" customHeight="1" x14ac:dyDescent="0.2">
      <c r="A90" s="1"/>
      <c r="B90" s="83"/>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86"/>
      <c r="AM90" s="1"/>
      <c r="AN90" s="1"/>
      <c r="AO90" s="1"/>
      <c r="AP90" s="1"/>
      <c r="AQ90" s="1"/>
    </row>
    <row r="258" spans="23:23" x14ac:dyDescent="0.2">
      <c r="W258" t="s">
        <v>55</v>
      </c>
    </row>
  </sheetData>
  <sheetProtection formatCells="0" formatRows="0" insertRows="0" deleteRows="0"/>
  <mergeCells count="25">
    <mergeCell ref="E80:T82"/>
    <mergeCell ref="AN3:AQ3"/>
    <mergeCell ref="A1:AQ1"/>
    <mergeCell ref="E85:T85"/>
    <mergeCell ref="E57:T57"/>
    <mergeCell ref="F49:T49"/>
    <mergeCell ref="F47:T48"/>
    <mergeCell ref="F45:T46"/>
    <mergeCell ref="E59:AL60"/>
    <mergeCell ref="F16:T17"/>
    <mergeCell ref="F18:T19"/>
    <mergeCell ref="F32:T32"/>
    <mergeCell ref="F30:T31"/>
    <mergeCell ref="E68:T73"/>
    <mergeCell ref="E76:T77"/>
    <mergeCell ref="W3:AL3"/>
    <mergeCell ref="E3:T3"/>
    <mergeCell ref="F28:T29"/>
    <mergeCell ref="F20:T20"/>
    <mergeCell ref="R63:Z65"/>
    <mergeCell ref="E52:T54"/>
    <mergeCell ref="E35:T42"/>
    <mergeCell ref="E23:T25"/>
    <mergeCell ref="E5:T8"/>
    <mergeCell ref="E11:T13"/>
  </mergeCells>
  <printOptions horizontalCentered="1"/>
  <pageMargins left="0.5" right="0.5" top="0.5" bottom="0.5" header="0.3" footer="0.3"/>
  <pageSetup paperSize="9" scale="93" orientation="portrait" r:id="rId1"/>
  <headerFooter>
    <oddFooter>&amp;CW-&amp;P</oddFooter>
  </headerFooter>
  <rowBreaks count="1" manualBreakCount="1">
    <brk id="89" max="4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66CC"/>
  </sheetPr>
  <dimension ref="A1:ES95"/>
  <sheetViews>
    <sheetView view="pageBreakPreview" zoomScaleNormal="100" zoomScaleSheetLayoutView="100" workbookViewId="0">
      <selection activeCell="B4" sqref="B4:F4"/>
    </sheetView>
  </sheetViews>
  <sheetFormatPr defaultColWidth="2.6640625" defaultRowHeight="10" x14ac:dyDescent="0.2"/>
  <cols>
    <col min="1" max="1" width="1" customWidth="1"/>
    <col min="2" max="7" width="1.6640625" customWidth="1"/>
    <col min="8" max="8" width="1" customWidth="1"/>
    <col min="9" max="9" width="0.33203125" customWidth="1"/>
    <col min="10" max="10" width="1.6640625" customWidth="1"/>
    <col min="11" max="19" width="1.77734375" customWidth="1"/>
    <col min="20" max="20" width="2.6640625" customWidth="1"/>
    <col min="21" max="22" width="1" customWidth="1"/>
    <col min="23" max="26" width="1.6640625" customWidth="1"/>
    <col min="27" max="28" width="1" customWidth="1"/>
    <col min="29" max="34" width="1.6640625" customWidth="1"/>
    <col min="35" max="36" width="1" customWidth="1"/>
    <col min="37" max="41" width="1.6640625" customWidth="1"/>
    <col min="42" max="43" width="1" customWidth="1"/>
    <col min="44" max="52" width="1.6640625" customWidth="1"/>
    <col min="53" max="54" width="1" customWidth="1"/>
    <col min="55" max="64" width="1.6640625" customWidth="1"/>
    <col min="65" max="65" width="1" customWidth="1"/>
    <col min="66" max="66" width="0.6640625" customWidth="1"/>
    <col min="67" max="77" width="1.6640625" customWidth="1"/>
    <col min="78" max="78" width="1" customWidth="1"/>
    <col min="79" max="80" width="0.44140625" customWidth="1"/>
    <col min="81" max="81" width="1" customWidth="1"/>
    <col min="82" max="82" width="1.6640625" customWidth="1"/>
    <col min="83" max="84" width="1" customWidth="1"/>
    <col min="85" max="99" width="1.6640625" customWidth="1"/>
    <col min="100" max="101" width="1" customWidth="1"/>
    <col min="102" max="106" width="1.6640625" customWidth="1"/>
    <col min="107" max="109" width="1" customWidth="1"/>
    <col min="110" max="113" width="1.6640625" customWidth="1"/>
    <col min="114" max="116" width="1" customWidth="1"/>
    <col min="117" max="120" width="1.6640625" customWidth="1"/>
    <col min="121" max="123" width="1" customWidth="1"/>
    <col min="124" max="129" width="1.6640625" customWidth="1"/>
    <col min="130" max="132" width="1" customWidth="1"/>
    <col min="133" max="144" width="1.6640625" customWidth="1"/>
    <col min="145" max="145" width="1" customWidth="1"/>
  </cols>
  <sheetData>
    <row r="1" spans="1:149" x14ac:dyDescent="0.2">
      <c r="A1" s="759" t="s">
        <v>153</v>
      </c>
      <c r="B1" s="759"/>
      <c r="C1" s="759"/>
      <c r="D1" s="759"/>
      <c r="E1" s="759"/>
      <c r="F1" s="759"/>
      <c r="G1" s="759"/>
      <c r="H1" s="759"/>
      <c r="I1" s="759"/>
      <c r="J1" s="759"/>
      <c r="K1" s="759"/>
      <c r="L1" s="759"/>
      <c r="M1" s="759"/>
      <c r="N1" s="759"/>
      <c r="O1" s="759"/>
      <c r="P1" s="759"/>
      <c r="Q1" s="759"/>
      <c r="R1" s="759"/>
      <c r="S1" s="759"/>
      <c r="T1" s="759"/>
      <c r="U1" s="759"/>
      <c r="V1" s="759"/>
      <c r="W1" s="759"/>
      <c r="X1" s="759"/>
      <c r="Y1" s="759"/>
      <c r="Z1" s="759"/>
      <c r="AA1" s="759"/>
      <c r="AB1" s="759"/>
      <c r="AC1" s="759"/>
      <c r="AD1" s="759"/>
      <c r="AE1" s="759"/>
      <c r="AF1" s="759"/>
      <c r="AG1" s="759"/>
      <c r="AH1" s="759"/>
      <c r="AI1" s="759"/>
      <c r="AJ1" s="759"/>
      <c r="AK1" s="759"/>
      <c r="AL1" s="759"/>
      <c r="AM1" s="759"/>
      <c r="AN1" s="759"/>
      <c r="AO1" s="759"/>
      <c r="AP1" s="759"/>
      <c r="AQ1" s="759"/>
      <c r="AR1" s="759"/>
      <c r="AS1" s="759"/>
      <c r="AT1" s="759"/>
      <c r="AU1" s="759"/>
      <c r="AV1" s="759"/>
      <c r="AW1" s="759"/>
      <c r="AX1" s="759"/>
      <c r="AY1" s="759"/>
      <c r="AZ1" s="759"/>
      <c r="BA1" s="759"/>
      <c r="BB1" s="759"/>
      <c r="BC1" s="759"/>
      <c r="BD1" s="759"/>
      <c r="BE1" s="759"/>
      <c r="BF1" s="759"/>
      <c r="BG1" s="759"/>
      <c r="BH1" s="759"/>
      <c r="BI1" s="759"/>
      <c r="BJ1" s="759"/>
      <c r="BK1" s="759"/>
      <c r="BL1" s="759"/>
      <c r="BM1" s="759"/>
      <c r="BN1" s="759"/>
      <c r="BO1" s="759"/>
      <c r="BP1" s="759"/>
      <c r="BQ1" s="759"/>
      <c r="BR1" s="759"/>
      <c r="BS1" s="759"/>
      <c r="BT1" s="759"/>
      <c r="BU1" s="759"/>
      <c r="BV1" s="759"/>
      <c r="BW1" s="759"/>
      <c r="BX1" s="759"/>
      <c r="BY1" s="759"/>
      <c r="BZ1" s="759"/>
      <c r="CA1" s="593"/>
      <c r="CB1" s="112"/>
      <c r="CC1" s="112"/>
      <c r="CD1" s="759" t="s">
        <v>153</v>
      </c>
      <c r="CE1" s="759"/>
      <c r="CF1" s="759"/>
      <c r="CG1" s="759"/>
      <c r="CH1" s="759"/>
      <c r="CI1" s="759"/>
      <c r="CJ1" s="759"/>
      <c r="CK1" s="759"/>
      <c r="CL1" s="759"/>
      <c r="CM1" s="759"/>
      <c r="CN1" s="759"/>
      <c r="CO1" s="759"/>
      <c r="CP1" s="759"/>
      <c r="CQ1" s="759"/>
      <c r="CR1" s="759"/>
      <c r="CS1" s="759"/>
      <c r="CT1" s="759"/>
      <c r="CU1" s="759"/>
      <c r="CV1" s="759"/>
      <c r="CW1" s="759"/>
      <c r="CX1" s="759"/>
      <c r="CY1" s="759"/>
      <c r="CZ1" s="759"/>
      <c r="DA1" s="759"/>
      <c r="DB1" s="759"/>
      <c r="DC1" s="759"/>
      <c r="DD1" s="759"/>
      <c r="DE1" s="759"/>
      <c r="DF1" s="759"/>
      <c r="DG1" s="759"/>
      <c r="DH1" s="759"/>
      <c r="DI1" s="759"/>
      <c r="DJ1" s="759"/>
      <c r="DK1" s="759"/>
      <c r="DL1" s="759"/>
      <c r="DM1" s="759"/>
      <c r="DN1" s="759"/>
      <c r="DO1" s="759"/>
      <c r="DP1" s="759"/>
      <c r="DQ1" s="759"/>
      <c r="DR1" s="759"/>
      <c r="DS1" s="759"/>
      <c r="DT1" s="759"/>
      <c r="DU1" s="759"/>
      <c r="DV1" s="759"/>
      <c r="DW1" s="759"/>
      <c r="DX1" s="759"/>
      <c r="DY1" s="759"/>
      <c r="DZ1" s="759"/>
      <c r="EA1" s="759"/>
      <c r="EB1" s="759"/>
      <c r="EC1" s="759"/>
      <c r="ED1" s="759"/>
      <c r="EE1" s="759"/>
      <c r="EF1" s="759"/>
      <c r="EG1" s="759"/>
      <c r="EH1" s="759"/>
      <c r="EI1" s="759"/>
      <c r="EJ1" s="759"/>
      <c r="EK1" s="759"/>
      <c r="EL1" s="759"/>
      <c r="EM1" s="759"/>
      <c r="EN1" s="759"/>
      <c r="EO1" s="759"/>
    </row>
    <row r="2" spans="1:149" ht="6" customHeight="1" thickBot="1" x14ac:dyDescent="0.25">
      <c r="A2" s="71"/>
      <c r="B2" s="319"/>
      <c r="C2" s="71"/>
      <c r="D2" s="71"/>
      <c r="E2" s="71"/>
      <c r="F2" s="71"/>
      <c r="G2" s="71"/>
      <c r="H2" s="71"/>
      <c r="I2" s="71"/>
      <c r="J2" s="71"/>
      <c r="K2" s="71"/>
      <c r="L2" s="71"/>
      <c r="M2" s="71"/>
      <c r="N2" s="71"/>
      <c r="O2" s="71"/>
      <c r="P2" s="71"/>
      <c r="Q2" s="71"/>
      <c r="R2" s="71"/>
      <c r="S2" s="71"/>
      <c r="T2" s="71"/>
      <c r="U2" s="71"/>
      <c r="V2" s="71"/>
      <c r="W2" s="71"/>
      <c r="X2" s="71"/>
      <c r="Y2" s="71"/>
      <c r="Z2" s="217"/>
      <c r="AA2" s="217"/>
      <c r="AB2" s="217"/>
      <c r="AC2" s="217"/>
      <c r="AD2" s="217"/>
      <c r="AE2" s="217"/>
      <c r="AF2" s="71"/>
      <c r="AG2" s="71"/>
      <c r="AH2" s="71"/>
      <c r="AI2" s="71"/>
      <c r="AJ2" s="71"/>
      <c r="AK2" s="71"/>
      <c r="AL2" s="71"/>
      <c r="AM2" s="71"/>
      <c r="AN2" s="71"/>
      <c r="AO2" s="71"/>
      <c r="AP2" s="217"/>
      <c r="AQ2" s="217"/>
      <c r="AR2" s="217"/>
      <c r="AS2" s="217"/>
      <c r="AT2" s="217"/>
      <c r="AU2" s="217"/>
      <c r="AV2" s="217"/>
      <c r="AW2" s="217"/>
      <c r="AX2" s="217"/>
      <c r="AY2" s="217"/>
      <c r="AZ2" s="217"/>
      <c r="BA2" s="217"/>
      <c r="CF2" s="217"/>
      <c r="CG2" s="217"/>
      <c r="CH2" s="217"/>
      <c r="CI2" s="217"/>
      <c r="CJ2" s="217"/>
      <c r="CK2" s="217"/>
      <c r="CL2" s="217"/>
      <c r="CM2" s="217"/>
      <c r="CN2" s="217"/>
      <c r="CO2" s="217"/>
      <c r="CP2" s="217"/>
      <c r="CQ2" s="217"/>
      <c r="CR2" s="217"/>
      <c r="CS2" s="217"/>
      <c r="CT2" s="217"/>
      <c r="CU2" s="217"/>
      <c r="CV2" s="217"/>
      <c r="CW2" s="217"/>
      <c r="CX2" s="217"/>
      <c r="CY2" s="217"/>
      <c r="CZ2" s="217"/>
      <c r="DA2" s="217"/>
      <c r="DB2" s="217"/>
      <c r="DC2" s="217"/>
      <c r="DD2" s="217"/>
      <c r="DE2" s="74"/>
      <c r="DF2" s="74"/>
      <c r="DG2" s="74"/>
      <c r="DH2" s="217"/>
      <c r="DI2" s="217"/>
      <c r="DJ2" s="217"/>
    </row>
    <row r="3" spans="1:149" ht="6" customHeight="1" x14ac:dyDescent="0.2">
      <c r="A3" s="82"/>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87"/>
      <c r="CA3" s="603"/>
      <c r="CB3" s="217"/>
      <c r="CC3" s="217"/>
      <c r="CD3" s="217"/>
      <c r="CE3" s="217"/>
      <c r="CF3" s="217"/>
      <c r="CG3" s="217"/>
      <c r="CH3" s="217"/>
      <c r="CI3" s="217"/>
      <c r="CJ3" s="217"/>
      <c r="CK3" s="217"/>
      <c r="CL3" s="217"/>
      <c r="CM3" s="217"/>
      <c r="CN3" s="217"/>
      <c r="CO3" s="217"/>
      <c r="CP3" s="217"/>
      <c r="CQ3" s="217"/>
      <c r="CR3" s="217"/>
      <c r="CS3" s="217"/>
      <c r="CT3" s="217"/>
      <c r="CU3" s="217"/>
      <c r="CV3" s="217"/>
      <c r="CW3" s="217"/>
      <c r="CX3" s="217"/>
      <c r="CY3" s="217"/>
      <c r="CZ3" s="217"/>
      <c r="DA3" s="217"/>
      <c r="DB3" s="217"/>
      <c r="DC3" s="217"/>
      <c r="DD3" s="217"/>
      <c r="DE3" s="217"/>
      <c r="DF3" s="217"/>
      <c r="DG3" s="217"/>
      <c r="DH3" s="217"/>
      <c r="DI3" s="217"/>
      <c r="DJ3" s="217"/>
      <c r="DK3" s="217"/>
      <c r="DL3" s="217"/>
      <c r="DM3" s="217"/>
      <c r="DN3" s="217"/>
      <c r="DO3" s="217"/>
      <c r="DP3" s="217"/>
      <c r="DQ3" s="217"/>
      <c r="DR3" s="217"/>
      <c r="DS3" s="217"/>
      <c r="DT3" s="217"/>
      <c r="DU3" s="217"/>
      <c r="DV3" s="217"/>
      <c r="DW3" s="217"/>
      <c r="DX3" s="217"/>
      <c r="DY3" s="217"/>
      <c r="DZ3" s="217"/>
      <c r="EA3" s="217"/>
      <c r="EB3" s="217"/>
      <c r="EC3" s="217"/>
      <c r="ED3" s="217"/>
      <c r="EE3" s="217"/>
      <c r="EF3" s="217"/>
      <c r="EG3" s="217"/>
      <c r="EH3" s="217"/>
      <c r="EI3" s="217"/>
      <c r="EJ3" s="217"/>
      <c r="EK3" s="217"/>
      <c r="EL3" s="217"/>
      <c r="EM3" s="217"/>
      <c r="EN3" s="217"/>
      <c r="EO3" s="217"/>
    </row>
    <row r="4" spans="1:149" ht="10.5" customHeight="1" x14ac:dyDescent="0.2">
      <c r="A4" s="88"/>
      <c r="B4" s="729">
        <v>214</v>
      </c>
      <c r="C4" s="729"/>
      <c r="D4" s="729"/>
      <c r="E4" s="729"/>
      <c r="F4" s="729"/>
      <c r="G4" s="730" t="str">
        <f ca="1">VLOOKUP(INDIRECT(ADDRESS(ROW(),COLUMN()-5)),Language_Translations,MATCH(Language_Selected,Language_Options,0),FALSE)</f>
        <v>Je voudrais maintenant enregistrer toutes vos grossesses comprenant les naissances vivantes, les morts-nés, les fausses-couches et les avortements, en commençant par votre première grossesse.</v>
      </c>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c r="AS4" s="730"/>
      <c r="AT4" s="730"/>
      <c r="AU4" s="730"/>
      <c r="AV4" s="730"/>
      <c r="AW4" s="730"/>
      <c r="AX4" s="730"/>
      <c r="AY4" s="730"/>
      <c r="AZ4" s="730"/>
      <c r="BA4" s="730"/>
      <c r="BB4" s="730"/>
      <c r="BC4" s="730"/>
      <c r="BD4" s="730"/>
      <c r="BE4" s="730"/>
      <c r="BF4" s="730"/>
      <c r="BG4" s="730"/>
      <c r="BH4" s="730"/>
      <c r="BI4" s="730"/>
      <c r="BJ4" s="730"/>
      <c r="BK4" s="730"/>
      <c r="BL4" s="730"/>
      <c r="BM4" s="730"/>
      <c r="BN4" s="730"/>
      <c r="BO4" s="730"/>
      <c r="BP4" s="730"/>
      <c r="BQ4" s="730"/>
      <c r="BR4" s="730"/>
      <c r="BS4" s="730"/>
      <c r="BT4" s="730"/>
      <c r="BU4" s="730"/>
      <c r="BV4" s="730"/>
      <c r="BW4" s="730"/>
      <c r="BX4" s="730"/>
      <c r="BY4" s="730"/>
      <c r="BZ4" s="89"/>
      <c r="CA4" s="603"/>
      <c r="CB4" s="217"/>
      <c r="CC4" s="217"/>
      <c r="CD4" s="217"/>
      <c r="CE4" s="217"/>
      <c r="CF4" s="533"/>
      <c r="CG4" s="533"/>
      <c r="CH4" s="533"/>
      <c r="CI4" s="533"/>
      <c r="CJ4" s="533"/>
      <c r="CK4" s="533"/>
      <c r="CL4" s="533"/>
      <c r="CM4" s="533"/>
      <c r="CN4" s="533"/>
      <c r="CO4" s="533"/>
      <c r="CP4" s="533"/>
      <c r="CQ4" s="533"/>
      <c r="CR4" s="533"/>
      <c r="CS4" s="533"/>
      <c r="CT4" s="533"/>
      <c r="CU4" s="533"/>
      <c r="CV4" s="533"/>
      <c r="CW4" s="533"/>
      <c r="CX4" s="533"/>
      <c r="CY4" s="533"/>
      <c r="CZ4" s="533"/>
      <c r="DA4" s="533"/>
      <c r="DB4" s="533"/>
      <c r="DQ4" s="282"/>
      <c r="DR4" s="282"/>
      <c r="DS4" s="282"/>
      <c r="DT4" s="282"/>
      <c r="DU4" s="282"/>
      <c r="DV4" s="282"/>
      <c r="DW4" s="282"/>
      <c r="DX4" s="282"/>
      <c r="DY4" s="282"/>
      <c r="DZ4" s="282"/>
      <c r="EA4" s="282"/>
      <c r="EB4" s="282"/>
      <c r="EC4" s="282"/>
      <c r="ED4" s="282"/>
      <c r="EE4" s="282"/>
      <c r="EF4" s="282"/>
      <c r="EG4" s="282"/>
      <c r="EH4" s="282"/>
      <c r="EI4" s="282"/>
      <c r="EJ4" s="282"/>
      <c r="EK4" s="282"/>
      <c r="EL4" s="282"/>
      <c r="EM4" s="282"/>
      <c r="EN4" s="282"/>
      <c r="EO4" s="282"/>
    </row>
    <row r="5" spans="1:149" x14ac:dyDescent="0.2">
      <c r="A5" s="88"/>
      <c r="B5" s="318"/>
      <c r="C5" s="318"/>
      <c r="D5" s="318"/>
      <c r="E5" s="318"/>
      <c r="F5" s="318"/>
      <c r="G5" s="730"/>
      <c r="H5" s="730"/>
      <c r="I5" s="730"/>
      <c r="J5" s="730"/>
      <c r="K5" s="730"/>
      <c r="L5" s="730"/>
      <c r="M5" s="730"/>
      <c r="N5" s="730"/>
      <c r="O5" s="730"/>
      <c r="P5" s="730"/>
      <c r="Q5" s="730"/>
      <c r="R5" s="730"/>
      <c r="S5" s="730"/>
      <c r="T5" s="730"/>
      <c r="U5" s="730"/>
      <c r="V5" s="730"/>
      <c r="W5" s="730"/>
      <c r="X5" s="730"/>
      <c r="Y5" s="730"/>
      <c r="Z5" s="730"/>
      <c r="AA5" s="730"/>
      <c r="AB5" s="730"/>
      <c r="AC5" s="730"/>
      <c r="AD5" s="730"/>
      <c r="AE5" s="730"/>
      <c r="AF5" s="730"/>
      <c r="AG5" s="730"/>
      <c r="AH5" s="730"/>
      <c r="AI5" s="730"/>
      <c r="AJ5" s="730"/>
      <c r="AK5" s="730"/>
      <c r="AL5" s="730"/>
      <c r="AM5" s="730"/>
      <c r="AN5" s="730"/>
      <c r="AO5" s="730"/>
      <c r="AP5" s="730"/>
      <c r="AQ5" s="730"/>
      <c r="AR5" s="730"/>
      <c r="AS5" s="730"/>
      <c r="AT5" s="730"/>
      <c r="AU5" s="730"/>
      <c r="AV5" s="730"/>
      <c r="AW5" s="730"/>
      <c r="AX5" s="730"/>
      <c r="AY5" s="730"/>
      <c r="AZ5" s="730"/>
      <c r="BA5" s="730"/>
      <c r="BB5" s="730"/>
      <c r="BC5" s="730"/>
      <c r="BD5" s="730"/>
      <c r="BE5" s="730"/>
      <c r="BF5" s="730"/>
      <c r="BG5" s="730"/>
      <c r="BH5" s="730"/>
      <c r="BI5" s="730"/>
      <c r="BJ5" s="730"/>
      <c r="BK5" s="730"/>
      <c r="BL5" s="730"/>
      <c r="BM5" s="730"/>
      <c r="BN5" s="730"/>
      <c r="BO5" s="730"/>
      <c r="BP5" s="730"/>
      <c r="BQ5" s="730"/>
      <c r="BR5" s="730"/>
      <c r="BS5" s="730"/>
      <c r="BT5" s="730"/>
      <c r="BU5" s="730"/>
      <c r="BV5" s="730"/>
      <c r="BW5" s="730"/>
      <c r="BX5" s="730"/>
      <c r="BY5" s="730"/>
      <c r="BZ5" s="89"/>
      <c r="CA5" s="603"/>
      <c r="CB5" s="217"/>
      <c r="CC5" s="217"/>
      <c r="CD5" s="217"/>
      <c r="CE5" s="217"/>
      <c r="CF5" s="533"/>
      <c r="CG5" s="533"/>
      <c r="CH5" s="533"/>
      <c r="CI5" s="533"/>
      <c r="CJ5" s="533"/>
      <c r="CK5" s="533"/>
      <c r="CL5" s="533"/>
      <c r="CM5" s="533"/>
      <c r="CN5" s="533"/>
      <c r="CO5" s="533"/>
      <c r="CP5" s="533"/>
      <c r="CQ5" s="533"/>
      <c r="CR5" s="533"/>
      <c r="CS5" s="533"/>
      <c r="CT5" s="533"/>
      <c r="CU5" s="533"/>
      <c r="CV5" s="533"/>
      <c r="CW5" s="533"/>
      <c r="CX5" s="533"/>
      <c r="CY5" s="533"/>
      <c r="CZ5" s="533"/>
      <c r="DA5" s="533"/>
      <c r="DB5" s="533"/>
      <c r="DQ5" s="282"/>
      <c r="DR5" s="282"/>
      <c r="DS5" s="282"/>
      <c r="DT5" s="282"/>
      <c r="DU5" s="282"/>
      <c r="DV5" s="282"/>
      <c r="DW5" s="282"/>
      <c r="DX5" s="282"/>
      <c r="DY5" s="282"/>
      <c r="DZ5" s="282"/>
      <c r="EA5" s="282"/>
      <c r="EB5" s="282"/>
      <c r="EC5" s="282"/>
      <c r="ED5" s="282"/>
      <c r="EE5" s="282"/>
      <c r="EF5" s="282"/>
      <c r="EG5" s="282"/>
      <c r="EH5" s="282"/>
      <c r="EI5" s="282"/>
      <c r="EJ5" s="282"/>
      <c r="EK5" s="282"/>
      <c r="EL5" s="282"/>
      <c r="EM5" s="282"/>
      <c r="EN5" s="282"/>
      <c r="EO5" s="282"/>
    </row>
    <row r="6" spans="1:149" ht="11.25" customHeight="1" x14ac:dyDescent="0.2">
      <c r="A6" s="88"/>
      <c r="C6" s="482"/>
      <c r="D6" s="592"/>
      <c r="E6" s="482"/>
      <c r="F6" s="482"/>
      <c r="G6" s="704" t="s">
        <v>2273</v>
      </c>
      <c r="H6" s="704"/>
      <c r="I6" s="704"/>
      <c r="J6" s="704"/>
      <c r="K6" s="704"/>
      <c r="L6" s="704"/>
      <c r="M6" s="704"/>
      <c r="N6" s="704"/>
      <c r="O6" s="704"/>
      <c r="P6" s="704"/>
      <c r="Q6" s="704"/>
      <c r="R6" s="704"/>
      <c r="S6" s="704"/>
      <c r="T6" s="704"/>
      <c r="U6" s="704"/>
      <c r="V6" s="704"/>
      <c r="W6" s="704"/>
      <c r="X6" s="704"/>
      <c r="Y6" s="704"/>
      <c r="Z6" s="704"/>
      <c r="AA6" s="704"/>
      <c r="AB6" s="704"/>
      <c r="AC6" s="704"/>
      <c r="AD6" s="704"/>
      <c r="AE6" s="704"/>
      <c r="AF6" s="704"/>
      <c r="AG6" s="704"/>
      <c r="AH6" s="704"/>
      <c r="AI6" s="704"/>
      <c r="AJ6" s="704"/>
      <c r="AK6" s="704"/>
      <c r="AL6" s="704"/>
      <c r="AM6" s="704"/>
      <c r="AN6" s="704"/>
      <c r="AO6" s="704"/>
      <c r="AP6" s="704"/>
      <c r="AQ6" s="704"/>
      <c r="AR6" s="704"/>
      <c r="AS6" s="704"/>
      <c r="AT6" s="704"/>
      <c r="AU6" s="704"/>
      <c r="AV6" s="704"/>
      <c r="AW6" s="704"/>
      <c r="AX6" s="704"/>
      <c r="AY6" s="704"/>
      <c r="AZ6" s="704"/>
      <c r="BA6" s="704"/>
      <c r="BB6" s="704"/>
      <c r="BC6" s="704"/>
      <c r="BD6" s="704"/>
      <c r="BE6" s="704"/>
      <c r="BF6" s="704"/>
      <c r="BG6" s="704"/>
      <c r="BH6" s="704"/>
      <c r="BI6" s="704"/>
      <c r="BJ6" s="704"/>
      <c r="BK6" s="704"/>
      <c r="BL6" s="704"/>
      <c r="BM6" s="704"/>
      <c r="BN6" s="704"/>
      <c r="BO6" s="704"/>
      <c r="BP6" s="704"/>
      <c r="BQ6" s="704"/>
      <c r="BR6" s="704"/>
      <c r="BS6" s="704"/>
      <c r="BT6" s="704"/>
      <c r="BU6" s="704"/>
      <c r="BV6" s="704"/>
      <c r="BW6" s="704"/>
      <c r="BX6" s="704"/>
      <c r="BY6" s="704"/>
      <c r="BZ6" s="89"/>
      <c r="CA6" s="603"/>
      <c r="CB6" s="217"/>
      <c r="CC6" s="217"/>
      <c r="CD6" s="217"/>
      <c r="CE6" s="217"/>
      <c r="CF6" s="283"/>
      <c r="CG6" s="283"/>
      <c r="CH6" s="283"/>
      <c r="CI6" s="283"/>
      <c r="CJ6" s="283"/>
      <c r="CK6" s="283"/>
      <c r="CL6" s="283"/>
      <c r="CM6" s="283"/>
      <c r="CN6" s="283"/>
      <c r="CO6" s="283"/>
      <c r="CP6" s="283"/>
      <c r="CQ6" s="283"/>
      <c r="CR6" s="283"/>
      <c r="CS6" s="283"/>
      <c r="CT6" s="283"/>
      <c r="CU6" s="283"/>
      <c r="CV6" s="283"/>
      <c r="CW6" s="283"/>
      <c r="CX6" s="283"/>
      <c r="CY6" s="283"/>
      <c r="CZ6" s="283"/>
      <c r="DA6" s="283"/>
      <c r="DB6" s="283"/>
      <c r="DQ6" s="282"/>
      <c r="DR6" s="282"/>
      <c r="DS6" s="282"/>
      <c r="DT6" s="282"/>
      <c r="DU6" s="282"/>
      <c r="DV6" s="282"/>
      <c r="DW6" s="282"/>
      <c r="DX6" s="282"/>
      <c r="DY6" s="282"/>
      <c r="DZ6" s="282"/>
      <c r="EA6" s="282"/>
      <c r="EB6" s="282"/>
      <c r="EC6" s="282"/>
      <c r="ED6" s="282"/>
      <c r="EE6" s="282"/>
      <c r="EF6" s="282"/>
      <c r="EG6" s="282"/>
      <c r="EH6" s="282"/>
      <c r="EI6" s="282"/>
      <c r="EJ6" s="282"/>
      <c r="EK6" s="282"/>
      <c r="EL6" s="282"/>
      <c r="EM6" s="282"/>
      <c r="EN6" s="282"/>
      <c r="EO6" s="282"/>
    </row>
    <row r="7" spans="1:149" ht="11.25" customHeight="1" x14ac:dyDescent="0.2">
      <c r="A7" s="88"/>
      <c r="B7" s="482"/>
      <c r="C7" s="482"/>
      <c r="D7" s="592"/>
      <c r="E7" s="482"/>
      <c r="F7" s="482"/>
      <c r="G7" s="704"/>
      <c r="H7" s="704"/>
      <c r="I7" s="704"/>
      <c r="J7" s="704"/>
      <c r="K7" s="704"/>
      <c r="L7" s="704"/>
      <c r="M7" s="704"/>
      <c r="N7" s="704"/>
      <c r="O7" s="704"/>
      <c r="P7" s="704"/>
      <c r="Q7" s="704"/>
      <c r="R7" s="704"/>
      <c r="S7" s="704"/>
      <c r="T7" s="704"/>
      <c r="U7" s="704"/>
      <c r="V7" s="704"/>
      <c r="W7" s="704"/>
      <c r="X7" s="704"/>
      <c r="Y7" s="704"/>
      <c r="Z7" s="704"/>
      <c r="AA7" s="704"/>
      <c r="AB7" s="704"/>
      <c r="AC7" s="704"/>
      <c r="AD7" s="704"/>
      <c r="AE7" s="704"/>
      <c r="AF7" s="704"/>
      <c r="AG7" s="704"/>
      <c r="AH7" s="704"/>
      <c r="AI7" s="704"/>
      <c r="AJ7" s="704"/>
      <c r="AK7" s="704"/>
      <c r="AL7" s="704"/>
      <c r="AM7" s="704"/>
      <c r="AN7" s="704"/>
      <c r="AO7" s="704"/>
      <c r="AP7" s="704"/>
      <c r="AQ7" s="704"/>
      <c r="AR7" s="704"/>
      <c r="AS7" s="704"/>
      <c r="AT7" s="704"/>
      <c r="AU7" s="704"/>
      <c r="AV7" s="704"/>
      <c r="AW7" s="704"/>
      <c r="AX7" s="704"/>
      <c r="AY7" s="704"/>
      <c r="AZ7" s="704"/>
      <c r="BA7" s="704"/>
      <c r="BB7" s="704"/>
      <c r="BC7" s="704"/>
      <c r="BD7" s="704"/>
      <c r="BE7" s="704"/>
      <c r="BF7" s="704"/>
      <c r="BG7" s="704"/>
      <c r="BH7" s="704"/>
      <c r="BI7" s="704"/>
      <c r="BJ7" s="704"/>
      <c r="BK7" s="704"/>
      <c r="BL7" s="704"/>
      <c r="BM7" s="704"/>
      <c r="BN7" s="704"/>
      <c r="BO7" s="704"/>
      <c r="BP7" s="704"/>
      <c r="BQ7" s="704"/>
      <c r="BR7" s="704"/>
      <c r="BS7" s="704"/>
      <c r="BT7" s="704"/>
      <c r="BU7" s="704"/>
      <c r="BV7" s="704"/>
      <c r="BW7" s="704"/>
      <c r="BX7" s="704"/>
      <c r="BY7" s="704"/>
      <c r="BZ7" s="89"/>
      <c r="CA7" s="603"/>
      <c r="CB7" s="217"/>
      <c r="CC7" s="217"/>
      <c r="CD7" s="217"/>
      <c r="CE7" s="217"/>
      <c r="CF7" s="283"/>
      <c r="CG7" s="283"/>
      <c r="CH7" s="283"/>
      <c r="CI7" s="283"/>
      <c r="CJ7" s="283"/>
      <c r="CK7" s="283"/>
      <c r="CL7" s="283"/>
      <c r="CM7" s="283"/>
      <c r="CN7" s="283"/>
      <c r="CO7" s="283"/>
      <c r="CP7" s="283"/>
      <c r="CQ7" s="283"/>
      <c r="CR7" s="283"/>
      <c r="CS7" s="283"/>
      <c r="CT7" s="283"/>
      <c r="CU7" s="283"/>
      <c r="CV7" s="283"/>
      <c r="CW7" s="283"/>
      <c r="CX7" s="283"/>
      <c r="CY7" s="283"/>
      <c r="CZ7" s="283"/>
      <c r="DA7" s="283"/>
      <c r="DB7" s="283"/>
      <c r="DQ7" s="282"/>
      <c r="DR7" s="282"/>
      <c r="DS7" s="282"/>
      <c r="DT7" s="282"/>
      <c r="DU7" s="282"/>
      <c r="DV7" s="282"/>
      <c r="DW7" s="282"/>
      <c r="DX7" s="282"/>
      <c r="DY7" s="282"/>
      <c r="DZ7" s="282"/>
      <c r="EA7" s="282"/>
      <c r="EB7" s="282"/>
      <c r="EC7" s="282"/>
      <c r="ED7" s="282"/>
      <c r="EE7" s="282"/>
      <c r="EF7" s="282"/>
      <c r="EG7" s="282"/>
      <c r="EH7" s="282"/>
      <c r="EI7" s="282"/>
      <c r="EJ7" s="282"/>
      <c r="EK7" s="282"/>
      <c r="EL7" s="282"/>
      <c r="EM7" s="282"/>
      <c r="EN7" s="282"/>
      <c r="EO7" s="282"/>
    </row>
    <row r="8" spans="1:149" ht="6" customHeight="1" thickBot="1" x14ac:dyDescent="0.25">
      <c r="A8" s="90"/>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92"/>
      <c r="CA8" s="603"/>
      <c r="CB8" s="603"/>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row>
    <row r="9" spans="1:149" ht="6" customHeight="1" x14ac:dyDescent="0.2">
      <c r="A9" s="85"/>
      <c r="B9" s="1"/>
      <c r="C9" s="1"/>
      <c r="D9" s="1"/>
      <c r="E9" s="1"/>
      <c r="F9" s="1"/>
      <c r="G9" s="1"/>
      <c r="H9" s="1"/>
      <c r="I9" s="84"/>
      <c r="J9" s="85"/>
      <c r="K9" s="1"/>
      <c r="L9" s="1"/>
      <c r="M9" s="1"/>
      <c r="N9" s="1"/>
      <c r="O9" s="1"/>
      <c r="P9" s="1"/>
      <c r="Q9" s="1"/>
      <c r="R9" s="1"/>
      <c r="S9" s="1"/>
      <c r="T9" s="1"/>
      <c r="U9" s="1"/>
      <c r="V9" s="85"/>
      <c r="W9" s="1"/>
      <c r="X9" s="1"/>
      <c r="Y9" s="1"/>
      <c r="Z9" s="1"/>
      <c r="AA9" s="84"/>
      <c r="AB9" s="85"/>
      <c r="AC9" s="1"/>
      <c r="AD9" s="1"/>
      <c r="AE9" s="1"/>
      <c r="AF9" s="1"/>
      <c r="AG9" s="1"/>
      <c r="AH9" s="1"/>
      <c r="AI9" s="84"/>
      <c r="AJ9" s="85"/>
      <c r="AK9" s="1"/>
      <c r="AL9" s="1"/>
      <c r="AM9" s="1"/>
      <c r="AN9" s="1"/>
      <c r="AO9" s="1"/>
      <c r="AP9" s="84"/>
      <c r="AQ9" s="1"/>
      <c r="AR9" s="1"/>
      <c r="AS9" s="1"/>
      <c r="AT9" s="1"/>
      <c r="AU9" s="1"/>
      <c r="AV9" s="1"/>
      <c r="AW9" s="1"/>
      <c r="AX9" s="1"/>
      <c r="AY9" s="1"/>
      <c r="AZ9" s="1"/>
      <c r="BA9" s="84"/>
      <c r="BB9" s="85"/>
      <c r="BC9" s="1"/>
      <c r="BD9" s="1"/>
      <c r="BE9" s="1"/>
      <c r="BF9" s="1"/>
      <c r="BG9" s="1"/>
      <c r="BH9" s="1"/>
      <c r="BI9" s="1"/>
      <c r="BJ9" s="1"/>
      <c r="BK9" s="1"/>
      <c r="BL9" s="1"/>
      <c r="BM9" s="1"/>
      <c r="BN9" s="85"/>
      <c r="BO9" s="1"/>
      <c r="BP9" s="1"/>
      <c r="BQ9" s="1"/>
      <c r="BR9" s="1"/>
      <c r="BS9" s="1"/>
      <c r="BT9" s="1"/>
      <c r="BU9" s="1"/>
      <c r="BV9" s="1"/>
      <c r="BW9" s="1"/>
      <c r="BX9" s="1"/>
      <c r="BY9" s="1"/>
      <c r="BZ9" s="284"/>
      <c r="CA9" s="611"/>
      <c r="CB9" s="595"/>
      <c r="CC9" s="85"/>
      <c r="CD9" s="1"/>
      <c r="CE9" s="84"/>
      <c r="CF9" s="1"/>
      <c r="CG9" s="1"/>
      <c r="CH9" s="1"/>
      <c r="CI9" s="1"/>
      <c r="CJ9" s="1"/>
      <c r="CK9" s="1"/>
      <c r="CL9" s="1"/>
      <c r="CM9" s="1"/>
      <c r="CN9" s="1"/>
      <c r="CO9" s="1"/>
      <c r="CP9" s="1"/>
      <c r="CQ9" s="1"/>
      <c r="CR9" s="1"/>
      <c r="CS9" s="1"/>
      <c r="CT9" s="1"/>
      <c r="CU9" s="1"/>
      <c r="CV9" s="84"/>
      <c r="CW9" s="85"/>
      <c r="CX9" s="1"/>
      <c r="CY9" s="1"/>
      <c r="CZ9" s="1"/>
      <c r="DA9" s="1"/>
      <c r="DB9" s="1"/>
      <c r="DC9" s="84"/>
      <c r="DD9" s="85"/>
      <c r="DE9" s="1"/>
      <c r="DF9" s="1"/>
      <c r="DG9" s="1"/>
      <c r="DH9" s="1"/>
      <c r="DI9" s="1"/>
      <c r="DJ9" s="1"/>
      <c r="DK9" s="84"/>
      <c r="DL9" s="85"/>
      <c r="DM9" s="1"/>
      <c r="DN9" s="1"/>
      <c r="DO9" s="1"/>
      <c r="DP9" s="1"/>
      <c r="DQ9" s="84"/>
      <c r="DR9" s="85"/>
      <c r="DS9" s="1"/>
      <c r="DT9" s="1"/>
      <c r="DU9" s="1"/>
      <c r="DV9" s="1"/>
      <c r="DW9" s="1"/>
      <c r="DX9" s="1"/>
      <c r="DY9" s="1"/>
      <c r="DZ9" s="1"/>
      <c r="EA9" s="84"/>
      <c r="EB9" s="85"/>
      <c r="EC9" s="1"/>
      <c r="ED9" s="1"/>
      <c r="EE9" s="1"/>
      <c r="EF9" s="1"/>
      <c r="EG9" s="1"/>
      <c r="EH9" s="1"/>
      <c r="EI9" s="1"/>
      <c r="EJ9" s="1"/>
      <c r="EK9" s="1"/>
      <c r="EL9" s="1"/>
      <c r="EM9" s="1"/>
      <c r="EN9" s="1"/>
      <c r="EO9" s="84"/>
    </row>
    <row r="10" spans="1:149" x14ac:dyDescent="0.2">
      <c r="A10" s="51"/>
      <c r="B10" s="743">
        <v>215</v>
      </c>
      <c r="C10" s="743"/>
      <c r="D10" s="743"/>
      <c r="E10" s="743"/>
      <c r="F10" s="743"/>
      <c r="G10" s="743"/>
      <c r="H10" s="217"/>
      <c r="I10" s="476"/>
      <c r="J10" s="217"/>
      <c r="K10" s="699">
        <v>216</v>
      </c>
      <c r="L10" s="699"/>
      <c r="M10" s="699"/>
      <c r="N10" s="699"/>
      <c r="O10" s="699"/>
      <c r="P10" s="699"/>
      <c r="Q10" s="699"/>
      <c r="R10" s="699"/>
      <c r="S10" s="699"/>
      <c r="T10" s="699"/>
      <c r="U10" s="217"/>
      <c r="V10" s="51"/>
      <c r="W10" s="699">
        <v>217</v>
      </c>
      <c r="X10" s="699"/>
      <c r="Y10" s="699"/>
      <c r="Z10" s="699"/>
      <c r="AA10" s="476"/>
      <c r="AB10" s="51"/>
      <c r="AC10" s="699">
        <v>218</v>
      </c>
      <c r="AD10" s="699"/>
      <c r="AE10" s="699"/>
      <c r="AF10" s="699"/>
      <c r="AG10" s="699"/>
      <c r="AH10" s="699"/>
      <c r="AI10" s="476"/>
      <c r="AJ10" s="217"/>
      <c r="AK10" s="699">
        <v>219</v>
      </c>
      <c r="AL10" s="699"/>
      <c r="AM10" s="699"/>
      <c r="AN10" s="699"/>
      <c r="AO10" s="699"/>
      <c r="AP10" s="476"/>
      <c r="AQ10" s="217"/>
      <c r="AR10" s="699">
        <v>220</v>
      </c>
      <c r="AS10" s="699"/>
      <c r="AT10" s="699"/>
      <c r="AU10" s="699"/>
      <c r="AV10" s="699"/>
      <c r="AW10" s="699"/>
      <c r="AX10" s="699"/>
      <c r="AY10" s="699"/>
      <c r="AZ10" s="699"/>
      <c r="BA10" s="476"/>
      <c r="BB10" s="217"/>
      <c r="BC10" s="699">
        <v>221</v>
      </c>
      <c r="BD10" s="699"/>
      <c r="BE10" s="699"/>
      <c r="BF10" s="699"/>
      <c r="BG10" s="699"/>
      <c r="BH10" s="699"/>
      <c r="BI10" s="699"/>
      <c r="BJ10" s="699"/>
      <c r="BK10" s="699"/>
      <c r="BL10" s="699"/>
      <c r="BM10" s="476"/>
      <c r="BN10" s="51"/>
      <c r="BO10" s="699">
        <v>222</v>
      </c>
      <c r="BP10" s="699"/>
      <c r="BQ10" s="699"/>
      <c r="BR10" s="699"/>
      <c r="BS10" s="699"/>
      <c r="BT10" s="699"/>
      <c r="BU10" s="699"/>
      <c r="BV10" s="699"/>
      <c r="BW10" s="699"/>
      <c r="BX10" s="699"/>
      <c r="BY10" s="699"/>
      <c r="BZ10" s="285"/>
      <c r="CA10" s="603"/>
      <c r="CB10" s="217"/>
      <c r="CC10" s="51"/>
      <c r="CD10" s="217"/>
      <c r="CE10" s="476"/>
      <c r="CF10" s="217"/>
      <c r="CG10" s="699">
        <v>223</v>
      </c>
      <c r="CH10" s="699"/>
      <c r="CI10" s="699"/>
      <c r="CJ10" s="699"/>
      <c r="CK10" s="699"/>
      <c r="CL10" s="699"/>
      <c r="CM10" s="699"/>
      <c r="CN10" s="699"/>
      <c r="CO10" s="699"/>
      <c r="CP10" s="699"/>
      <c r="CQ10" s="699"/>
      <c r="CR10" s="699"/>
      <c r="CS10" s="699"/>
      <c r="CT10" s="699"/>
      <c r="CU10" s="699"/>
      <c r="CV10" s="476"/>
      <c r="CW10" s="51"/>
      <c r="CX10" s="699">
        <v>224</v>
      </c>
      <c r="CY10" s="699"/>
      <c r="CZ10" s="699"/>
      <c r="DA10" s="699"/>
      <c r="DB10" s="699"/>
      <c r="DC10" s="476"/>
      <c r="DD10" s="51"/>
      <c r="DE10" s="760">
        <v>225</v>
      </c>
      <c r="DF10" s="760"/>
      <c r="DG10" s="760"/>
      <c r="DH10" s="760"/>
      <c r="DI10" s="760"/>
      <c r="DJ10" s="760"/>
      <c r="DK10" s="476"/>
      <c r="DL10" s="51"/>
      <c r="DM10" s="743">
        <v>226</v>
      </c>
      <c r="DN10" s="743"/>
      <c r="DO10" s="743"/>
      <c r="DP10" s="743"/>
      <c r="DQ10" s="476"/>
      <c r="DR10" s="51"/>
      <c r="DS10" s="760">
        <v>227</v>
      </c>
      <c r="DT10" s="760"/>
      <c r="DU10" s="760"/>
      <c r="DV10" s="760"/>
      <c r="DW10" s="760"/>
      <c r="DX10" s="760"/>
      <c r="DY10" s="760"/>
      <c r="DZ10" s="760"/>
      <c r="EA10" s="476"/>
      <c r="EB10" s="51"/>
      <c r="EC10" s="760">
        <v>228</v>
      </c>
      <c r="ED10" s="760"/>
      <c r="EE10" s="760"/>
      <c r="EF10" s="760"/>
      <c r="EG10" s="760"/>
      <c r="EH10" s="760"/>
      <c r="EI10" s="760"/>
      <c r="EJ10" s="760"/>
      <c r="EK10" s="760"/>
      <c r="EL10" s="760"/>
      <c r="EM10" s="760"/>
      <c r="EN10" s="760"/>
      <c r="EO10" s="476"/>
    </row>
    <row r="11" spans="1:149" ht="10" customHeight="1" x14ac:dyDescent="0.2">
      <c r="A11" s="51"/>
      <c r="B11" s="2"/>
      <c r="C11" s="2"/>
      <c r="D11" s="2"/>
      <c r="E11" s="2"/>
      <c r="F11" s="2"/>
      <c r="G11" s="2"/>
      <c r="H11" s="2"/>
      <c r="I11" s="94"/>
      <c r="J11" s="2"/>
      <c r="K11" s="2"/>
      <c r="L11" s="2"/>
      <c r="M11" s="2"/>
      <c r="N11" s="2"/>
      <c r="O11" s="2"/>
      <c r="P11" s="2"/>
      <c r="Q11" s="2"/>
      <c r="R11" s="2"/>
      <c r="S11" s="2"/>
      <c r="T11" s="2"/>
      <c r="U11" s="94"/>
      <c r="V11" s="2"/>
      <c r="W11" s="2"/>
      <c r="X11" s="2"/>
      <c r="Y11" s="2"/>
      <c r="Z11" s="2"/>
      <c r="AA11" s="94"/>
      <c r="AB11" s="51"/>
      <c r="AC11" s="2"/>
      <c r="AD11" s="2"/>
      <c r="AE11" s="2"/>
      <c r="AF11" s="2"/>
      <c r="AG11" s="2"/>
      <c r="AH11" s="2"/>
      <c r="AI11" s="94"/>
      <c r="AJ11" s="2"/>
      <c r="AK11" s="2"/>
      <c r="AL11" s="2"/>
      <c r="AM11" s="2"/>
      <c r="AN11" s="2"/>
      <c r="AO11" s="217"/>
      <c r="AP11" s="94"/>
      <c r="AQ11" s="2"/>
      <c r="AR11" s="2"/>
      <c r="AS11" s="2"/>
      <c r="AT11" s="2"/>
      <c r="AU11" s="2"/>
      <c r="AV11" s="2"/>
      <c r="AW11" s="2"/>
      <c r="AX11" s="2"/>
      <c r="AY11" s="2"/>
      <c r="AZ11" s="2"/>
      <c r="BA11" s="94"/>
      <c r="BB11" s="2"/>
      <c r="BC11" s="2"/>
      <c r="BD11" s="2"/>
      <c r="BE11" s="2"/>
      <c r="BF11" s="2"/>
      <c r="BG11" s="2"/>
      <c r="BH11" s="2"/>
      <c r="BI11" s="2"/>
      <c r="BJ11" s="2"/>
      <c r="BK11" s="2"/>
      <c r="BL11" s="2"/>
      <c r="BM11" s="94"/>
      <c r="BN11" s="51"/>
      <c r="BO11" s="286"/>
      <c r="BP11" s="286"/>
      <c r="BQ11" s="286"/>
      <c r="BR11" s="286"/>
      <c r="BS11" s="286"/>
      <c r="BT11" s="286"/>
      <c r="BU11" s="286"/>
      <c r="BV11" s="286"/>
      <c r="BW11" s="286"/>
      <c r="BX11" s="286"/>
      <c r="BY11" s="286"/>
      <c r="BZ11" s="285"/>
      <c r="CA11" s="603"/>
      <c r="CB11" s="217"/>
      <c r="CC11" s="51"/>
      <c r="CD11" s="217"/>
      <c r="CE11" s="476"/>
      <c r="CF11" s="217"/>
      <c r="CG11" s="217"/>
      <c r="CH11" s="217"/>
      <c r="CI11" s="217"/>
      <c r="CJ11" s="217"/>
      <c r="CK11" s="217"/>
      <c r="CL11" s="217"/>
      <c r="CM11" s="217"/>
      <c r="CN11" s="217"/>
      <c r="CO11" s="217"/>
      <c r="CP11" s="217"/>
      <c r="CQ11" s="217"/>
      <c r="CR11" s="217"/>
      <c r="CS11" s="217"/>
      <c r="CT11" s="217"/>
      <c r="CU11" s="217"/>
      <c r="CV11" s="476"/>
      <c r="CW11" s="51"/>
      <c r="CX11" s="217"/>
      <c r="CY11" s="217"/>
      <c r="CZ11" s="217"/>
      <c r="DA11" s="217"/>
      <c r="DB11" s="217"/>
      <c r="DC11" s="476"/>
      <c r="DD11" s="51"/>
      <c r="DE11" s="750" t="s">
        <v>177</v>
      </c>
      <c r="DF11" s="750"/>
      <c r="DG11" s="750"/>
      <c r="DH11" s="750"/>
      <c r="DI11" s="750"/>
      <c r="DJ11" s="750"/>
      <c r="DK11" s="750"/>
      <c r="DL11" s="750"/>
      <c r="DM11" s="750"/>
      <c r="DN11" s="750"/>
      <c r="DO11" s="750"/>
      <c r="DP11" s="750"/>
      <c r="DQ11" s="750"/>
      <c r="DR11" s="750"/>
      <c r="DS11" s="750"/>
      <c r="DT11" s="750"/>
      <c r="DU11" s="750"/>
      <c r="DV11" s="750"/>
      <c r="DW11" s="750"/>
      <c r="DX11" s="750"/>
      <c r="DY11" s="750"/>
      <c r="DZ11" s="751"/>
      <c r="EA11" s="476"/>
      <c r="EB11" s="51"/>
      <c r="EC11" s="754" t="s">
        <v>178</v>
      </c>
      <c r="ED11" s="754"/>
      <c r="EE11" s="754"/>
      <c r="EF11" s="754"/>
      <c r="EG11" s="754"/>
      <c r="EH11" s="754"/>
      <c r="EI11" s="754"/>
      <c r="EJ11" s="754"/>
      <c r="EK11" s="754"/>
      <c r="EL11" s="754"/>
      <c r="EM11" s="754"/>
      <c r="EN11" s="755"/>
      <c r="EO11" s="287"/>
    </row>
    <row r="12" spans="1:149" x14ac:dyDescent="0.2">
      <c r="A12" s="51"/>
      <c r="B12" s="2"/>
      <c r="C12" s="2"/>
      <c r="D12" s="2"/>
      <c r="E12" s="2"/>
      <c r="F12" s="2"/>
      <c r="G12" s="2"/>
      <c r="H12" s="2"/>
      <c r="I12" s="94"/>
      <c r="J12" s="2"/>
      <c r="K12" s="2"/>
      <c r="L12" s="2"/>
      <c r="M12" s="2"/>
      <c r="N12" s="2"/>
      <c r="O12" s="2"/>
      <c r="P12" s="2"/>
      <c r="Q12" s="2"/>
      <c r="R12" s="2"/>
      <c r="S12" s="2"/>
      <c r="T12" s="2"/>
      <c r="U12" s="94"/>
      <c r="V12" s="2"/>
      <c r="W12" s="2"/>
      <c r="X12" s="2"/>
      <c r="Y12" s="2"/>
      <c r="Z12" s="2"/>
      <c r="AA12" s="94"/>
      <c r="AB12" s="51"/>
      <c r="AC12" s="2"/>
      <c r="AD12" s="2"/>
      <c r="AE12" s="2"/>
      <c r="AF12" s="2"/>
      <c r="AG12" s="2"/>
      <c r="AH12" s="2"/>
      <c r="AI12" s="94"/>
      <c r="AJ12" s="2"/>
      <c r="AK12" s="2"/>
      <c r="AL12" s="2"/>
      <c r="AM12" s="2"/>
      <c r="AN12" s="2"/>
      <c r="AO12" s="217"/>
      <c r="AP12" s="94"/>
      <c r="AQ12" s="2"/>
      <c r="AR12" s="2"/>
      <c r="AS12" s="2"/>
      <c r="AT12" s="2"/>
      <c r="AU12" s="2"/>
      <c r="AV12" s="2"/>
      <c r="AW12" s="2"/>
      <c r="AX12" s="2"/>
      <c r="AY12" s="2"/>
      <c r="AZ12" s="2"/>
      <c r="BA12" s="94"/>
      <c r="BB12" s="2"/>
      <c r="BC12" s="2"/>
      <c r="BD12" s="2"/>
      <c r="BE12" s="2"/>
      <c r="BF12" s="2"/>
      <c r="BG12" s="2"/>
      <c r="BH12" s="2"/>
      <c r="BI12" s="2"/>
      <c r="BJ12" s="2"/>
      <c r="BK12" s="2"/>
      <c r="BL12" s="2"/>
      <c r="BM12" s="94"/>
      <c r="BN12" s="51"/>
      <c r="BO12" s="286"/>
      <c r="BP12" s="286"/>
      <c r="BQ12" s="286"/>
      <c r="BR12" s="286"/>
      <c r="BS12" s="286"/>
      <c r="BT12" s="286"/>
      <c r="BU12" s="286"/>
      <c r="BV12" s="286"/>
      <c r="BW12" s="286"/>
      <c r="BX12" s="286"/>
      <c r="BY12" s="286"/>
      <c r="BZ12" s="285"/>
      <c r="CA12" s="603"/>
      <c r="CB12" s="217"/>
      <c r="CC12" s="51"/>
      <c r="CD12" s="217"/>
      <c r="CE12" s="476"/>
      <c r="CF12" s="217"/>
      <c r="CG12" s="217"/>
      <c r="CH12" s="217"/>
      <c r="CI12" s="217"/>
      <c r="CJ12" s="217"/>
      <c r="CK12" s="217"/>
      <c r="CL12" s="217"/>
      <c r="CM12" s="217"/>
      <c r="CN12" s="217"/>
      <c r="CO12" s="217"/>
      <c r="CP12" s="217"/>
      <c r="CQ12" s="217"/>
      <c r="CR12" s="217"/>
      <c r="CS12" s="217"/>
      <c r="CT12" s="217"/>
      <c r="CU12" s="217"/>
      <c r="CV12" s="476"/>
      <c r="CW12" s="51"/>
      <c r="CX12" s="217"/>
      <c r="CY12" s="217"/>
      <c r="CZ12" s="217"/>
      <c r="DA12" s="217"/>
      <c r="DB12" s="217"/>
      <c r="DC12" s="476"/>
      <c r="DD12" s="51"/>
      <c r="DE12" s="752"/>
      <c r="DF12" s="752"/>
      <c r="DG12" s="752"/>
      <c r="DH12" s="752"/>
      <c r="DI12" s="752"/>
      <c r="DJ12" s="752"/>
      <c r="DK12" s="752"/>
      <c r="DL12" s="752"/>
      <c r="DM12" s="752"/>
      <c r="DN12" s="752"/>
      <c r="DO12" s="752"/>
      <c r="DP12" s="752"/>
      <c r="DQ12" s="752"/>
      <c r="DR12" s="752"/>
      <c r="DS12" s="752"/>
      <c r="DT12" s="752"/>
      <c r="DU12" s="752"/>
      <c r="DV12" s="752"/>
      <c r="DW12" s="752"/>
      <c r="DX12" s="752"/>
      <c r="DY12" s="752"/>
      <c r="DZ12" s="753"/>
      <c r="EA12" s="476"/>
      <c r="EB12" s="51"/>
      <c r="EC12" s="756"/>
      <c r="ED12" s="756"/>
      <c r="EE12" s="756"/>
      <c r="EF12" s="756"/>
      <c r="EG12" s="756"/>
      <c r="EH12" s="756"/>
      <c r="EI12" s="756"/>
      <c r="EJ12" s="756"/>
      <c r="EK12" s="756"/>
      <c r="EL12" s="756"/>
      <c r="EM12" s="756"/>
      <c r="EN12" s="757"/>
      <c r="EO12" s="287"/>
    </row>
    <row r="13" spans="1:149" ht="6" customHeight="1" x14ac:dyDescent="0.2">
      <c r="A13" s="51"/>
      <c r="B13" s="217"/>
      <c r="C13" s="217"/>
      <c r="D13" s="594"/>
      <c r="E13" s="217"/>
      <c r="F13" s="217"/>
      <c r="G13" s="217"/>
      <c r="H13" s="217"/>
      <c r="I13" s="476"/>
      <c r="J13" s="217"/>
      <c r="K13" s="217"/>
      <c r="L13" s="217"/>
      <c r="M13" s="217"/>
      <c r="N13" s="217"/>
      <c r="O13" s="217"/>
      <c r="P13" s="217"/>
      <c r="Q13" s="217"/>
      <c r="R13" s="217"/>
      <c r="S13" s="217"/>
      <c r="T13" s="217"/>
      <c r="U13" s="476"/>
      <c r="V13" s="217"/>
      <c r="W13" s="217"/>
      <c r="X13" s="217"/>
      <c r="Y13" s="217"/>
      <c r="Z13" s="217"/>
      <c r="AA13" s="476"/>
      <c r="AB13" s="51"/>
      <c r="AC13" s="217"/>
      <c r="AD13" s="217"/>
      <c r="AE13" s="217"/>
      <c r="AF13" s="217"/>
      <c r="AG13" s="217"/>
      <c r="AH13" s="217"/>
      <c r="AI13" s="476"/>
      <c r="AJ13" s="51"/>
      <c r="AK13" s="217"/>
      <c r="AL13" s="217"/>
      <c r="AM13" s="217"/>
      <c r="AN13" s="217"/>
      <c r="AO13" s="217"/>
      <c r="AP13" s="476"/>
      <c r="AQ13" s="217"/>
      <c r="AR13" s="217"/>
      <c r="AS13" s="217"/>
      <c r="AT13" s="217"/>
      <c r="AU13" s="217"/>
      <c r="AV13" s="217"/>
      <c r="AW13" s="217"/>
      <c r="AX13" s="217"/>
      <c r="AY13" s="217"/>
      <c r="AZ13" s="217"/>
      <c r="BA13" s="476"/>
      <c r="BB13" s="217"/>
      <c r="BC13" s="217"/>
      <c r="BD13" s="217"/>
      <c r="BE13" s="217"/>
      <c r="BF13" s="217"/>
      <c r="BG13" s="217"/>
      <c r="BH13" s="217"/>
      <c r="BI13" s="217"/>
      <c r="BJ13" s="217"/>
      <c r="BK13" s="217"/>
      <c r="BL13" s="217"/>
      <c r="BM13" s="217"/>
      <c r="BN13" s="51"/>
      <c r="BO13" s="217"/>
      <c r="BP13" s="594"/>
      <c r="BQ13" s="217"/>
      <c r="BR13" s="217"/>
      <c r="BS13" s="217"/>
      <c r="BT13" s="594"/>
      <c r="BU13" s="217"/>
      <c r="BV13" s="594"/>
      <c r="BW13" s="594"/>
      <c r="BX13" s="217"/>
      <c r="BY13" s="217"/>
      <c r="BZ13" s="285"/>
      <c r="CA13" s="603"/>
      <c r="CB13" s="595"/>
      <c r="CC13" s="603"/>
      <c r="CD13" s="217"/>
      <c r="CE13" s="476"/>
      <c r="CF13" s="217"/>
      <c r="CG13" s="217"/>
      <c r="CH13" s="217"/>
      <c r="CI13" s="217"/>
      <c r="CJ13" s="217"/>
      <c r="CK13" s="217"/>
      <c r="CL13" s="217"/>
      <c r="CM13" s="217"/>
      <c r="CN13" s="217"/>
      <c r="CO13" s="217"/>
      <c r="CP13" s="217"/>
      <c r="CQ13" s="217"/>
      <c r="CR13" s="217"/>
      <c r="CS13" s="217"/>
      <c r="CT13" s="217"/>
      <c r="CU13" s="217"/>
      <c r="CV13" s="476"/>
      <c r="CW13" s="51"/>
      <c r="CX13" s="217"/>
      <c r="CY13" s="217"/>
      <c r="CZ13" s="217"/>
      <c r="DA13" s="217"/>
      <c r="DB13" s="217"/>
      <c r="DC13" s="476"/>
      <c r="DD13" s="51"/>
      <c r="DE13" s="217"/>
      <c r="DF13" s="217"/>
      <c r="DG13" s="217"/>
      <c r="DH13" s="217"/>
      <c r="DI13" s="217"/>
      <c r="DJ13" s="217"/>
      <c r="DK13" s="476"/>
      <c r="DL13" s="51"/>
      <c r="DM13" s="217"/>
      <c r="DN13" s="217"/>
      <c r="DO13" s="217"/>
      <c r="DP13" s="217"/>
      <c r="DQ13" s="476"/>
      <c r="DR13" s="51"/>
      <c r="DS13" s="217"/>
      <c r="DV13" s="217"/>
      <c r="DW13" s="217"/>
      <c r="DX13" s="217"/>
      <c r="DY13" s="217"/>
      <c r="DZ13" s="217"/>
      <c r="EA13" s="476"/>
      <c r="EB13" s="51"/>
      <c r="EC13" s="217"/>
      <c r="ED13" s="217"/>
      <c r="EE13" s="217"/>
      <c r="EF13" s="217"/>
      <c r="EG13" s="217"/>
      <c r="EH13" s="217"/>
      <c r="EI13" s="217"/>
      <c r="EJ13" s="217"/>
      <c r="EK13" s="217"/>
      <c r="EL13" s="217"/>
      <c r="EM13" s="217"/>
      <c r="EN13" s="217"/>
      <c r="EO13" s="476"/>
    </row>
    <row r="14" spans="1:149" ht="10" customHeight="1" x14ac:dyDescent="0.2">
      <c r="A14" s="51"/>
      <c r="B14" s="722" t="str">
        <f ca="1">VLOOKUP(INDIRECT(ADDRESS(ROW()-4,COLUMN())),Language_Translations,MATCH(Language_Selected,Language_Options,0),FALSE)</f>
        <v>Rappelez-vous de votre (première/suivante) grossesse. Est-ce que c'était une grossesse simple, des jumeaux ou triplés ?</v>
      </c>
      <c r="C14" s="722"/>
      <c r="D14" s="722"/>
      <c r="E14" s="722"/>
      <c r="F14" s="722"/>
      <c r="G14" s="722"/>
      <c r="H14" s="722"/>
      <c r="I14" s="476"/>
      <c r="J14" s="51"/>
      <c r="K14" s="730" t="str">
        <f ca="1">VLOOKUP(CONCATENATE(INDIRECT(ADDRESS(ROW()-4,COLUMN())),"sing"),Language_Translations,MATCH(Language_Selected,Language_Options,0),FALSE)</f>
        <v xml:space="preserve">SI 215=1, DEMANDEZ: Est-ce que le bébé est né vivant, mort-né ou avez-vous eu une fausse-couche ou un avortement ? </v>
      </c>
      <c r="L14" s="730"/>
      <c r="M14" s="730"/>
      <c r="N14" s="730"/>
      <c r="O14" s="730"/>
      <c r="P14" s="730"/>
      <c r="Q14" s="730"/>
      <c r="R14" s="730"/>
      <c r="S14" s="730"/>
      <c r="T14" s="730"/>
      <c r="U14" s="217"/>
      <c r="V14" s="51"/>
      <c r="W14" s="730" t="str">
        <f ca="1">VLOOKUP(INDIRECT(ADDRESS(ROW()-4,COLUMN())),Language_Translations,MATCH(Language_Selected,Language_Options,0),FALSE)</f>
        <v>Est-ce que le bébé a crié, a bougé ou respiré ?</v>
      </c>
      <c r="X14" s="730"/>
      <c r="Y14" s="730"/>
      <c r="Z14" s="730"/>
      <c r="AA14" s="476"/>
      <c r="AB14" s="51"/>
      <c r="AC14" s="730" t="str">
        <f ca="1">VLOOKUP(INDIRECT(ADDRESS(ROW()-4,COLUMN())),Language_Translations,MATCH(Language_Selected,Language_Options,0),FALSE)</f>
        <v xml:space="preserve">Quel nom a été donné au bébé ? </v>
      </c>
      <c r="AD14" s="730"/>
      <c r="AE14" s="730"/>
      <c r="AF14" s="730"/>
      <c r="AG14" s="730"/>
      <c r="AH14" s="730"/>
      <c r="AI14" s="476"/>
      <c r="AJ14" s="51"/>
      <c r="AK14" s="722" t="str">
        <f ca="1">VLOOKUP(INDIRECT(ADDRESS(ROW()-4,COLUMN())),Language_Translations,MATCH(Language_Selected,Language_Options,0),FALSE)</f>
        <v>(NOM) est-il un garçon ou une fille ?</v>
      </c>
      <c r="AL14" s="722"/>
      <c r="AM14" s="722"/>
      <c r="AN14" s="722"/>
      <c r="AO14" s="722"/>
      <c r="AP14" s="476"/>
      <c r="AQ14" s="217"/>
      <c r="AR14" s="730" t="s">
        <v>179</v>
      </c>
      <c r="AS14" s="730"/>
      <c r="AT14" s="730"/>
      <c r="AU14" s="730"/>
      <c r="AV14" s="730"/>
      <c r="AW14" s="730"/>
      <c r="AX14" s="730"/>
      <c r="AY14" s="730"/>
      <c r="AZ14" s="730"/>
      <c r="BA14" s="476"/>
      <c r="BB14" s="51"/>
      <c r="BC14" s="722" t="str">
        <f ca="1">VLOOKUP(INDIRECT(ADDRESS(ROW()-4,COLUMN())),Language_Translations,MATCH(Language_Selected,Language_Options,0),FALSE)</f>
        <v>Combien de semaines ou de mois cette grossesse a-t-elle durée ?</v>
      </c>
      <c r="BD14" s="722"/>
      <c r="BE14" s="722"/>
      <c r="BF14" s="722"/>
      <c r="BG14" s="722"/>
      <c r="BH14" s="722"/>
      <c r="BI14" s="722"/>
      <c r="BJ14" s="722"/>
      <c r="BK14" s="722"/>
      <c r="BL14" s="722"/>
      <c r="BM14" s="533"/>
      <c r="BN14" s="51"/>
      <c r="BO14" s="730" t="str">
        <f ca="1">VLOOKUP(INDIRECT(ADDRESS(ROW()-4,COLUMN())),Language_Translations,MATCH(Language_Selected,Language_Options,0),FALSE)</f>
        <v>POUR LIGNE 01, DEMANDEZ: 
Y a-t-il eu d'autres grossesses entre la grossesse précédente et cette grossesse ? 
APRÈS LIGNE 01: 
SI 215=1 OU C'EST LA PREMIÈRE NAISSANCE D'UNE GROSSESSE MULTIPLE, DEMANDEZ : Y a-t-il eu d'autres grossesses entre la grossesse précédente et cette grossesse ? 
SI 215 &gt; 1 ET CE N'EST PAS LA PREMIÈRE NAISSANCE DE LA GROSSESSE, PASSEZ À 216 DANS LA LIGNE SUIVANTE.</v>
      </c>
      <c r="BP14" s="730"/>
      <c r="BQ14" s="730"/>
      <c r="BR14" s="730"/>
      <c r="BS14" s="730"/>
      <c r="BT14" s="730"/>
      <c r="BU14" s="730"/>
      <c r="BV14" s="730"/>
      <c r="BW14" s="730"/>
      <c r="BX14" s="730"/>
      <c r="BY14" s="730"/>
      <c r="BZ14" s="604"/>
      <c r="CA14" s="602"/>
      <c r="CB14" s="598"/>
      <c r="CC14" s="591"/>
      <c r="CD14" s="591"/>
      <c r="CE14" s="476"/>
      <c r="CF14" s="217"/>
      <c r="CG14" s="722" t="s">
        <v>2317</v>
      </c>
      <c r="CH14" s="722"/>
      <c r="CI14" s="722"/>
      <c r="CJ14" s="722"/>
      <c r="CK14" s="722"/>
      <c r="CL14" s="722"/>
      <c r="CM14" s="722"/>
      <c r="CN14" s="722"/>
      <c r="CO14" s="722"/>
      <c r="CP14" s="722"/>
      <c r="CQ14" s="722"/>
      <c r="CR14" s="722"/>
      <c r="CS14" s="722"/>
      <c r="CT14" s="722"/>
      <c r="CU14" s="722"/>
      <c r="CV14" s="722"/>
      <c r="CW14" s="51"/>
      <c r="CX14" s="722" t="str">
        <f ca="1">VLOOKUP(INDIRECT(ADDRESS(ROW()-4,COLUMN())),Language_Translations,MATCH(Language_Selected,Language_Options,0),FALSE)</f>
        <v>(NOM) est-il/elle encore en vie ?</v>
      </c>
      <c r="CY14" s="722"/>
      <c r="CZ14" s="722"/>
      <c r="DA14" s="722"/>
      <c r="DB14" s="722"/>
      <c r="DC14" s="476"/>
      <c r="DD14" s="51"/>
      <c r="DE14" s="722" t="str">
        <f ca="1">VLOOKUP(INDIRECT(ADDRESS(ROW()-4,COLUMN())),Language_Translations,MATCH(Language_Selected,Language_Options,0),FALSE)</f>
        <v>Quel âge avait (NOM) à son dernier anniversaire ?</v>
      </c>
      <c r="DF14" s="722"/>
      <c r="DG14" s="722"/>
      <c r="DH14" s="722"/>
      <c r="DI14" s="722"/>
      <c r="DJ14" s="722"/>
      <c r="DK14" s="476"/>
      <c r="DL14" s="51"/>
      <c r="DM14" s="722" t="str">
        <f ca="1">VLOOKUP(INDIRECT(ADDRESS(ROW()-4,COLUMN())),Language_Translations,MATCH(Language_Selected,Language_Options,0),FALSE)</f>
        <v>(NOM) vit-il/elle avec vous ?</v>
      </c>
      <c r="DN14" s="722"/>
      <c r="DO14" s="722"/>
      <c r="DP14" s="722"/>
      <c r="DQ14" s="476"/>
      <c r="DR14" s="51"/>
      <c r="DS14" s="723" t="s">
        <v>180</v>
      </c>
      <c r="DT14" s="723"/>
      <c r="DU14" s="723"/>
      <c r="DV14" s="723"/>
      <c r="DW14" s="723"/>
      <c r="DX14" s="723"/>
      <c r="DY14" s="723"/>
      <c r="DZ14" s="723"/>
      <c r="EA14" s="476"/>
      <c r="EB14" s="51"/>
      <c r="EC14" s="730" t="str">
        <f ca="1">VLOOKUP(INDIRECT(ADDRESS(ROW()-4,COLUMN())),Language_Translations,MATCH(Language_Selected,Language_Options,0),FALSE)</f>
        <v>Quel âge avait (NOM) quand (il/elle) est décédé ?
SI '12 MOIS' OU '1 AN', DEMANDEZ: Est-ce que (NOM) avait eu son premier anniversaire ?
PUIS DEMANDEZ: Exactement combien de mois avait (NOM) quand (il/elle) est décédé ?</v>
      </c>
      <c r="ED14" s="730"/>
      <c r="EE14" s="730"/>
      <c r="EF14" s="730"/>
      <c r="EG14" s="730"/>
      <c r="EH14" s="730"/>
      <c r="EI14" s="730"/>
      <c r="EJ14" s="730"/>
      <c r="EK14" s="730"/>
      <c r="EL14" s="730"/>
      <c r="EM14" s="730"/>
      <c r="EN14" s="730"/>
      <c r="EO14" s="536"/>
      <c r="EQ14" s="238"/>
    </row>
    <row r="15" spans="1:149" ht="10" customHeight="1" x14ac:dyDescent="0.2">
      <c r="A15" s="51"/>
      <c r="B15" s="722"/>
      <c r="C15" s="722"/>
      <c r="D15" s="722"/>
      <c r="E15" s="722"/>
      <c r="F15" s="722"/>
      <c r="G15" s="722"/>
      <c r="H15" s="722"/>
      <c r="I15" s="476"/>
      <c r="J15" s="51"/>
      <c r="K15" s="730"/>
      <c r="L15" s="730"/>
      <c r="M15" s="730"/>
      <c r="N15" s="730"/>
      <c r="O15" s="730"/>
      <c r="P15" s="730"/>
      <c r="Q15" s="730"/>
      <c r="R15" s="730"/>
      <c r="S15" s="730"/>
      <c r="T15" s="730"/>
      <c r="U15" s="217"/>
      <c r="V15" s="51"/>
      <c r="W15" s="730"/>
      <c r="X15" s="730"/>
      <c r="Y15" s="730"/>
      <c r="Z15" s="730"/>
      <c r="AA15" s="476"/>
      <c r="AB15" s="51"/>
      <c r="AC15" s="730"/>
      <c r="AD15" s="730"/>
      <c r="AE15" s="730"/>
      <c r="AF15" s="730"/>
      <c r="AG15" s="730"/>
      <c r="AH15" s="730"/>
      <c r="AI15" s="476"/>
      <c r="AJ15" s="51"/>
      <c r="AK15" s="722"/>
      <c r="AL15" s="722"/>
      <c r="AM15" s="722"/>
      <c r="AN15" s="722"/>
      <c r="AO15" s="722"/>
      <c r="AP15" s="476"/>
      <c r="AQ15" s="217"/>
      <c r="AR15" s="730"/>
      <c r="AS15" s="730"/>
      <c r="AT15" s="730"/>
      <c r="AU15" s="730"/>
      <c r="AV15" s="730"/>
      <c r="AW15" s="730"/>
      <c r="AX15" s="730"/>
      <c r="AY15" s="730"/>
      <c r="AZ15" s="730"/>
      <c r="BA15" s="476"/>
      <c r="BB15" s="51"/>
      <c r="BC15" s="722"/>
      <c r="BD15" s="722"/>
      <c r="BE15" s="722"/>
      <c r="BF15" s="722"/>
      <c r="BG15" s="722"/>
      <c r="BH15" s="722"/>
      <c r="BI15" s="722"/>
      <c r="BJ15" s="722"/>
      <c r="BK15" s="722"/>
      <c r="BL15" s="722"/>
      <c r="BM15" s="533"/>
      <c r="BN15" s="51"/>
      <c r="BO15" s="730"/>
      <c r="BP15" s="730"/>
      <c r="BQ15" s="730"/>
      <c r="BR15" s="730"/>
      <c r="BS15" s="730"/>
      <c r="BT15" s="730"/>
      <c r="BU15" s="730"/>
      <c r="BV15" s="730"/>
      <c r="BW15" s="730"/>
      <c r="BX15" s="730"/>
      <c r="BY15" s="730"/>
      <c r="BZ15" s="604"/>
      <c r="CA15" s="602"/>
      <c r="CB15" s="598"/>
      <c r="CC15" s="591"/>
      <c r="CD15" s="591"/>
      <c r="CE15" s="476"/>
      <c r="CF15" s="217"/>
      <c r="CG15" s="722"/>
      <c r="CH15" s="722"/>
      <c r="CI15" s="722"/>
      <c r="CJ15" s="722"/>
      <c r="CK15" s="722"/>
      <c r="CL15" s="722"/>
      <c r="CM15" s="722"/>
      <c r="CN15" s="722"/>
      <c r="CO15" s="722"/>
      <c r="CP15" s="722"/>
      <c r="CQ15" s="722"/>
      <c r="CR15" s="722"/>
      <c r="CS15" s="722"/>
      <c r="CT15" s="722"/>
      <c r="CU15" s="722"/>
      <c r="CV15" s="722"/>
      <c r="CW15" s="51"/>
      <c r="CX15" s="722"/>
      <c r="CY15" s="722"/>
      <c r="CZ15" s="722"/>
      <c r="DA15" s="722"/>
      <c r="DB15" s="722"/>
      <c r="DC15" s="476"/>
      <c r="DD15" s="51"/>
      <c r="DE15" s="722"/>
      <c r="DF15" s="722"/>
      <c r="DG15" s="722"/>
      <c r="DH15" s="722"/>
      <c r="DI15" s="722"/>
      <c r="DJ15" s="722"/>
      <c r="DK15" s="476"/>
      <c r="DL15" s="51"/>
      <c r="DM15" s="722"/>
      <c r="DN15" s="722"/>
      <c r="DO15" s="722"/>
      <c r="DP15" s="722"/>
      <c r="DQ15" s="476"/>
      <c r="DR15" s="51"/>
      <c r="DS15" s="723"/>
      <c r="DT15" s="723"/>
      <c r="DU15" s="723"/>
      <c r="DV15" s="723"/>
      <c r="DW15" s="723"/>
      <c r="DX15" s="723"/>
      <c r="DY15" s="723"/>
      <c r="DZ15" s="723"/>
      <c r="EA15" s="476"/>
      <c r="EB15" s="51"/>
      <c r="EC15" s="730"/>
      <c r="ED15" s="730"/>
      <c r="EE15" s="730"/>
      <c r="EF15" s="730"/>
      <c r="EG15" s="730"/>
      <c r="EH15" s="730"/>
      <c r="EI15" s="730"/>
      <c r="EJ15" s="730"/>
      <c r="EK15" s="730"/>
      <c r="EL15" s="730"/>
      <c r="EM15" s="730"/>
      <c r="EN15" s="730"/>
      <c r="EO15" s="536"/>
      <c r="EQ15" s="238"/>
      <c r="ES15" s="238"/>
    </row>
    <row r="16" spans="1:149" ht="10" customHeight="1" x14ac:dyDescent="0.2">
      <c r="A16" s="51"/>
      <c r="B16" s="722"/>
      <c r="C16" s="722"/>
      <c r="D16" s="722"/>
      <c r="E16" s="722"/>
      <c r="F16" s="722"/>
      <c r="G16" s="722"/>
      <c r="H16" s="722"/>
      <c r="I16" s="476"/>
      <c r="J16" s="51"/>
      <c r="K16" s="730"/>
      <c r="L16" s="730"/>
      <c r="M16" s="730"/>
      <c r="N16" s="730"/>
      <c r="O16" s="730"/>
      <c r="P16" s="730"/>
      <c r="Q16" s="730"/>
      <c r="R16" s="730"/>
      <c r="S16" s="730"/>
      <c r="T16" s="730"/>
      <c r="U16" s="217"/>
      <c r="V16" s="51"/>
      <c r="W16" s="730"/>
      <c r="X16" s="730"/>
      <c r="Y16" s="730"/>
      <c r="Z16" s="730"/>
      <c r="AA16" s="476"/>
      <c r="AB16" s="51"/>
      <c r="AC16" s="730"/>
      <c r="AD16" s="730"/>
      <c r="AE16" s="730"/>
      <c r="AF16" s="730"/>
      <c r="AG16" s="730"/>
      <c r="AH16" s="730"/>
      <c r="AI16" s="476"/>
      <c r="AJ16" s="51"/>
      <c r="AK16" s="722"/>
      <c r="AL16" s="722"/>
      <c r="AM16" s="722"/>
      <c r="AN16" s="722"/>
      <c r="AO16" s="722"/>
      <c r="AP16" s="476"/>
      <c r="AQ16" s="217"/>
      <c r="AR16" s="730"/>
      <c r="AS16" s="730"/>
      <c r="AT16" s="730"/>
      <c r="AU16" s="730"/>
      <c r="AV16" s="730"/>
      <c r="AW16" s="730"/>
      <c r="AX16" s="730"/>
      <c r="AY16" s="730"/>
      <c r="AZ16" s="730"/>
      <c r="BA16" s="476"/>
      <c r="BB16" s="51"/>
      <c r="BC16" s="722"/>
      <c r="BD16" s="722"/>
      <c r="BE16" s="722"/>
      <c r="BF16" s="722"/>
      <c r="BG16" s="722"/>
      <c r="BH16" s="722"/>
      <c r="BI16" s="722"/>
      <c r="BJ16" s="722"/>
      <c r="BK16" s="722"/>
      <c r="BL16" s="722"/>
      <c r="BM16" s="533"/>
      <c r="BN16" s="51"/>
      <c r="BO16" s="730"/>
      <c r="BP16" s="730"/>
      <c r="BQ16" s="730"/>
      <c r="BR16" s="730"/>
      <c r="BS16" s="730"/>
      <c r="BT16" s="730"/>
      <c r="BU16" s="730"/>
      <c r="BV16" s="730"/>
      <c r="BW16" s="730"/>
      <c r="BX16" s="730"/>
      <c r="BY16" s="730"/>
      <c r="BZ16" s="604"/>
      <c r="CA16" s="602"/>
      <c r="CB16" s="598"/>
      <c r="CC16" s="591"/>
      <c r="CD16" s="591"/>
      <c r="CE16" s="476"/>
      <c r="CF16" s="217"/>
      <c r="CG16" s="722"/>
      <c r="CH16" s="722"/>
      <c r="CI16" s="722"/>
      <c r="CJ16" s="722"/>
      <c r="CK16" s="722"/>
      <c r="CL16" s="722"/>
      <c r="CM16" s="722"/>
      <c r="CN16" s="722"/>
      <c r="CO16" s="722"/>
      <c r="CP16" s="722"/>
      <c r="CQ16" s="722"/>
      <c r="CR16" s="722"/>
      <c r="CS16" s="722"/>
      <c r="CT16" s="722"/>
      <c r="CU16" s="722"/>
      <c r="CV16" s="722"/>
      <c r="CW16" s="51"/>
      <c r="CX16" s="722"/>
      <c r="CY16" s="722"/>
      <c r="CZ16" s="722"/>
      <c r="DA16" s="722"/>
      <c r="DB16" s="722"/>
      <c r="DC16" s="476"/>
      <c r="DD16" s="51"/>
      <c r="DE16" s="722"/>
      <c r="DF16" s="722"/>
      <c r="DG16" s="722"/>
      <c r="DH16" s="722"/>
      <c r="DI16" s="722"/>
      <c r="DJ16" s="722"/>
      <c r="DK16" s="476"/>
      <c r="DL16" s="51"/>
      <c r="DM16" s="722"/>
      <c r="DN16" s="722"/>
      <c r="DO16" s="722"/>
      <c r="DP16" s="722"/>
      <c r="DQ16" s="476"/>
      <c r="DR16" s="51"/>
      <c r="DS16" s="723"/>
      <c r="DT16" s="723"/>
      <c r="DU16" s="723"/>
      <c r="DV16" s="723"/>
      <c r="DW16" s="723"/>
      <c r="DX16" s="723"/>
      <c r="DY16" s="723"/>
      <c r="DZ16" s="723"/>
      <c r="EA16" s="476"/>
      <c r="EB16" s="51"/>
      <c r="EC16" s="730"/>
      <c r="ED16" s="730"/>
      <c r="EE16" s="730"/>
      <c r="EF16" s="730"/>
      <c r="EG16" s="730"/>
      <c r="EH16" s="730"/>
      <c r="EI16" s="730"/>
      <c r="EJ16" s="730"/>
      <c r="EK16" s="730"/>
      <c r="EL16" s="730"/>
      <c r="EM16" s="730"/>
      <c r="EN16" s="730"/>
      <c r="EO16" s="536"/>
    </row>
    <row r="17" spans="1:145" ht="10" customHeight="1" x14ac:dyDescent="0.2">
      <c r="A17" s="51"/>
      <c r="B17" s="722"/>
      <c r="C17" s="722"/>
      <c r="D17" s="722"/>
      <c r="E17" s="722"/>
      <c r="F17" s="722"/>
      <c r="G17" s="722"/>
      <c r="H17" s="722"/>
      <c r="I17" s="476"/>
      <c r="J17" s="51"/>
      <c r="K17" s="730"/>
      <c r="L17" s="730"/>
      <c r="M17" s="730"/>
      <c r="N17" s="730"/>
      <c r="O17" s="730"/>
      <c r="P17" s="730"/>
      <c r="Q17" s="730"/>
      <c r="R17" s="730"/>
      <c r="S17" s="730"/>
      <c r="T17" s="730"/>
      <c r="U17" s="217"/>
      <c r="V17" s="51"/>
      <c r="W17" s="730"/>
      <c r="X17" s="730"/>
      <c r="Y17" s="730"/>
      <c r="Z17" s="730"/>
      <c r="AA17" s="476"/>
      <c r="AB17" s="51"/>
      <c r="AC17" s="730"/>
      <c r="AD17" s="730"/>
      <c r="AE17" s="730"/>
      <c r="AF17" s="730"/>
      <c r="AG17" s="730"/>
      <c r="AH17" s="730"/>
      <c r="AI17" s="476"/>
      <c r="AJ17" s="51"/>
      <c r="AK17" s="722"/>
      <c r="AL17" s="722"/>
      <c r="AM17" s="722"/>
      <c r="AN17" s="722"/>
      <c r="AO17" s="722"/>
      <c r="AP17" s="476"/>
      <c r="AQ17" s="217"/>
      <c r="AR17" s="730"/>
      <c r="AS17" s="730"/>
      <c r="AT17" s="730"/>
      <c r="AU17" s="730"/>
      <c r="AV17" s="730"/>
      <c r="AW17" s="730"/>
      <c r="AX17" s="730"/>
      <c r="AY17" s="730"/>
      <c r="AZ17" s="730"/>
      <c r="BA17" s="476"/>
      <c r="BB17" s="51"/>
      <c r="BC17" s="722"/>
      <c r="BD17" s="722"/>
      <c r="BE17" s="722"/>
      <c r="BF17" s="722"/>
      <c r="BG17" s="722"/>
      <c r="BH17" s="722"/>
      <c r="BI17" s="722"/>
      <c r="BJ17" s="722"/>
      <c r="BK17" s="722"/>
      <c r="BL17" s="722"/>
      <c r="BM17" s="533"/>
      <c r="BN17" s="51"/>
      <c r="BO17" s="730"/>
      <c r="BP17" s="730"/>
      <c r="BQ17" s="730"/>
      <c r="BR17" s="730"/>
      <c r="BS17" s="730"/>
      <c r="BT17" s="730"/>
      <c r="BU17" s="730"/>
      <c r="BV17" s="730"/>
      <c r="BW17" s="730"/>
      <c r="BX17" s="730"/>
      <c r="BY17" s="730"/>
      <c r="BZ17" s="604"/>
      <c r="CA17" s="602"/>
      <c r="CB17" s="598"/>
      <c r="CC17" s="591"/>
      <c r="CD17" s="591"/>
      <c r="CE17" s="476"/>
      <c r="CF17" s="217"/>
      <c r="CG17" s="722"/>
      <c r="CH17" s="722"/>
      <c r="CI17" s="722"/>
      <c r="CJ17" s="722"/>
      <c r="CK17" s="722"/>
      <c r="CL17" s="722"/>
      <c r="CM17" s="722"/>
      <c r="CN17" s="722"/>
      <c r="CO17" s="722"/>
      <c r="CP17" s="722"/>
      <c r="CQ17" s="722"/>
      <c r="CR17" s="722"/>
      <c r="CS17" s="722"/>
      <c r="CT17" s="722"/>
      <c r="CU17" s="722"/>
      <c r="CV17" s="722"/>
      <c r="CW17" s="51"/>
      <c r="CX17" s="722"/>
      <c r="CY17" s="722"/>
      <c r="CZ17" s="722"/>
      <c r="DA17" s="722"/>
      <c r="DB17" s="722"/>
      <c r="DC17" s="476"/>
      <c r="DD17" s="51"/>
      <c r="DE17" s="722"/>
      <c r="DF17" s="722"/>
      <c r="DG17" s="722"/>
      <c r="DH17" s="722"/>
      <c r="DI17" s="722"/>
      <c r="DJ17" s="722"/>
      <c r="DK17" s="476"/>
      <c r="DL17" s="51"/>
      <c r="DM17" s="722"/>
      <c r="DN17" s="722"/>
      <c r="DO17" s="722"/>
      <c r="DP17" s="722"/>
      <c r="DQ17" s="476"/>
      <c r="DR17" s="51"/>
      <c r="DS17" s="723"/>
      <c r="DT17" s="723"/>
      <c r="DU17" s="723"/>
      <c r="DV17" s="723"/>
      <c r="DW17" s="723"/>
      <c r="DX17" s="723"/>
      <c r="DY17" s="723"/>
      <c r="DZ17" s="723"/>
      <c r="EA17" s="476"/>
      <c r="EB17" s="51"/>
      <c r="EC17" s="730"/>
      <c r="ED17" s="730"/>
      <c r="EE17" s="730"/>
      <c r="EF17" s="730"/>
      <c r="EG17" s="730"/>
      <c r="EH17" s="730"/>
      <c r="EI17" s="730"/>
      <c r="EJ17" s="730"/>
      <c r="EK17" s="730"/>
      <c r="EL17" s="730"/>
      <c r="EM17" s="730"/>
      <c r="EN17" s="730"/>
      <c r="EO17" s="536"/>
    </row>
    <row r="18" spans="1:145" ht="10" customHeight="1" x14ac:dyDescent="0.2">
      <c r="A18" s="51"/>
      <c r="B18" s="722"/>
      <c r="C18" s="722"/>
      <c r="D18" s="722"/>
      <c r="E18" s="722"/>
      <c r="F18" s="722"/>
      <c r="G18" s="722"/>
      <c r="H18" s="722"/>
      <c r="I18" s="476"/>
      <c r="J18" s="51"/>
      <c r="K18" s="730"/>
      <c r="L18" s="730"/>
      <c r="M18" s="730"/>
      <c r="N18" s="730"/>
      <c r="O18" s="730"/>
      <c r="P18" s="730"/>
      <c r="Q18" s="730"/>
      <c r="R18" s="730"/>
      <c r="S18" s="730"/>
      <c r="T18" s="730"/>
      <c r="U18" s="217"/>
      <c r="V18" s="51"/>
      <c r="W18" s="730"/>
      <c r="X18" s="730"/>
      <c r="Y18" s="730"/>
      <c r="Z18" s="730"/>
      <c r="AA18" s="476"/>
      <c r="AB18" s="51"/>
      <c r="AC18" s="730"/>
      <c r="AD18" s="730"/>
      <c r="AE18" s="730"/>
      <c r="AF18" s="730"/>
      <c r="AG18" s="730"/>
      <c r="AH18" s="730"/>
      <c r="AI18" s="476"/>
      <c r="AJ18" s="51"/>
      <c r="AK18" s="722"/>
      <c r="AL18" s="722"/>
      <c r="AM18" s="722"/>
      <c r="AN18" s="722"/>
      <c r="AO18" s="722"/>
      <c r="AP18" s="476"/>
      <c r="AQ18" s="217"/>
      <c r="AR18" s="730"/>
      <c r="AS18" s="730"/>
      <c r="AT18" s="730"/>
      <c r="AU18" s="730"/>
      <c r="AV18" s="730"/>
      <c r="AW18" s="730"/>
      <c r="AX18" s="730"/>
      <c r="AY18" s="730"/>
      <c r="AZ18" s="730"/>
      <c r="BA18" s="476"/>
      <c r="BB18" s="51"/>
      <c r="BC18" s="722"/>
      <c r="BD18" s="722"/>
      <c r="BE18" s="722"/>
      <c r="BF18" s="722"/>
      <c r="BG18" s="722"/>
      <c r="BH18" s="722"/>
      <c r="BI18" s="722"/>
      <c r="BJ18" s="722"/>
      <c r="BK18" s="722"/>
      <c r="BL18" s="722"/>
      <c r="BM18" s="533"/>
      <c r="BN18" s="51"/>
      <c r="BO18" s="730"/>
      <c r="BP18" s="730"/>
      <c r="BQ18" s="730"/>
      <c r="BR18" s="730"/>
      <c r="BS18" s="730"/>
      <c r="BT18" s="730"/>
      <c r="BU18" s="730"/>
      <c r="BV18" s="730"/>
      <c r="BW18" s="730"/>
      <c r="BX18" s="730"/>
      <c r="BY18" s="730"/>
      <c r="BZ18" s="604"/>
      <c r="CA18" s="602"/>
      <c r="CB18" s="598"/>
      <c r="CC18" s="591"/>
      <c r="CD18" s="591"/>
      <c r="CE18" s="476"/>
      <c r="CF18" s="217"/>
      <c r="CG18" s="722"/>
      <c r="CH18" s="722"/>
      <c r="CI18" s="722"/>
      <c r="CJ18" s="722"/>
      <c r="CK18" s="722"/>
      <c r="CL18" s="722"/>
      <c r="CM18" s="722"/>
      <c r="CN18" s="722"/>
      <c r="CO18" s="722"/>
      <c r="CP18" s="722"/>
      <c r="CQ18" s="722"/>
      <c r="CR18" s="722"/>
      <c r="CS18" s="722"/>
      <c r="CT18" s="722"/>
      <c r="CU18" s="722"/>
      <c r="CV18" s="722"/>
      <c r="CW18" s="51"/>
      <c r="CX18" s="722"/>
      <c r="CY18" s="722"/>
      <c r="CZ18" s="722"/>
      <c r="DA18" s="722"/>
      <c r="DB18" s="722"/>
      <c r="DC18" s="476"/>
      <c r="DD18" s="51"/>
      <c r="DE18" s="722"/>
      <c r="DF18" s="722"/>
      <c r="DG18" s="722"/>
      <c r="DH18" s="722"/>
      <c r="DI18" s="722"/>
      <c r="DJ18" s="722"/>
      <c r="DK18" s="476"/>
      <c r="DL18" s="51"/>
      <c r="DM18" s="722"/>
      <c r="DN18" s="722"/>
      <c r="DO18" s="722"/>
      <c r="DP18" s="722"/>
      <c r="DQ18" s="476"/>
      <c r="DR18" s="51"/>
      <c r="DS18" s="723"/>
      <c r="DT18" s="723"/>
      <c r="DU18" s="723"/>
      <c r="DV18" s="723"/>
      <c r="DW18" s="723"/>
      <c r="DX18" s="723"/>
      <c r="DY18" s="723"/>
      <c r="DZ18" s="723"/>
      <c r="EA18" s="476"/>
      <c r="EB18" s="51"/>
      <c r="EC18" s="730"/>
      <c r="ED18" s="730"/>
      <c r="EE18" s="730"/>
      <c r="EF18" s="730"/>
      <c r="EG18" s="730"/>
      <c r="EH18" s="730"/>
      <c r="EI18" s="730"/>
      <c r="EJ18" s="730"/>
      <c r="EK18" s="730"/>
      <c r="EL18" s="730"/>
      <c r="EM18" s="730"/>
      <c r="EN18" s="730"/>
      <c r="EO18" s="536"/>
    </row>
    <row r="19" spans="1:145" ht="10" customHeight="1" x14ac:dyDescent="0.2">
      <c r="A19" s="51"/>
      <c r="B19" s="722"/>
      <c r="C19" s="722"/>
      <c r="D19" s="722"/>
      <c r="E19" s="722"/>
      <c r="F19" s="722"/>
      <c r="G19" s="722"/>
      <c r="H19" s="722"/>
      <c r="I19" s="476"/>
      <c r="J19" s="51"/>
      <c r="K19" s="730"/>
      <c r="L19" s="730"/>
      <c r="M19" s="730"/>
      <c r="N19" s="730"/>
      <c r="O19" s="730"/>
      <c r="P19" s="730"/>
      <c r="Q19" s="730"/>
      <c r="R19" s="730"/>
      <c r="S19" s="730"/>
      <c r="T19" s="730"/>
      <c r="U19" s="217"/>
      <c r="V19" s="51"/>
      <c r="W19" s="730"/>
      <c r="X19" s="730"/>
      <c r="Y19" s="730"/>
      <c r="Z19" s="730"/>
      <c r="AA19" s="476"/>
      <c r="AB19" s="51"/>
      <c r="AC19" s="730"/>
      <c r="AD19" s="730"/>
      <c r="AE19" s="730"/>
      <c r="AF19" s="730"/>
      <c r="AG19" s="730"/>
      <c r="AH19" s="730"/>
      <c r="AI19" s="476"/>
      <c r="AJ19" s="51"/>
      <c r="AK19" s="722"/>
      <c r="AL19" s="722"/>
      <c r="AM19" s="722"/>
      <c r="AN19" s="722"/>
      <c r="AO19" s="722"/>
      <c r="AP19" s="476"/>
      <c r="AQ19" s="217"/>
      <c r="AR19" s="730"/>
      <c r="AS19" s="730"/>
      <c r="AT19" s="730"/>
      <c r="AU19" s="730"/>
      <c r="AV19" s="730"/>
      <c r="AW19" s="730"/>
      <c r="AX19" s="730"/>
      <c r="AY19" s="730"/>
      <c r="AZ19" s="730"/>
      <c r="BA19" s="476"/>
      <c r="BB19" s="51"/>
      <c r="BC19" s="722"/>
      <c r="BD19" s="722"/>
      <c r="BE19" s="722"/>
      <c r="BF19" s="722"/>
      <c r="BG19" s="722"/>
      <c r="BH19" s="722"/>
      <c r="BI19" s="722"/>
      <c r="BJ19" s="722"/>
      <c r="BK19" s="722"/>
      <c r="BL19" s="722"/>
      <c r="BM19" s="533"/>
      <c r="BN19" s="51"/>
      <c r="BO19" s="730"/>
      <c r="BP19" s="730"/>
      <c r="BQ19" s="730"/>
      <c r="BR19" s="730"/>
      <c r="BS19" s="730"/>
      <c r="BT19" s="730"/>
      <c r="BU19" s="730"/>
      <c r="BV19" s="730"/>
      <c r="BW19" s="730"/>
      <c r="BX19" s="730"/>
      <c r="BY19" s="730"/>
      <c r="BZ19" s="604"/>
      <c r="CA19" s="602"/>
      <c r="CB19" s="598"/>
      <c r="CC19" s="591"/>
      <c r="CD19" s="591"/>
      <c r="CE19" s="476"/>
      <c r="CF19" s="217"/>
      <c r="CG19" s="722"/>
      <c r="CH19" s="722"/>
      <c r="CI19" s="722"/>
      <c r="CJ19" s="722"/>
      <c r="CK19" s="722"/>
      <c r="CL19" s="722"/>
      <c r="CM19" s="722"/>
      <c r="CN19" s="722"/>
      <c r="CO19" s="722"/>
      <c r="CP19" s="722"/>
      <c r="CQ19" s="722"/>
      <c r="CR19" s="722"/>
      <c r="CS19" s="722"/>
      <c r="CT19" s="722"/>
      <c r="CU19" s="722"/>
      <c r="CV19" s="722"/>
      <c r="CW19" s="51"/>
      <c r="CX19" s="722"/>
      <c r="CY19" s="722"/>
      <c r="CZ19" s="722"/>
      <c r="DA19" s="722"/>
      <c r="DB19" s="722"/>
      <c r="DC19" s="476"/>
      <c r="DD19" s="51"/>
      <c r="DE19" s="722"/>
      <c r="DF19" s="722"/>
      <c r="DG19" s="722"/>
      <c r="DH19" s="722"/>
      <c r="DI19" s="722"/>
      <c r="DJ19" s="722"/>
      <c r="DK19" s="476"/>
      <c r="DL19" s="51"/>
      <c r="DM19" s="722"/>
      <c r="DN19" s="722"/>
      <c r="DO19" s="722"/>
      <c r="DP19" s="722"/>
      <c r="DQ19" s="476"/>
      <c r="DR19" s="51"/>
      <c r="DS19" s="723"/>
      <c r="DT19" s="723"/>
      <c r="DU19" s="723"/>
      <c r="DV19" s="723"/>
      <c r="DW19" s="723"/>
      <c r="DX19" s="723"/>
      <c r="DY19" s="723"/>
      <c r="DZ19" s="723"/>
      <c r="EA19" s="476"/>
      <c r="EB19" s="51"/>
      <c r="EC19" s="730"/>
      <c r="ED19" s="730"/>
      <c r="EE19" s="730"/>
      <c r="EF19" s="730"/>
      <c r="EG19" s="730"/>
      <c r="EH19" s="730"/>
      <c r="EI19" s="730"/>
      <c r="EJ19" s="730"/>
      <c r="EK19" s="730"/>
      <c r="EL19" s="730"/>
      <c r="EM19" s="730"/>
      <c r="EN19" s="730"/>
      <c r="EO19" s="536"/>
    </row>
    <row r="20" spans="1:145" ht="10" customHeight="1" x14ac:dyDescent="0.2">
      <c r="A20" s="51"/>
      <c r="B20" s="722"/>
      <c r="C20" s="722"/>
      <c r="D20" s="722"/>
      <c r="E20" s="722"/>
      <c r="F20" s="722"/>
      <c r="G20" s="722"/>
      <c r="H20" s="722"/>
      <c r="I20" s="476"/>
      <c r="J20" s="51"/>
      <c r="K20" s="730"/>
      <c r="L20" s="730"/>
      <c r="M20" s="730"/>
      <c r="N20" s="730"/>
      <c r="O20" s="730"/>
      <c r="P20" s="730"/>
      <c r="Q20" s="730"/>
      <c r="R20" s="730"/>
      <c r="S20" s="730"/>
      <c r="T20" s="730"/>
      <c r="U20" s="217"/>
      <c r="V20" s="51"/>
      <c r="W20" s="730"/>
      <c r="X20" s="730"/>
      <c r="Y20" s="730"/>
      <c r="Z20" s="730"/>
      <c r="AA20" s="476"/>
      <c r="AB20" s="51"/>
      <c r="AC20" s="730"/>
      <c r="AD20" s="730"/>
      <c r="AE20" s="730"/>
      <c r="AF20" s="730"/>
      <c r="AG20" s="730"/>
      <c r="AH20" s="730"/>
      <c r="AI20" s="476"/>
      <c r="AJ20" s="51"/>
      <c r="AK20" s="722"/>
      <c r="AL20" s="722"/>
      <c r="AM20" s="722"/>
      <c r="AN20" s="722"/>
      <c r="AO20" s="722"/>
      <c r="AP20" s="476"/>
      <c r="AQ20" s="217"/>
      <c r="AR20" s="730"/>
      <c r="AS20" s="730"/>
      <c r="AT20" s="730"/>
      <c r="AU20" s="730"/>
      <c r="AV20" s="730"/>
      <c r="AW20" s="730"/>
      <c r="AX20" s="730"/>
      <c r="AY20" s="730"/>
      <c r="AZ20" s="730"/>
      <c r="BA20" s="476"/>
      <c r="BB20" s="51"/>
      <c r="BC20" s="722"/>
      <c r="BD20" s="722"/>
      <c r="BE20" s="722"/>
      <c r="BF20" s="722"/>
      <c r="BG20" s="722"/>
      <c r="BH20" s="722"/>
      <c r="BI20" s="722"/>
      <c r="BJ20" s="722"/>
      <c r="BK20" s="722"/>
      <c r="BL20" s="722"/>
      <c r="BM20" s="533"/>
      <c r="BN20" s="51"/>
      <c r="BO20" s="730"/>
      <c r="BP20" s="730"/>
      <c r="BQ20" s="730"/>
      <c r="BR20" s="730"/>
      <c r="BS20" s="730"/>
      <c r="BT20" s="730"/>
      <c r="BU20" s="730"/>
      <c r="BV20" s="730"/>
      <c r="BW20" s="730"/>
      <c r="BX20" s="730"/>
      <c r="BY20" s="730"/>
      <c r="BZ20" s="604"/>
      <c r="CA20" s="602"/>
      <c r="CB20" s="598"/>
      <c r="CC20" s="591"/>
      <c r="CD20" s="591"/>
      <c r="CE20" s="476"/>
      <c r="CF20" s="217"/>
      <c r="CG20" s="722"/>
      <c r="CH20" s="722"/>
      <c r="CI20" s="722"/>
      <c r="CJ20" s="722"/>
      <c r="CK20" s="722"/>
      <c r="CL20" s="722"/>
      <c r="CM20" s="722"/>
      <c r="CN20" s="722"/>
      <c r="CO20" s="722"/>
      <c r="CP20" s="722"/>
      <c r="CQ20" s="722"/>
      <c r="CR20" s="722"/>
      <c r="CS20" s="722"/>
      <c r="CT20" s="722"/>
      <c r="CU20" s="722"/>
      <c r="CV20" s="722"/>
      <c r="CW20" s="51"/>
      <c r="CX20" s="722"/>
      <c r="CY20" s="722"/>
      <c r="CZ20" s="722"/>
      <c r="DA20" s="722"/>
      <c r="DB20" s="722"/>
      <c r="DC20" s="476"/>
      <c r="DD20" s="51"/>
      <c r="DE20" s="722"/>
      <c r="DF20" s="722"/>
      <c r="DG20" s="722"/>
      <c r="DH20" s="722"/>
      <c r="DI20" s="722"/>
      <c r="DJ20" s="722"/>
      <c r="DK20" s="476"/>
      <c r="DL20" s="51"/>
      <c r="DM20" s="722"/>
      <c r="DN20" s="722"/>
      <c r="DO20" s="722"/>
      <c r="DP20" s="722"/>
      <c r="DQ20" s="476"/>
      <c r="DR20" s="51"/>
      <c r="DS20" s="723"/>
      <c r="DT20" s="723"/>
      <c r="DU20" s="723"/>
      <c r="DV20" s="723"/>
      <c r="DW20" s="723"/>
      <c r="DX20" s="723"/>
      <c r="DY20" s="723"/>
      <c r="DZ20" s="723"/>
      <c r="EA20" s="476"/>
      <c r="EB20" s="51"/>
      <c r="EC20" s="730"/>
      <c r="ED20" s="730"/>
      <c r="EE20" s="730"/>
      <c r="EF20" s="730"/>
      <c r="EG20" s="730"/>
      <c r="EH20" s="730"/>
      <c r="EI20" s="730"/>
      <c r="EJ20" s="730"/>
      <c r="EK20" s="730"/>
      <c r="EL20" s="730"/>
      <c r="EM20" s="730"/>
      <c r="EN20" s="730"/>
      <c r="EO20" s="536"/>
    </row>
    <row r="21" spans="1:145" ht="10" customHeight="1" x14ac:dyDescent="0.2">
      <c r="A21" s="51"/>
      <c r="B21" s="722"/>
      <c r="C21" s="722"/>
      <c r="D21" s="722"/>
      <c r="E21" s="722"/>
      <c r="F21" s="722"/>
      <c r="G21" s="722"/>
      <c r="H21" s="722"/>
      <c r="I21" s="476"/>
      <c r="J21" s="51"/>
      <c r="K21" s="730"/>
      <c r="L21" s="730"/>
      <c r="M21" s="730"/>
      <c r="N21" s="730"/>
      <c r="O21" s="730"/>
      <c r="P21" s="730"/>
      <c r="Q21" s="730"/>
      <c r="R21" s="730"/>
      <c r="S21" s="730"/>
      <c r="T21" s="730"/>
      <c r="U21" s="217"/>
      <c r="V21" s="51"/>
      <c r="W21" s="730"/>
      <c r="X21" s="730"/>
      <c r="Y21" s="730"/>
      <c r="Z21" s="730"/>
      <c r="AA21" s="476"/>
      <c r="AB21" s="51"/>
      <c r="AC21" s="730"/>
      <c r="AD21" s="730"/>
      <c r="AE21" s="730"/>
      <c r="AF21" s="730"/>
      <c r="AG21" s="730"/>
      <c r="AH21" s="730"/>
      <c r="AI21" s="476"/>
      <c r="AJ21" s="51"/>
      <c r="AK21" s="722"/>
      <c r="AL21" s="722"/>
      <c r="AM21" s="722"/>
      <c r="AN21" s="722"/>
      <c r="AO21" s="722"/>
      <c r="AP21" s="476"/>
      <c r="AQ21" s="217"/>
      <c r="AR21" s="730"/>
      <c r="AS21" s="730"/>
      <c r="AT21" s="730"/>
      <c r="AU21" s="730"/>
      <c r="AV21" s="730"/>
      <c r="AW21" s="730"/>
      <c r="AX21" s="730"/>
      <c r="AY21" s="730"/>
      <c r="AZ21" s="730"/>
      <c r="BA21" s="476"/>
      <c r="BB21" s="51"/>
      <c r="BC21" s="722"/>
      <c r="BD21" s="722"/>
      <c r="BE21" s="722"/>
      <c r="BF21" s="722"/>
      <c r="BG21" s="722"/>
      <c r="BH21" s="722"/>
      <c r="BI21" s="722"/>
      <c r="BJ21" s="722"/>
      <c r="BK21" s="722"/>
      <c r="BL21" s="722"/>
      <c r="BM21" s="533"/>
      <c r="BN21" s="51"/>
      <c r="BO21" s="730"/>
      <c r="BP21" s="730"/>
      <c r="BQ21" s="730"/>
      <c r="BR21" s="730"/>
      <c r="BS21" s="730"/>
      <c r="BT21" s="730"/>
      <c r="BU21" s="730"/>
      <c r="BV21" s="730"/>
      <c r="BW21" s="730"/>
      <c r="BX21" s="730"/>
      <c r="BY21" s="730"/>
      <c r="BZ21" s="604"/>
      <c r="CA21" s="602"/>
      <c r="CB21" s="598"/>
      <c r="CC21" s="591"/>
      <c r="CD21" s="591"/>
      <c r="CE21" s="476"/>
      <c r="CF21" s="217"/>
      <c r="CG21" s="722"/>
      <c r="CH21" s="722"/>
      <c r="CI21" s="722"/>
      <c r="CJ21" s="722"/>
      <c r="CK21" s="722"/>
      <c r="CL21" s="722"/>
      <c r="CM21" s="722"/>
      <c r="CN21" s="722"/>
      <c r="CO21" s="722"/>
      <c r="CP21" s="722"/>
      <c r="CQ21" s="722"/>
      <c r="CR21" s="722"/>
      <c r="CS21" s="722"/>
      <c r="CT21" s="722"/>
      <c r="CU21" s="722"/>
      <c r="CV21" s="722"/>
      <c r="CW21" s="51"/>
      <c r="CX21" s="722"/>
      <c r="CY21" s="722"/>
      <c r="CZ21" s="722"/>
      <c r="DA21" s="722"/>
      <c r="DB21" s="722"/>
      <c r="DC21" s="476"/>
      <c r="DD21" s="51"/>
      <c r="DE21" s="722"/>
      <c r="DF21" s="722"/>
      <c r="DG21" s="722"/>
      <c r="DH21" s="722"/>
      <c r="DI21" s="722"/>
      <c r="DJ21" s="722"/>
      <c r="DK21" s="476"/>
      <c r="DL21" s="51"/>
      <c r="DM21" s="722"/>
      <c r="DN21" s="722"/>
      <c r="DO21" s="722"/>
      <c r="DP21" s="722"/>
      <c r="DQ21" s="476"/>
      <c r="DR21" s="51"/>
      <c r="DS21" s="723"/>
      <c r="DT21" s="723"/>
      <c r="DU21" s="723"/>
      <c r="DV21" s="723"/>
      <c r="DW21" s="723"/>
      <c r="DX21" s="723"/>
      <c r="DY21" s="723"/>
      <c r="DZ21" s="723"/>
      <c r="EA21" s="476"/>
      <c r="EB21" s="51"/>
      <c r="EC21" s="730"/>
      <c r="ED21" s="730"/>
      <c r="EE21" s="730"/>
      <c r="EF21" s="730"/>
      <c r="EG21" s="730"/>
      <c r="EH21" s="730"/>
      <c r="EI21" s="730"/>
      <c r="EJ21" s="730"/>
      <c r="EK21" s="730"/>
      <c r="EL21" s="730"/>
      <c r="EM21" s="730"/>
      <c r="EN21" s="730"/>
      <c r="EO21" s="536"/>
    </row>
    <row r="22" spans="1:145" ht="10" customHeight="1" x14ac:dyDescent="0.2">
      <c r="A22" s="51"/>
      <c r="B22" s="722"/>
      <c r="C22" s="722"/>
      <c r="D22" s="722"/>
      <c r="E22" s="722"/>
      <c r="F22" s="722"/>
      <c r="G22" s="722"/>
      <c r="H22" s="722"/>
      <c r="I22" s="476"/>
      <c r="J22" s="51"/>
      <c r="K22" s="732" t="str">
        <f ca="1">VLOOKUP(CONCATENATE(INDIRECT(ADDRESS(ROW()-12,COLUMN())),"mult"),Language_Translations,MATCH(Language_Selected,Language_Options,0),FALSE)</f>
        <v xml:space="preserve">SI 215 &gt; 1, DEMANDEZ: Est-ce que le (premier/prochain) bébé de cette grossesse est né vivant ou mort ? </v>
      </c>
      <c r="L22" s="732"/>
      <c r="M22" s="732"/>
      <c r="N22" s="732"/>
      <c r="O22" s="732"/>
      <c r="P22" s="732"/>
      <c r="Q22" s="732"/>
      <c r="R22" s="732"/>
      <c r="S22" s="732"/>
      <c r="T22" s="732"/>
      <c r="U22" s="217"/>
      <c r="V22" s="51"/>
      <c r="W22" s="730"/>
      <c r="X22" s="730"/>
      <c r="Y22" s="730"/>
      <c r="Z22" s="730"/>
      <c r="AA22" s="476"/>
      <c r="AB22" s="51"/>
      <c r="AC22" s="730"/>
      <c r="AD22" s="730"/>
      <c r="AE22" s="730"/>
      <c r="AF22" s="730"/>
      <c r="AG22" s="730"/>
      <c r="AH22" s="730"/>
      <c r="AI22" s="476"/>
      <c r="AJ22" s="51"/>
      <c r="AK22" s="722"/>
      <c r="AL22" s="722"/>
      <c r="AM22" s="722"/>
      <c r="AN22" s="722"/>
      <c r="AO22" s="722"/>
      <c r="AP22" s="476"/>
      <c r="AQ22" s="217"/>
      <c r="AR22" s="730"/>
      <c r="AS22" s="730"/>
      <c r="AT22" s="730"/>
      <c r="AU22" s="730"/>
      <c r="AV22" s="730"/>
      <c r="AW22" s="730"/>
      <c r="AX22" s="730"/>
      <c r="AY22" s="730"/>
      <c r="AZ22" s="730"/>
      <c r="BA22" s="476"/>
      <c r="BB22" s="51"/>
      <c r="BC22" s="722"/>
      <c r="BD22" s="722"/>
      <c r="BE22" s="722"/>
      <c r="BF22" s="722"/>
      <c r="BG22" s="722"/>
      <c r="BH22" s="722"/>
      <c r="BI22" s="722"/>
      <c r="BJ22" s="722"/>
      <c r="BK22" s="722"/>
      <c r="BL22" s="722"/>
      <c r="BM22" s="533"/>
      <c r="BN22" s="51"/>
      <c r="BO22" s="730"/>
      <c r="BP22" s="730"/>
      <c r="BQ22" s="730"/>
      <c r="BR22" s="730"/>
      <c r="BS22" s="730"/>
      <c r="BT22" s="730"/>
      <c r="BU22" s="730"/>
      <c r="BV22" s="730"/>
      <c r="BW22" s="730"/>
      <c r="BX22" s="730"/>
      <c r="BY22" s="730"/>
      <c r="BZ22" s="604"/>
      <c r="CA22" s="602"/>
      <c r="CB22" s="598"/>
      <c r="CC22" s="591"/>
      <c r="CD22" s="591"/>
      <c r="CE22" s="476"/>
      <c r="CF22" s="217"/>
      <c r="CG22" s="722"/>
      <c r="CH22" s="722"/>
      <c r="CI22" s="722"/>
      <c r="CJ22" s="722"/>
      <c r="CK22" s="722"/>
      <c r="CL22" s="722"/>
      <c r="CM22" s="722"/>
      <c r="CN22" s="722"/>
      <c r="CO22" s="722"/>
      <c r="CP22" s="722"/>
      <c r="CQ22" s="722"/>
      <c r="CR22" s="722"/>
      <c r="CS22" s="722"/>
      <c r="CT22" s="722"/>
      <c r="CU22" s="722"/>
      <c r="CV22" s="722"/>
      <c r="CW22" s="51"/>
      <c r="CX22" s="722"/>
      <c r="CY22" s="722"/>
      <c r="CZ22" s="722"/>
      <c r="DA22" s="722"/>
      <c r="DB22" s="722"/>
      <c r="DC22" s="476"/>
      <c r="DD22" s="51"/>
      <c r="DE22" s="722"/>
      <c r="DF22" s="722"/>
      <c r="DG22" s="722"/>
      <c r="DH22" s="722"/>
      <c r="DI22" s="722"/>
      <c r="DJ22" s="722"/>
      <c r="DK22" s="476"/>
      <c r="DL22" s="51"/>
      <c r="DM22" s="722"/>
      <c r="DN22" s="722"/>
      <c r="DO22" s="722"/>
      <c r="DP22" s="722"/>
      <c r="DQ22" s="476"/>
      <c r="DR22" s="51"/>
      <c r="DS22" s="723"/>
      <c r="DT22" s="723"/>
      <c r="DU22" s="723"/>
      <c r="DV22" s="723"/>
      <c r="DW22" s="723"/>
      <c r="DX22" s="723"/>
      <c r="DY22" s="723"/>
      <c r="DZ22" s="723"/>
      <c r="EA22" s="476"/>
      <c r="EB22" s="51"/>
      <c r="EC22" s="730"/>
      <c r="ED22" s="730"/>
      <c r="EE22" s="730"/>
      <c r="EF22" s="730"/>
      <c r="EG22" s="730"/>
      <c r="EH22" s="730"/>
      <c r="EI22" s="730"/>
      <c r="EJ22" s="730"/>
      <c r="EK22" s="730"/>
      <c r="EL22" s="730"/>
      <c r="EM22" s="730"/>
      <c r="EN22" s="730"/>
      <c r="EO22" s="536"/>
    </row>
    <row r="23" spans="1:145" ht="10" customHeight="1" x14ac:dyDescent="0.2">
      <c r="A23" s="51"/>
      <c r="B23" s="722"/>
      <c r="C23" s="722"/>
      <c r="D23" s="722"/>
      <c r="E23" s="722"/>
      <c r="F23" s="722"/>
      <c r="G23" s="722"/>
      <c r="H23" s="722"/>
      <c r="I23" s="476"/>
      <c r="J23" s="51"/>
      <c r="K23" s="732"/>
      <c r="L23" s="732"/>
      <c r="M23" s="732"/>
      <c r="N23" s="732"/>
      <c r="O23" s="732"/>
      <c r="P23" s="732"/>
      <c r="Q23" s="732"/>
      <c r="R23" s="732"/>
      <c r="S23" s="732"/>
      <c r="T23" s="732"/>
      <c r="U23" s="217"/>
      <c r="V23" s="51"/>
      <c r="W23" s="730"/>
      <c r="X23" s="730"/>
      <c r="Y23" s="730"/>
      <c r="Z23" s="730"/>
      <c r="AA23" s="476"/>
      <c r="AB23" s="51"/>
      <c r="AC23" s="704" t="s">
        <v>183</v>
      </c>
      <c r="AD23" s="704"/>
      <c r="AE23" s="704"/>
      <c r="AF23" s="704"/>
      <c r="AG23" s="704"/>
      <c r="AH23" s="704"/>
      <c r="AI23" s="476"/>
      <c r="AJ23" s="51"/>
      <c r="AK23" s="722"/>
      <c r="AL23" s="722"/>
      <c r="AM23" s="722"/>
      <c r="AN23" s="722"/>
      <c r="AO23" s="722"/>
      <c r="AP23" s="476"/>
      <c r="AQ23" s="217"/>
      <c r="AR23" s="730"/>
      <c r="AS23" s="730"/>
      <c r="AT23" s="730"/>
      <c r="AU23" s="730"/>
      <c r="AV23" s="730"/>
      <c r="AW23" s="730"/>
      <c r="AX23" s="730"/>
      <c r="AY23" s="730"/>
      <c r="AZ23" s="730"/>
      <c r="BA23" s="476"/>
      <c r="BB23" s="51"/>
      <c r="BC23" s="704" t="s">
        <v>181</v>
      </c>
      <c r="BD23" s="704"/>
      <c r="BE23" s="704"/>
      <c r="BF23" s="704"/>
      <c r="BG23" s="704"/>
      <c r="BH23" s="704"/>
      <c r="BI23" s="704"/>
      <c r="BJ23" s="704"/>
      <c r="BK23" s="704"/>
      <c r="BL23" s="704"/>
      <c r="BM23" s="533"/>
      <c r="BN23" s="51"/>
      <c r="BO23" s="730"/>
      <c r="BP23" s="730"/>
      <c r="BQ23" s="730"/>
      <c r="BR23" s="730"/>
      <c r="BS23" s="730"/>
      <c r="BT23" s="730"/>
      <c r="BU23" s="730"/>
      <c r="BV23" s="730"/>
      <c r="BW23" s="730"/>
      <c r="BX23" s="730"/>
      <c r="BY23" s="730"/>
      <c r="BZ23" s="604"/>
      <c r="CA23" s="602"/>
      <c r="CB23" s="598"/>
      <c r="CC23" s="591"/>
      <c r="CD23" s="591"/>
      <c r="CE23" s="476"/>
      <c r="CF23" s="217"/>
      <c r="CG23" s="722"/>
      <c r="CH23" s="722"/>
      <c r="CI23" s="722"/>
      <c r="CJ23" s="722"/>
      <c r="CK23" s="722"/>
      <c r="CL23" s="722"/>
      <c r="CM23" s="722"/>
      <c r="CN23" s="722"/>
      <c r="CO23" s="722"/>
      <c r="CP23" s="722"/>
      <c r="CQ23" s="722"/>
      <c r="CR23" s="722"/>
      <c r="CS23" s="722"/>
      <c r="CT23" s="722"/>
      <c r="CU23" s="722"/>
      <c r="CV23" s="722"/>
      <c r="CW23" s="51"/>
      <c r="CX23" s="722"/>
      <c r="CY23" s="722"/>
      <c r="CZ23" s="722"/>
      <c r="DA23" s="722"/>
      <c r="DB23" s="722"/>
      <c r="DC23" s="476"/>
      <c r="DD23" s="51"/>
      <c r="DE23" s="722"/>
      <c r="DF23" s="722"/>
      <c r="DG23" s="722"/>
      <c r="DH23" s="722"/>
      <c r="DI23" s="722"/>
      <c r="DJ23" s="722"/>
      <c r="DK23" s="476"/>
      <c r="DL23" s="51"/>
      <c r="DM23" s="722"/>
      <c r="DN23" s="722"/>
      <c r="DO23" s="722"/>
      <c r="DP23" s="722"/>
      <c r="DQ23" s="476"/>
      <c r="DR23" s="51"/>
      <c r="DS23" s="723"/>
      <c r="DT23" s="723"/>
      <c r="DU23" s="723"/>
      <c r="DV23" s="723"/>
      <c r="DW23" s="723"/>
      <c r="DX23" s="723"/>
      <c r="DY23" s="723"/>
      <c r="DZ23" s="723"/>
      <c r="EA23" s="476"/>
      <c r="EB23" s="51"/>
      <c r="EC23" s="730"/>
      <c r="ED23" s="730"/>
      <c r="EE23" s="730"/>
      <c r="EF23" s="730"/>
      <c r="EG23" s="730"/>
      <c r="EH23" s="730"/>
      <c r="EI23" s="730"/>
      <c r="EJ23" s="730"/>
      <c r="EK23" s="730"/>
      <c r="EL23" s="730"/>
      <c r="EM23" s="730"/>
      <c r="EN23" s="730"/>
      <c r="EO23" s="536"/>
    </row>
    <row r="24" spans="1:145" ht="10" customHeight="1" x14ac:dyDescent="0.2">
      <c r="A24" s="51"/>
      <c r="B24" s="722"/>
      <c r="C24" s="722"/>
      <c r="D24" s="722"/>
      <c r="E24" s="722"/>
      <c r="F24" s="722"/>
      <c r="G24" s="722"/>
      <c r="H24" s="722"/>
      <c r="I24" s="476"/>
      <c r="J24" s="51"/>
      <c r="K24" s="732"/>
      <c r="L24" s="732"/>
      <c r="M24" s="732"/>
      <c r="N24" s="732"/>
      <c r="O24" s="732"/>
      <c r="P24" s="732"/>
      <c r="Q24" s="732"/>
      <c r="R24" s="732"/>
      <c r="S24" s="732"/>
      <c r="T24" s="732"/>
      <c r="U24" s="217"/>
      <c r="V24" s="51"/>
      <c r="W24" s="730"/>
      <c r="X24" s="730"/>
      <c r="Y24" s="730"/>
      <c r="Z24" s="730"/>
      <c r="AA24" s="476"/>
      <c r="AB24" s="51"/>
      <c r="AC24" s="704"/>
      <c r="AD24" s="704"/>
      <c r="AE24" s="704"/>
      <c r="AF24" s="704"/>
      <c r="AG24" s="704"/>
      <c r="AH24" s="704"/>
      <c r="AI24" s="476"/>
      <c r="AJ24" s="51"/>
      <c r="AK24" s="722"/>
      <c r="AL24" s="722"/>
      <c r="AM24" s="722"/>
      <c r="AN24" s="722"/>
      <c r="AO24" s="722"/>
      <c r="AP24" s="476"/>
      <c r="AQ24" s="217"/>
      <c r="AR24" s="730"/>
      <c r="AS24" s="730"/>
      <c r="AT24" s="730"/>
      <c r="AU24" s="730"/>
      <c r="AV24" s="730"/>
      <c r="AW24" s="730"/>
      <c r="AX24" s="730"/>
      <c r="AY24" s="730"/>
      <c r="AZ24" s="730"/>
      <c r="BA24" s="536"/>
      <c r="BB24" s="51"/>
      <c r="BC24" s="704"/>
      <c r="BD24" s="704"/>
      <c r="BE24" s="704"/>
      <c r="BF24" s="704"/>
      <c r="BG24" s="704"/>
      <c r="BH24" s="704"/>
      <c r="BI24" s="704"/>
      <c r="BJ24" s="704"/>
      <c r="BK24" s="704"/>
      <c r="BL24" s="704"/>
      <c r="BM24" s="533"/>
      <c r="BN24" s="51"/>
      <c r="BO24" s="730"/>
      <c r="BP24" s="730"/>
      <c r="BQ24" s="730"/>
      <c r="BR24" s="730"/>
      <c r="BS24" s="730"/>
      <c r="BT24" s="730"/>
      <c r="BU24" s="730"/>
      <c r="BV24" s="730"/>
      <c r="BW24" s="730"/>
      <c r="BX24" s="730"/>
      <c r="BY24" s="730"/>
      <c r="BZ24" s="604"/>
      <c r="CA24" s="602"/>
      <c r="CB24" s="598"/>
      <c r="CC24" s="591"/>
      <c r="CD24" s="591"/>
      <c r="CE24" s="476"/>
      <c r="CF24" s="217"/>
      <c r="CG24" s="722"/>
      <c r="CH24" s="722"/>
      <c r="CI24" s="722"/>
      <c r="CJ24" s="722"/>
      <c r="CK24" s="722"/>
      <c r="CL24" s="722"/>
      <c r="CM24" s="722"/>
      <c r="CN24" s="722"/>
      <c r="CO24" s="722"/>
      <c r="CP24" s="722"/>
      <c r="CQ24" s="722"/>
      <c r="CR24" s="722"/>
      <c r="CS24" s="722"/>
      <c r="CT24" s="722"/>
      <c r="CU24" s="722"/>
      <c r="CV24" s="722"/>
      <c r="CW24" s="51"/>
      <c r="CX24" s="722"/>
      <c r="CY24" s="722"/>
      <c r="CZ24" s="722"/>
      <c r="DA24" s="722"/>
      <c r="DB24" s="722"/>
      <c r="DC24" s="476"/>
      <c r="DD24" s="51"/>
      <c r="DE24" s="722"/>
      <c r="DF24" s="722"/>
      <c r="DG24" s="722"/>
      <c r="DH24" s="722"/>
      <c r="DI24" s="722"/>
      <c r="DJ24" s="722"/>
      <c r="DK24" s="476"/>
      <c r="DL24" s="51"/>
      <c r="DM24" s="722"/>
      <c r="DN24" s="722"/>
      <c r="DO24" s="722"/>
      <c r="DP24" s="722"/>
      <c r="DQ24" s="476"/>
      <c r="DR24" s="51"/>
      <c r="DS24" s="723"/>
      <c r="DT24" s="723"/>
      <c r="DU24" s="723"/>
      <c r="DV24" s="723"/>
      <c r="DW24" s="723"/>
      <c r="DX24" s="723"/>
      <c r="DY24" s="723"/>
      <c r="DZ24" s="723"/>
      <c r="EA24" s="476"/>
      <c r="EB24" s="51"/>
      <c r="EC24" s="730"/>
      <c r="ED24" s="730"/>
      <c r="EE24" s="730"/>
      <c r="EF24" s="730"/>
      <c r="EG24" s="730"/>
      <c r="EH24" s="730"/>
      <c r="EI24" s="730"/>
      <c r="EJ24" s="730"/>
      <c r="EK24" s="730"/>
      <c r="EL24" s="730"/>
      <c r="EM24" s="730"/>
      <c r="EN24" s="730"/>
      <c r="EO24" s="536"/>
    </row>
    <row r="25" spans="1:145" ht="10" customHeight="1" x14ac:dyDescent="0.2">
      <c r="A25" s="51"/>
      <c r="B25" s="722"/>
      <c r="C25" s="722"/>
      <c r="D25" s="722"/>
      <c r="E25" s="722"/>
      <c r="F25" s="722"/>
      <c r="G25" s="722"/>
      <c r="H25" s="722"/>
      <c r="I25" s="476"/>
      <c r="J25" s="51"/>
      <c r="K25" s="732"/>
      <c r="L25" s="732"/>
      <c r="M25" s="732"/>
      <c r="N25" s="732"/>
      <c r="O25" s="732"/>
      <c r="P25" s="732"/>
      <c r="Q25" s="732"/>
      <c r="R25" s="732"/>
      <c r="S25" s="732"/>
      <c r="T25" s="732"/>
      <c r="U25" s="217"/>
      <c r="V25" s="51"/>
      <c r="W25" s="730"/>
      <c r="X25" s="730"/>
      <c r="Y25" s="730"/>
      <c r="Z25" s="730"/>
      <c r="AA25" s="476"/>
      <c r="AB25" s="51"/>
      <c r="AC25" s="704"/>
      <c r="AD25" s="704"/>
      <c r="AE25" s="704"/>
      <c r="AF25" s="704"/>
      <c r="AG25" s="704"/>
      <c r="AH25" s="704"/>
      <c r="AI25" s="476"/>
      <c r="AJ25" s="51"/>
      <c r="AK25" s="722"/>
      <c r="AL25" s="722"/>
      <c r="AM25" s="722"/>
      <c r="AN25" s="722"/>
      <c r="AO25" s="722"/>
      <c r="AP25" s="476"/>
      <c r="AQ25" s="217"/>
      <c r="AR25" s="730" t="str">
        <f ca="1">VLOOKUP(INDIRECT(ADDRESS(ROW()-15,COLUMN())),Language_Translations,MATCH(Language_Selected,Language_Options,0),FALSE)</f>
        <v>SI NÉ VIVANT, DEMANDER : quel jour, quel mois et en quelle année (NOM ) est-il/elle né(e) ?
SI MORT-NÉ, FAUSSE-COUCHE OU AVORTEMENT, DEMANDER : Quel jour, quel mois et en quelle année, cette grossesse s'est-elle terminée ?</v>
      </c>
      <c r="AS25" s="730"/>
      <c r="AT25" s="730"/>
      <c r="AU25" s="730"/>
      <c r="AV25" s="730"/>
      <c r="AW25" s="730"/>
      <c r="AX25" s="730"/>
      <c r="AY25" s="730"/>
      <c r="AZ25" s="730"/>
      <c r="BA25" s="536"/>
      <c r="BB25" s="51"/>
      <c r="BC25" s="704"/>
      <c r="BD25" s="704"/>
      <c r="BE25" s="704"/>
      <c r="BF25" s="704"/>
      <c r="BG25" s="704"/>
      <c r="BH25" s="704"/>
      <c r="BI25" s="704"/>
      <c r="BJ25" s="704"/>
      <c r="BK25" s="704"/>
      <c r="BL25" s="704"/>
      <c r="BM25" s="533"/>
      <c r="BN25" s="51"/>
      <c r="BO25" s="730"/>
      <c r="BP25" s="730"/>
      <c r="BQ25" s="730"/>
      <c r="BR25" s="730"/>
      <c r="BS25" s="730"/>
      <c r="BT25" s="730"/>
      <c r="BU25" s="730"/>
      <c r="BV25" s="730"/>
      <c r="BW25" s="730"/>
      <c r="BX25" s="730"/>
      <c r="BY25" s="730"/>
      <c r="BZ25" s="604"/>
      <c r="CA25" s="602"/>
      <c r="CB25" s="598"/>
      <c r="CC25" s="591"/>
      <c r="CD25" s="591"/>
      <c r="CE25" s="476"/>
      <c r="CF25" s="217"/>
      <c r="CG25" s="722"/>
      <c r="CH25" s="722"/>
      <c r="CI25" s="722"/>
      <c r="CJ25" s="722"/>
      <c r="CK25" s="722"/>
      <c r="CL25" s="722"/>
      <c r="CM25" s="722"/>
      <c r="CN25" s="722"/>
      <c r="CO25" s="722"/>
      <c r="CP25" s="722"/>
      <c r="CQ25" s="722"/>
      <c r="CR25" s="722"/>
      <c r="CS25" s="722"/>
      <c r="CT25" s="722"/>
      <c r="CU25" s="722"/>
      <c r="CV25" s="722"/>
      <c r="CW25" s="51"/>
      <c r="CX25" s="722"/>
      <c r="CY25" s="722"/>
      <c r="CZ25" s="722"/>
      <c r="DA25" s="722"/>
      <c r="DB25" s="722"/>
      <c r="DC25" s="476"/>
      <c r="DD25" s="51"/>
      <c r="DE25" s="722"/>
      <c r="DF25" s="722"/>
      <c r="DG25" s="722"/>
      <c r="DH25" s="722"/>
      <c r="DI25" s="722"/>
      <c r="DJ25" s="722"/>
      <c r="DK25" s="476"/>
      <c r="DL25" s="51"/>
      <c r="DM25" s="722"/>
      <c r="DN25" s="722"/>
      <c r="DO25" s="722"/>
      <c r="DP25" s="722"/>
      <c r="DQ25" s="476"/>
      <c r="DR25" s="51"/>
      <c r="DS25" s="723"/>
      <c r="DT25" s="723"/>
      <c r="DU25" s="723"/>
      <c r="DV25" s="723"/>
      <c r="DW25" s="723"/>
      <c r="DX25" s="723"/>
      <c r="DY25" s="723"/>
      <c r="DZ25" s="723"/>
      <c r="EA25" s="476"/>
      <c r="EB25" s="51"/>
      <c r="EC25" s="730"/>
      <c r="ED25" s="730"/>
      <c r="EE25" s="730"/>
      <c r="EF25" s="730"/>
      <c r="EG25" s="730"/>
      <c r="EH25" s="730"/>
      <c r="EI25" s="730"/>
      <c r="EJ25" s="730"/>
      <c r="EK25" s="730"/>
      <c r="EL25" s="730"/>
      <c r="EM25" s="730"/>
      <c r="EN25" s="730"/>
      <c r="EO25" s="536"/>
    </row>
    <row r="26" spans="1:145" ht="10" customHeight="1" x14ac:dyDescent="0.2">
      <c r="A26" s="51"/>
      <c r="B26" s="732" t="s">
        <v>2275</v>
      </c>
      <c r="C26" s="732"/>
      <c r="D26" s="732"/>
      <c r="E26" s="732"/>
      <c r="F26" s="732"/>
      <c r="G26" s="732"/>
      <c r="H26" s="732"/>
      <c r="I26" s="476"/>
      <c r="J26" s="51"/>
      <c r="K26" s="732"/>
      <c r="L26" s="732"/>
      <c r="M26" s="732"/>
      <c r="N26" s="732"/>
      <c r="O26" s="732"/>
      <c r="P26" s="732"/>
      <c r="Q26" s="732"/>
      <c r="R26" s="732"/>
      <c r="S26" s="732"/>
      <c r="T26" s="732"/>
      <c r="U26" s="217"/>
      <c r="V26" s="51"/>
      <c r="W26" s="730"/>
      <c r="X26" s="730"/>
      <c r="Y26" s="730"/>
      <c r="Z26" s="730"/>
      <c r="AA26" s="476"/>
      <c r="AB26" s="51"/>
      <c r="AC26" s="704"/>
      <c r="AD26" s="704"/>
      <c r="AE26" s="704"/>
      <c r="AF26" s="704"/>
      <c r="AG26" s="704"/>
      <c r="AH26" s="704"/>
      <c r="AI26" s="476"/>
      <c r="AJ26" s="51"/>
      <c r="AK26" s="722"/>
      <c r="AL26" s="722"/>
      <c r="AM26" s="722"/>
      <c r="AN26" s="722"/>
      <c r="AO26" s="722"/>
      <c r="AP26" s="476"/>
      <c r="AQ26" s="217"/>
      <c r="AR26" s="730"/>
      <c r="AS26" s="730"/>
      <c r="AT26" s="730"/>
      <c r="AU26" s="730"/>
      <c r="AV26" s="730"/>
      <c r="AW26" s="730"/>
      <c r="AX26" s="730"/>
      <c r="AY26" s="730"/>
      <c r="AZ26" s="730"/>
      <c r="BA26" s="577"/>
      <c r="BB26" s="51"/>
      <c r="BC26" s="704"/>
      <c r="BD26" s="704"/>
      <c r="BE26" s="704"/>
      <c r="BF26" s="704"/>
      <c r="BG26" s="704"/>
      <c r="BH26" s="704"/>
      <c r="BI26" s="704"/>
      <c r="BJ26" s="704"/>
      <c r="BK26" s="704"/>
      <c r="BL26" s="704"/>
      <c r="BM26" s="574"/>
      <c r="BN26" s="51"/>
      <c r="BO26" s="730"/>
      <c r="BP26" s="730"/>
      <c r="BQ26" s="730"/>
      <c r="BR26" s="730"/>
      <c r="BS26" s="730"/>
      <c r="BT26" s="730"/>
      <c r="BU26" s="730"/>
      <c r="BV26" s="730"/>
      <c r="BW26" s="730"/>
      <c r="BX26" s="730"/>
      <c r="BY26" s="730"/>
      <c r="BZ26" s="604"/>
      <c r="CA26" s="602"/>
      <c r="CB26" s="598"/>
      <c r="CC26" s="591"/>
      <c r="CD26" s="591"/>
      <c r="CE26" s="476"/>
      <c r="CF26" s="217"/>
      <c r="CG26" s="722"/>
      <c r="CH26" s="722"/>
      <c r="CI26" s="722"/>
      <c r="CJ26" s="722"/>
      <c r="CK26" s="722"/>
      <c r="CL26" s="722"/>
      <c r="CM26" s="722"/>
      <c r="CN26" s="722"/>
      <c r="CO26" s="722"/>
      <c r="CP26" s="722"/>
      <c r="CQ26" s="722"/>
      <c r="CR26" s="722"/>
      <c r="CS26" s="722"/>
      <c r="CT26" s="722"/>
      <c r="CU26" s="722"/>
      <c r="CV26" s="722"/>
      <c r="CW26" s="51"/>
      <c r="CX26" s="722"/>
      <c r="CY26" s="722"/>
      <c r="CZ26" s="722"/>
      <c r="DA26" s="722"/>
      <c r="DB26" s="722"/>
      <c r="DC26" s="476"/>
      <c r="DD26" s="51"/>
      <c r="DE26" s="704" t="s">
        <v>184</v>
      </c>
      <c r="DF26" s="704"/>
      <c r="DG26" s="704"/>
      <c r="DH26" s="704"/>
      <c r="DI26" s="704"/>
      <c r="DJ26" s="704"/>
      <c r="DK26" s="476"/>
      <c r="DL26" s="51"/>
      <c r="DM26" s="722"/>
      <c r="DN26" s="722"/>
      <c r="DO26" s="722"/>
      <c r="DP26" s="722"/>
      <c r="DQ26" s="476"/>
      <c r="DR26" s="51"/>
      <c r="DS26" s="723"/>
      <c r="DT26" s="723"/>
      <c r="DU26" s="723"/>
      <c r="DV26" s="723"/>
      <c r="DW26" s="723"/>
      <c r="DX26" s="723"/>
      <c r="DY26" s="723"/>
      <c r="DZ26" s="723"/>
      <c r="EA26" s="476"/>
      <c r="EB26" s="51"/>
      <c r="EC26" s="730"/>
      <c r="ED26" s="730"/>
      <c r="EE26" s="730"/>
      <c r="EF26" s="730"/>
      <c r="EG26" s="730"/>
      <c r="EH26" s="730"/>
      <c r="EI26" s="730"/>
      <c r="EJ26" s="730"/>
      <c r="EK26" s="730"/>
      <c r="EL26" s="730"/>
      <c r="EM26" s="730"/>
      <c r="EN26" s="730"/>
      <c r="EO26" s="577"/>
    </row>
    <row r="27" spans="1:145" ht="10" customHeight="1" x14ac:dyDescent="0.2">
      <c r="A27" s="51"/>
      <c r="B27" s="732"/>
      <c r="C27" s="732"/>
      <c r="D27" s="732"/>
      <c r="E27" s="732"/>
      <c r="F27" s="732"/>
      <c r="G27" s="732"/>
      <c r="H27" s="732"/>
      <c r="I27" s="476"/>
      <c r="J27" s="51"/>
      <c r="K27" s="732"/>
      <c r="L27" s="732"/>
      <c r="M27" s="732"/>
      <c r="N27" s="732"/>
      <c r="O27" s="732"/>
      <c r="P27" s="732"/>
      <c r="Q27" s="732"/>
      <c r="R27" s="732"/>
      <c r="S27" s="732"/>
      <c r="T27" s="732"/>
      <c r="U27" s="217"/>
      <c r="V27" s="51"/>
      <c r="W27" s="730"/>
      <c r="X27" s="730"/>
      <c r="Y27" s="730"/>
      <c r="Z27" s="730"/>
      <c r="AA27" s="476"/>
      <c r="AB27" s="51"/>
      <c r="AC27" s="704"/>
      <c r="AD27" s="704"/>
      <c r="AE27" s="704"/>
      <c r="AF27" s="704"/>
      <c r="AG27" s="704"/>
      <c r="AH27" s="704"/>
      <c r="AI27" s="476"/>
      <c r="AJ27" s="51"/>
      <c r="AK27" s="722"/>
      <c r="AL27" s="722"/>
      <c r="AM27" s="722"/>
      <c r="AN27" s="722"/>
      <c r="AO27" s="722"/>
      <c r="AP27" s="476"/>
      <c r="AQ27" s="217"/>
      <c r="AR27" s="730"/>
      <c r="AS27" s="730"/>
      <c r="AT27" s="730"/>
      <c r="AU27" s="730"/>
      <c r="AV27" s="730"/>
      <c r="AW27" s="730"/>
      <c r="AX27" s="730"/>
      <c r="AY27" s="730"/>
      <c r="AZ27" s="730"/>
      <c r="BA27" s="577"/>
      <c r="BB27" s="51"/>
      <c r="BC27" s="704"/>
      <c r="BD27" s="704"/>
      <c r="BE27" s="704"/>
      <c r="BF27" s="704"/>
      <c r="BG27" s="704"/>
      <c r="BH27" s="704"/>
      <c r="BI27" s="704"/>
      <c r="BJ27" s="704"/>
      <c r="BK27" s="704"/>
      <c r="BL27" s="704"/>
      <c r="BM27" s="574"/>
      <c r="BN27" s="51"/>
      <c r="BO27" s="730"/>
      <c r="BP27" s="730"/>
      <c r="BQ27" s="730"/>
      <c r="BR27" s="730"/>
      <c r="BS27" s="730"/>
      <c r="BT27" s="730"/>
      <c r="BU27" s="730"/>
      <c r="BV27" s="730"/>
      <c r="BW27" s="730"/>
      <c r="BX27" s="730"/>
      <c r="BY27" s="730"/>
      <c r="BZ27" s="604"/>
      <c r="CA27" s="602"/>
      <c r="CB27" s="598"/>
      <c r="CC27" s="591"/>
      <c r="CD27" s="591"/>
      <c r="CE27" s="476"/>
      <c r="CF27" s="217"/>
      <c r="CG27" s="722"/>
      <c r="CH27" s="722"/>
      <c r="CI27" s="722"/>
      <c r="CJ27" s="722"/>
      <c r="CK27" s="722"/>
      <c r="CL27" s="722"/>
      <c r="CM27" s="722"/>
      <c r="CN27" s="722"/>
      <c r="CO27" s="722"/>
      <c r="CP27" s="722"/>
      <c r="CQ27" s="722"/>
      <c r="CR27" s="722"/>
      <c r="CS27" s="722"/>
      <c r="CT27" s="722"/>
      <c r="CU27" s="722"/>
      <c r="CV27" s="722"/>
      <c r="CW27" s="51"/>
      <c r="CX27" s="722"/>
      <c r="CY27" s="722"/>
      <c r="CZ27" s="722"/>
      <c r="DA27" s="722"/>
      <c r="DB27" s="722"/>
      <c r="DC27" s="476"/>
      <c r="DD27" s="51"/>
      <c r="DE27" s="704"/>
      <c r="DF27" s="704"/>
      <c r="DG27" s="704"/>
      <c r="DH27" s="704"/>
      <c r="DI27" s="704"/>
      <c r="DJ27" s="704"/>
      <c r="DK27" s="476"/>
      <c r="DL27" s="51"/>
      <c r="DM27" s="722"/>
      <c r="DN27" s="722"/>
      <c r="DO27" s="722"/>
      <c r="DP27" s="722"/>
      <c r="DQ27" s="476"/>
      <c r="DR27" s="51"/>
      <c r="DS27" s="723"/>
      <c r="DT27" s="723"/>
      <c r="DU27" s="723"/>
      <c r="DV27" s="723"/>
      <c r="DW27" s="723"/>
      <c r="DX27" s="723"/>
      <c r="DY27" s="723"/>
      <c r="DZ27" s="723"/>
      <c r="EA27" s="476"/>
      <c r="EB27" s="51"/>
      <c r="EC27" s="730"/>
      <c r="ED27" s="730"/>
      <c r="EE27" s="730"/>
      <c r="EF27" s="730"/>
      <c r="EG27" s="730"/>
      <c r="EH27" s="730"/>
      <c r="EI27" s="730"/>
      <c r="EJ27" s="730"/>
      <c r="EK27" s="730"/>
      <c r="EL27" s="730"/>
      <c r="EM27" s="730"/>
      <c r="EN27" s="730"/>
      <c r="EO27" s="577"/>
    </row>
    <row r="28" spans="1:145" ht="10" customHeight="1" x14ac:dyDescent="0.2">
      <c r="A28" s="51"/>
      <c r="B28" s="732"/>
      <c r="C28" s="732"/>
      <c r="D28" s="732"/>
      <c r="E28" s="732"/>
      <c r="F28" s="732"/>
      <c r="G28" s="732"/>
      <c r="H28" s="732"/>
      <c r="I28" s="476"/>
      <c r="J28" s="51"/>
      <c r="K28" s="732"/>
      <c r="L28" s="732"/>
      <c r="M28" s="732"/>
      <c r="N28" s="732"/>
      <c r="O28" s="732"/>
      <c r="P28" s="732"/>
      <c r="Q28" s="732"/>
      <c r="R28" s="732"/>
      <c r="S28" s="732"/>
      <c r="T28" s="732"/>
      <c r="U28" s="217"/>
      <c r="V28" s="51"/>
      <c r="W28" s="730"/>
      <c r="X28" s="730"/>
      <c r="Y28" s="730"/>
      <c r="Z28" s="730"/>
      <c r="AA28" s="476"/>
      <c r="AB28" s="51"/>
      <c r="AC28" s="704"/>
      <c r="AD28" s="704"/>
      <c r="AE28" s="704"/>
      <c r="AF28" s="704"/>
      <c r="AG28" s="704"/>
      <c r="AH28" s="704"/>
      <c r="AI28" s="476"/>
      <c r="AJ28" s="51"/>
      <c r="AK28" s="722"/>
      <c r="AL28" s="722"/>
      <c r="AM28" s="722"/>
      <c r="AN28" s="722"/>
      <c r="AO28" s="722"/>
      <c r="AP28" s="476"/>
      <c r="AQ28" s="217"/>
      <c r="AR28" s="730"/>
      <c r="AS28" s="730"/>
      <c r="AT28" s="730"/>
      <c r="AU28" s="730"/>
      <c r="AV28" s="730"/>
      <c r="AW28" s="730"/>
      <c r="AX28" s="730"/>
      <c r="AY28" s="730"/>
      <c r="AZ28" s="730"/>
      <c r="BA28" s="577"/>
      <c r="BB28" s="51"/>
      <c r="BC28" s="704"/>
      <c r="BD28" s="704"/>
      <c r="BE28" s="704"/>
      <c r="BF28" s="704"/>
      <c r="BG28" s="704"/>
      <c r="BH28" s="704"/>
      <c r="BI28" s="704"/>
      <c r="BJ28" s="704"/>
      <c r="BK28" s="704"/>
      <c r="BL28" s="704"/>
      <c r="BM28" s="574"/>
      <c r="BN28" s="51"/>
      <c r="BO28" s="730"/>
      <c r="BP28" s="730"/>
      <c r="BQ28" s="730"/>
      <c r="BR28" s="730"/>
      <c r="BS28" s="730"/>
      <c r="BT28" s="730"/>
      <c r="BU28" s="730"/>
      <c r="BV28" s="730"/>
      <c r="BW28" s="730"/>
      <c r="BX28" s="730"/>
      <c r="BY28" s="730"/>
      <c r="BZ28" s="604"/>
      <c r="CA28" s="602"/>
      <c r="CB28" s="598"/>
      <c r="CC28" s="591"/>
      <c r="CD28" s="591"/>
      <c r="CE28" s="476"/>
      <c r="CF28" s="217"/>
      <c r="CG28" s="722"/>
      <c r="CH28" s="722"/>
      <c r="CI28" s="722"/>
      <c r="CJ28" s="722"/>
      <c r="CK28" s="722"/>
      <c r="CL28" s="722"/>
      <c r="CM28" s="722"/>
      <c r="CN28" s="722"/>
      <c r="CO28" s="722"/>
      <c r="CP28" s="722"/>
      <c r="CQ28" s="722"/>
      <c r="CR28" s="722"/>
      <c r="CS28" s="722"/>
      <c r="CT28" s="722"/>
      <c r="CU28" s="722"/>
      <c r="CV28" s="722"/>
      <c r="CW28" s="51"/>
      <c r="CX28" s="722"/>
      <c r="CY28" s="722"/>
      <c r="CZ28" s="722"/>
      <c r="DA28" s="722"/>
      <c r="DB28" s="722"/>
      <c r="DC28" s="476"/>
      <c r="DD28" s="51"/>
      <c r="DE28" s="704"/>
      <c r="DF28" s="704"/>
      <c r="DG28" s="704"/>
      <c r="DH28" s="704"/>
      <c r="DI28" s="704"/>
      <c r="DJ28" s="704"/>
      <c r="DK28" s="476"/>
      <c r="DL28" s="51"/>
      <c r="DM28" s="722"/>
      <c r="DN28" s="722"/>
      <c r="DO28" s="722"/>
      <c r="DP28" s="722"/>
      <c r="DQ28" s="476"/>
      <c r="DR28" s="51"/>
      <c r="DS28" s="723"/>
      <c r="DT28" s="723"/>
      <c r="DU28" s="723"/>
      <c r="DV28" s="723"/>
      <c r="DW28" s="723"/>
      <c r="DX28" s="723"/>
      <c r="DY28" s="723"/>
      <c r="DZ28" s="723"/>
      <c r="EA28" s="476"/>
      <c r="EB28" s="51"/>
      <c r="EC28" s="730"/>
      <c r="ED28" s="730"/>
      <c r="EE28" s="730"/>
      <c r="EF28" s="730"/>
      <c r="EG28" s="730"/>
      <c r="EH28" s="730"/>
      <c r="EI28" s="730"/>
      <c r="EJ28" s="730"/>
      <c r="EK28" s="730"/>
      <c r="EL28" s="730"/>
      <c r="EM28" s="730"/>
      <c r="EN28" s="730"/>
      <c r="EO28" s="577"/>
    </row>
    <row r="29" spans="1:145" ht="10" customHeight="1" x14ac:dyDescent="0.2">
      <c r="A29" s="51"/>
      <c r="B29" s="732"/>
      <c r="C29" s="732"/>
      <c r="D29" s="732"/>
      <c r="E29" s="732"/>
      <c r="F29" s="732"/>
      <c r="G29" s="732"/>
      <c r="H29" s="732"/>
      <c r="I29" s="476"/>
      <c r="J29" s="51"/>
      <c r="K29" s="732"/>
      <c r="L29" s="732"/>
      <c r="M29" s="732"/>
      <c r="N29" s="732"/>
      <c r="O29" s="732"/>
      <c r="P29" s="732"/>
      <c r="Q29" s="732"/>
      <c r="R29" s="732"/>
      <c r="S29" s="732"/>
      <c r="T29" s="732"/>
      <c r="U29" s="217"/>
      <c r="V29" s="51"/>
      <c r="W29" s="730"/>
      <c r="X29" s="730"/>
      <c r="Y29" s="730"/>
      <c r="Z29" s="730"/>
      <c r="AA29" s="476"/>
      <c r="AB29" s="51"/>
      <c r="AC29" s="704"/>
      <c r="AD29" s="704"/>
      <c r="AE29" s="704"/>
      <c r="AF29" s="704"/>
      <c r="AG29" s="704"/>
      <c r="AH29" s="704"/>
      <c r="AI29" s="476"/>
      <c r="AJ29" s="51"/>
      <c r="AK29" s="722"/>
      <c r="AL29" s="722"/>
      <c r="AM29" s="722"/>
      <c r="AN29" s="722"/>
      <c r="AO29" s="722"/>
      <c r="AP29" s="476"/>
      <c r="AQ29" s="217"/>
      <c r="AR29" s="730"/>
      <c r="AS29" s="730"/>
      <c r="AT29" s="730"/>
      <c r="AU29" s="730"/>
      <c r="AV29" s="730"/>
      <c r="AW29" s="730"/>
      <c r="AX29" s="730"/>
      <c r="AY29" s="730"/>
      <c r="AZ29" s="730"/>
      <c r="BA29" s="577"/>
      <c r="BB29" s="51"/>
      <c r="BC29" s="704"/>
      <c r="BD29" s="704"/>
      <c r="BE29" s="704"/>
      <c r="BF29" s="704"/>
      <c r="BG29" s="704"/>
      <c r="BH29" s="704"/>
      <c r="BI29" s="704"/>
      <c r="BJ29" s="704"/>
      <c r="BK29" s="704"/>
      <c r="BL29" s="704"/>
      <c r="BM29" s="574"/>
      <c r="BN29" s="51"/>
      <c r="BO29" s="730"/>
      <c r="BP29" s="730"/>
      <c r="BQ29" s="730"/>
      <c r="BR29" s="730"/>
      <c r="BS29" s="730"/>
      <c r="BT29" s="730"/>
      <c r="BU29" s="730"/>
      <c r="BV29" s="730"/>
      <c r="BW29" s="730"/>
      <c r="BX29" s="730"/>
      <c r="BY29" s="730"/>
      <c r="BZ29" s="604"/>
      <c r="CA29" s="602"/>
      <c r="CB29" s="598"/>
      <c r="CC29" s="591"/>
      <c r="CD29" s="591"/>
      <c r="CE29" s="476"/>
      <c r="CF29" s="217"/>
      <c r="CG29" s="722"/>
      <c r="CH29" s="722"/>
      <c r="CI29" s="722"/>
      <c r="CJ29" s="722"/>
      <c r="CK29" s="722"/>
      <c r="CL29" s="722"/>
      <c r="CM29" s="722"/>
      <c r="CN29" s="722"/>
      <c r="CO29" s="722"/>
      <c r="CP29" s="722"/>
      <c r="CQ29" s="722"/>
      <c r="CR29" s="722"/>
      <c r="CS29" s="722"/>
      <c r="CT29" s="722"/>
      <c r="CU29" s="722"/>
      <c r="CV29" s="722"/>
      <c r="CW29" s="51"/>
      <c r="CX29" s="722"/>
      <c r="CY29" s="722"/>
      <c r="CZ29" s="722"/>
      <c r="DA29" s="722"/>
      <c r="DB29" s="722"/>
      <c r="DC29" s="476"/>
      <c r="DD29" s="51"/>
      <c r="DE29" s="704"/>
      <c r="DF29" s="704"/>
      <c r="DG29" s="704"/>
      <c r="DH29" s="704"/>
      <c r="DI29" s="704"/>
      <c r="DJ29" s="704"/>
      <c r="DK29" s="476"/>
      <c r="DL29" s="51"/>
      <c r="DM29" s="722"/>
      <c r="DN29" s="722"/>
      <c r="DO29" s="722"/>
      <c r="DP29" s="722"/>
      <c r="DQ29" s="476"/>
      <c r="DR29" s="51"/>
      <c r="DS29" s="723"/>
      <c r="DT29" s="723"/>
      <c r="DU29" s="723"/>
      <c r="DV29" s="723"/>
      <c r="DW29" s="723"/>
      <c r="DX29" s="723"/>
      <c r="DY29" s="723"/>
      <c r="DZ29" s="723"/>
      <c r="EA29" s="476"/>
      <c r="EB29" s="51"/>
      <c r="EC29" s="730"/>
      <c r="ED29" s="730"/>
      <c r="EE29" s="730"/>
      <c r="EF29" s="730"/>
      <c r="EG29" s="730"/>
      <c r="EH29" s="730"/>
      <c r="EI29" s="730"/>
      <c r="EJ29" s="730"/>
      <c r="EK29" s="730"/>
      <c r="EL29" s="730"/>
      <c r="EM29" s="730"/>
      <c r="EN29" s="730"/>
      <c r="EO29" s="577"/>
    </row>
    <row r="30" spans="1:145" ht="10" customHeight="1" x14ac:dyDescent="0.2">
      <c r="A30" s="51"/>
      <c r="B30" s="732"/>
      <c r="C30" s="732"/>
      <c r="D30" s="732"/>
      <c r="E30" s="732"/>
      <c r="F30" s="732"/>
      <c r="G30" s="732"/>
      <c r="H30" s="732"/>
      <c r="I30" s="476"/>
      <c r="J30" s="51"/>
      <c r="K30" s="636"/>
      <c r="L30" s="636"/>
      <c r="M30" s="636"/>
      <c r="N30" s="636"/>
      <c r="O30" s="636"/>
      <c r="P30" s="636"/>
      <c r="Q30" s="636"/>
      <c r="R30" s="636"/>
      <c r="S30" s="636"/>
      <c r="T30" s="636"/>
      <c r="U30" s="217"/>
      <c r="V30" s="51"/>
      <c r="W30" s="730"/>
      <c r="X30" s="730"/>
      <c r="Y30" s="730"/>
      <c r="Z30" s="730"/>
      <c r="AA30" s="476"/>
      <c r="AB30" s="51"/>
      <c r="AC30" s="704"/>
      <c r="AD30" s="704"/>
      <c r="AE30" s="704"/>
      <c r="AF30" s="704"/>
      <c r="AG30" s="704"/>
      <c r="AH30" s="704"/>
      <c r="AI30" s="476"/>
      <c r="AJ30" s="51"/>
      <c r="AK30" s="722"/>
      <c r="AL30" s="722"/>
      <c r="AM30" s="722"/>
      <c r="AN30" s="722"/>
      <c r="AO30" s="722"/>
      <c r="AP30" s="476"/>
      <c r="AQ30" s="217"/>
      <c r="AR30" s="730"/>
      <c r="AS30" s="730"/>
      <c r="AT30" s="730"/>
      <c r="AU30" s="730"/>
      <c r="AV30" s="730"/>
      <c r="AW30" s="730"/>
      <c r="AX30" s="730"/>
      <c r="AY30" s="730"/>
      <c r="AZ30" s="730"/>
      <c r="BA30" s="577"/>
      <c r="BB30" s="51"/>
      <c r="BC30" s="704"/>
      <c r="BD30" s="704"/>
      <c r="BE30" s="704"/>
      <c r="BF30" s="704"/>
      <c r="BG30" s="704"/>
      <c r="BH30" s="704"/>
      <c r="BI30" s="704"/>
      <c r="BJ30" s="704"/>
      <c r="BK30" s="704"/>
      <c r="BL30" s="704"/>
      <c r="BM30" s="574"/>
      <c r="BN30" s="51"/>
      <c r="BO30" s="730"/>
      <c r="BP30" s="730"/>
      <c r="BQ30" s="730"/>
      <c r="BR30" s="730"/>
      <c r="BS30" s="730"/>
      <c r="BT30" s="730"/>
      <c r="BU30" s="730"/>
      <c r="BV30" s="730"/>
      <c r="BW30" s="730"/>
      <c r="BX30" s="730"/>
      <c r="BY30" s="730"/>
      <c r="BZ30" s="604"/>
      <c r="CA30" s="602"/>
      <c r="CB30" s="598"/>
      <c r="CC30" s="591"/>
      <c r="CD30" s="591"/>
      <c r="CE30" s="476"/>
      <c r="CF30" s="217"/>
      <c r="CG30" s="722"/>
      <c r="CH30" s="722"/>
      <c r="CI30" s="722"/>
      <c r="CJ30" s="722"/>
      <c r="CK30" s="722"/>
      <c r="CL30" s="722"/>
      <c r="CM30" s="722"/>
      <c r="CN30" s="722"/>
      <c r="CO30" s="722"/>
      <c r="CP30" s="722"/>
      <c r="CQ30" s="722"/>
      <c r="CR30" s="722"/>
      <c r="CS30" s="722"/>
      <c r="CT30" s="722"/>
      <c r="CU30" s="722"/>
      <c r="CV30" s="722"/>
      <c r="CW30" s="51"/>
      <c r="CX30" s="722"/>
      <c r="CY30" s="722"/>
      <c r="CZ30" s="722"/>
      <c r="DA30" s="722"/>
      <c r="DB30" s="722"/>
      <c r="DC30" s="476"/>
      <c r="DD30" s="51"/>
      <c r="DE30" s="704"/>
      <c r="DF30" s="704"/>
      <c r="DG30" s="704"/>
      <c r="DH30" s="704"/>
      <c r="DI30" s="704"/>
      <c r="DJ30" s="704"/>
      <c r="DK30" s="476"/>
      <c r="DL30" s="51"/>
      <c r="DM30" s="722"/>
      <c r="DN30" s="722"/>
      <c r="DO30" s="722"/>
      <c r="DP30" s="722"/>
      <c r="DQ30" s="476"/>
      <c r="DR30" s="51"/>
      <c r="DS30" s="723"/>
      <c r="DT30" s="723"/>
      <c r="DU30" s="723"/>
      <c r="DV30" s="723"/>
      <c r="DW30" s="723"/>
      <c r="DX30" s="723"/>
      <c r="DY30" s="723"/>
      <c r="DZ30" s="723"/>
      <c r="EA30" s="476"/>
      <c r="EB30" s="51"/>
      <c r="EC30" s="730"/>
      <c r="ED30" s="730"/>
      <c r="EE30" s="730"/>
      <c r="EF30" s="730"/>
      <c r="EG30" s="730"/>
      <c r="EH30" s="730"/>
      <c r="EI30" s="730"/>
      <c r="EJ30" s="730"/>
      <c r="EK30" s="730"/>
      <c r="EL30" s="730"/>
      <c r="EM30" s="730"/>
      <c r="EN30" s="730"/>
      <c r="EO30" s="577"/>
    </row>
    <row r="31" spans="1:145" ht="10" customHeight="1" x14ac:dyDescent="0.2">
      <c r="A31" s="51"/>
      <c r="B31" s="732"/>
      <c r="C31" s="732"/>
      <c r="D31" s="732"/>
      <c r="E31" s="732"/>
      <c r="F31" s="732"/>
      <c r="G31" s="732"/>
      <c r="H31" s="732"/>
      <c r="I31" s="476"/>
      <c r="J31" s="51"/>
      <c r="K31" s="636"/>
      <c r="L31" s="636"/>
      <c r="M31" s="636"/>
      <c r="N31" s="636"/>
      <c r="O31" s="636"/>
      <c r="P31" s="636"/>
      <c r="Q31" s="636"/>
      <c r="R31" s="636"/>
      <c r="S31" s="636"/>
      <c r="T31" s="636"/>
      <c r="U31" s="217"/>
      <c r="V31" s="51"/>
      <c r="W31" s="730"/>
      <c r="X31" s="730"/>
      <c r="Y31" s="730"/>
      <c r="Z31" s="730"/>
      <c r="AA31" s="476"/>
      <c r="AB31" s="51"/>
      <c r="AC31" s="704"/>
      <c r="AD31" s="704"/>
      <c r="AE31" s="704"/>
      <c r="AF31" s="704"/>
      <c r="AG31" s="704"/>
      <c r="AH31" s="704"/>
      <c r="AI31" s="476"/>
      <c r="AJ31" s="51"/>
      <c r="AK31" s="722"/>
      <c r="AL31" s="722"/>
      <c r="AM31" s="722"/>
      <c r="AN31" s="722"/>
      <c r="AO31" s="722"/>
      <c r="AP31" s="476"/>
      <c r="AQ31" s="217"/>
      <c r="AR31" s="730"/>
      <c r="AS31" s="730"/>
      <c r="AT31" s="730"/>
      <c r="AU31" s="730"/>
      <c r="AV31" s="730"/>
      <c r="AW31" s="730"/>
      <c r="AX31" s="730"/>
      <c r="AY31" s="730"/>
      <c r="AZ31" s="730"/>
      <c r="BA31" s="577"/>
      <c r="BB31" s="51"/>
      <c r="BC31" s="704"/>
      <c r="BD31" s="704"/>
      <c r="BE31" s="704"/>
      <c r="BF31" s="704"/>
      <c r="BG31" s="704"/>
      <c r="BH31" s="704"/>
      <c r="BI31" s="704"/>
      <c r="BJ31" s="704"/>
      <c r="BK31" s="704"/>
      <c r="BL31" s="704"/>
      <c r="BM31" s="574"/>
      <c r="BN31" s="51"/>
      <c r="BO31" s="730"/>
      <c r="BP31" s="730"/>
      <c r="BQ31" s="730"/>
      <c r="BR31" s="730"/>
      <c r="BS31" s="730"/>
      <c r="BT31" s="730"/>
      <c r="BU31" s="730"/>
      <c r="BV31" s="730"/>
      <c r="BW31" s="730"/>
      <c r="BX31" s="730"/>
      <c r="BY31" s="730"/>
      <c r="BZ31" s="604"/>
      <c r="CA31" s="602"/>
      <c r="CB31" s="598"/>
      <c r="CC31" s="591"/>
      <c r="CD31" s="591"/>
      <c r="CE31" s="476"/>
      <c r="CF31" s="217"/>
      <c r="CG31" s="722"/>
      <c r="CH31" s="722"/>
      <c r="CI31" s="722"/>
      <c r="CJ31" s="722"/>
      <c r="CK31" s="722"/>
      <c r="CL31" s="722"/>
      <c r="CM31" s="722"/>
      <c r="CN31" s="722"/>
      <c r="CO31" s="722"/>
      <c r="CP31" s="722"/>
      <c r="CQ31" s="722"/>
      <c r="CR31" s="722"/>
      <c r="CS31" s="722"/>
      <c r="CT31" s="722"/>
      <c r="CU31" s="722"/>
      <c r="CV31" s="722"/>
      <c r="CW31" s="51"/>
      <c r="CX31" s="722"/>
      <c r="CY31" s="722"/>
      <c r="CZ31" s="722"/>
      <c r="DA31" s="722"/>
      <c r="DB31" s="722"/>
      <c r="DC31" s="476"/>
      <c r="DD31" s="51"/>
      <c r="DE31" s="704"/>
      <c r="DF31" s="704"/>
      <c r="DG31" s="704"/>
      <c r="DH31" s="704"/>
      <c r="DI31" s="704"/>
      <c r="DJ31" s="704"/>
      <c r="DK31" s="476"/>
      <c r="DL31" s="51"/>
      <c r="DM31" s="722"/>
      <c r="DN31" s="722"/>
      <c r="DO31" s="722"/>
      <c r="DP31" s="722"/>
      <c r="DQ31" s="476"/>
      <c r="DR31" s="51"/>
      <c r="DS31" s="723"/>
      <c r="DT31" s="723"/>
      <c r="DU31" s="723"/>
      <c r="DV31" s="723"/>
      <c r="DW31" s="723"/>
      <c r="DX31" s="723"/>
      <c r="DY31" s="723"/>
      <c r="DZ31" s="723"/>
      <c r="EA31" s="476"/>
      <c r="EB31" s="51"/>
      <c r="EC31" s="704" t="s">
        <v>185</v>
      </c>
      <c r="ED31" s="704"/>
      <c r="EE31" s="704"/>
      <c r="EF31" s="704"/>
      <c r="EG31" s="704"/>
      <c r="EH31" s="704"/>
      <c r="EI31" s="704"/>
      <c r="EJ31" s="704"/>
      <c r="EK31" s="704"/>
      <c r="EL31" s="704"/>
      <c r="EM31" s="704"/>
      <c r="EN31" s="704"/>
      <c r="EO31" s="577"/>
    </row>
    <row r="32" spans="1:145" ht="10" customHeight="1" x14ac:dyDescent="0.2">
      <c r="A32" s="51"/>
      <c r="B32" s="732"/>
      <c r="C32" s="732"/>
      <c r="D32" s="732"/>
      <c r="E32" s="732"/>
      <c r="F32" s="732"/>
      <c r="G32" s="732"/>
      <c r="H32" s="732"/>
      <c r="I32" s="476"/>
      <c r="J32" s="51"/>
      <c r="K32" s="636"/>
      <c r="L32" s="636"/>
      <c r="M32" s="636"/>
      <c r="N32" s="636"/>
      <c r="O32" s="636"/>
      <c r="P32" s="636"/>
      <c r="Q32" s="636"/>
      <c r="R32" s="636"/>
      <c r="S32" s="636"/>
      <c r="T32" s="636"/>
      <c r="U32" s="217"/>
      <c r="V32" s="51"/>
      <c r="W32" s="730"/>
      <c r="X32" s="730"/>
      <c r="Y32" s="730"/>
      <c r="Z32" s="730"/>
      <c r="AA32" s="476"/>
      <c r="AB32" s="51"/>
      <c r="AC32" s="704"/>
      <c r="AD32" s="704"/>
      <c r="AE32" s="704"/>
      <c r="AF32" s="704"/>
      <c r="AG32" s="704"/>
      <c r="AH32" s="704"/>
      <c r="AI32" s="476"/>
      <c r="AJ32" s="51"/>
      <c r="AK32" s="722"/>
      <c r="AL32" s="722"/>
      <c r="AM32" s="722"/>
      <c r="AN32" s="722"/>
      <c r="AO32" s="722"/>
      <c r="AP32" s="476"/>
      <c r="AQ32" s="217"/>
      <c r="AR32" s="730"/>
      <c r="AS32" s="730"/>
      <c r="AT32" s="730"/>
      <c r="AU32" s="730"/>
      <c r="AV32" s="730"/>
      <c r="AW32" s="730"/>
      <c r="AX32" s="730"/>
      <c r="AY32" s="730"/>
      <c r="AZ32" s="730"/>
      <c r="BA32" s="577"/>
      <c r="BB32" s="51"/>
      <c r="BC32" s="704"/>
      <c r="BD32" s="704"/>
      <c r="BE32" s="704"/>
      <c r="BF32" s="704"/>
      <c r="BG32" s="704"/>
      <c r="BH32" s="704"/>
      <c r="BI32" s="704"/>
      <c r="BJ32" s="704"/>
      <c r="BK32" s="704"/>
      <c r="BL32" s="704"/>
      <c r="BM32" s="574"/>
      <c r="BN32" s="51"/>
      <c r="BO32" s="730"/>
      <c r="BP32" s="730"/>
      <c r="BQ32" s="730"/>
      <c r="BR32" s="730"/>
      <c r="BS32" s="730"/>
      <c r="BT32" s="730"/>
      <c r="BU32" s="730"/>
      <c r="BV32" s="730"/>
      <c r="BW32" s="730"/>
      <c r="BX32" s="730"/>
      <c r="BY32" s="730"/>
      <c r="BZ32" s="604"/>
      <c r="CA32" s="602"/>
      <c r="CB32" s="598"/>
      <c r="CC32" s="591"/>
      <c r="CD32" s="591"/>
      <c r="CE32" s="476"/>
      <c r="CF32" s="217"/>
      <c r="CG32" s="722"/>
      <c r="CH32" s="722"/>
      <c r="CI32" s="722"/>
      <c r="CJ32" s="722"/>
      <c r="CK32" s="722"/>
      <c r="CL32" s="722"/>
      <c r="CM32" s="722"/>
      <c r="CN32" s="722"/>
      <c r="CO32" s="722"/>
      <c r="CP32" s="722"/>
      <c r="CQ32" s="722"/>
      <c r="CR32" s="722"/>
      <c r="CS32" s="722"/>
      <c r="CT32" s="722"/>
      <c r="CU32" s="722"/>
      <c r="CV32" s="722"/>
      <c r="CW32" s="51"/>
      <c r="CX32" s="722"/>
      <c r="CY32" s="722"/>
      <c r="CZ32" s="722"/>
      <c r="DA32" s="722"/>
      <c r="DB32" s="722"/>
      <c r="DC32" s="476"/>
      <c r="DD32" s="51"/>
      <c r="DE32" s="704"/>
      <c r="DF32" s="704"/>
      <c r="DG32" s="704"/>
      <c r="DH32" s="704"/>
      <c r="DI32" s="704"/>
      <c r="DJ32" s="704"/>
      <c r="DK32" s="476"/>
      <c r="DL32" s="51"/>
      <c r="DM32" s="722"/>
      <c r="DN32" s="722"/>
      <c r="DO32" s="722"/>
      <c r="DP32" s="722"/>
      <c r="DQ32" s="476"/>
      <c r="DR32" s="51"/>
      <c r="DS32" s="723"/>
      <c r="DT32" s="723"/>
      <c r="DU32" s="723"/>
      <c r="DV32" s="723"/>
      <c r="DW32" s="723"/>
      <c r="DX32" s="723"/>
      <c r="DY32" s="723"/>
      <c r="DZ32" s="723"/>
      <c r="EA32" s="476"/>
      <c r="EB32" s="51"/>
      <c r="EC32" s="704"/>
      <c r="ED32" s="704"/>
      <c r="EE32" s="704"/>
      <c r="EF32" s="704"/>
      <c r="EG32" s="704"/>
      <c r="EH32" s="704"/>
      <c r="EI32" s="704"/>
      <c r="EJ32" s="704"/>
      <c r="EK32" s="704"/>
      <c r="EL32" s="704"/>
      <c r="EM32" s="704"/>
      <c r="EN32" s="704"/>
      <c r="EO32" s="577"/>
    </row>
    <row r="33" spans="1:145" ht="10" customHeight="1" x14ac:dyDescent="0.2">
      <c r="A33" s="51"/>
      <c r="B33" s="732"/>
      <c r="C33" s="732"/>
      <c r="D33" s="732"/>
      <c r="E33" s="732"/>
      <c r="F33" s="732"/>
      <c r="G33" s="732"/>
      <c r="H33" s="732"/>
      <c r="I33" s="476"/>
      <c r="J33" s="51"/>
      <c r="K33" s="575"/>
      <c r="L33" s="575"/>
      <c r="M33" s="575"/>
      <c r="N33" s="575"/>
      <c r="O33" s="575"/>
      <c r="P33" s="575"/>
      <c r="Q33" s="575"/>
      <c r="R33" s="575"/>
      <c r="S33" s="575"/>
      <c r="T33" s="575"/>
      <c r="U33" s="217"/>
      <c r="V33" s="51"/>
      <c r="W33" s="730"/>
      <c r="X33" s="730"/>
      <c r="Y33" s="730"/>
      <c r="Z33" s="730"/>
      <c r="AA33" s="476"/>
      <c r="AB33" s="51"/>
      <c r="AC33" s="704"/>
      <c r="AD33" s="704"/>
      <c r="AE33" s="704"/>
      <c r="AF33" s="704"/>
      <c r="AG33" s="704"/>
      <c r="AH33" s="704"/>
      <c r="AI33" s="476"/>
      <c r="AJ33" s="51"/>
      <c r="AK33" s="722"/>
      <c r="AL33" s="722"/>
      <c r="AM33" s="722"/>
      <c r="AN33" s="722"/>
      <c r="AO33" s="722"/>
      <c r="AP33" s="476"/>
      <c r="AQ33" s="217"/>
      <c r="AR33" s="730"/>
      <c r="AS33" s="730"/>
      <c r="AT33" s="730"/>
      <c r="AU33" s="730"/>
      <c r="AV33" s="730"/>
      <c r="AW33" s="730"/>
      <c r="AX33" s="730"/>
      <c r="AY33" s="730"/>
      <c r="AZ33" s="730"/>
      <c r="BA33" s="577"/>
      <c r="BB33" s="51"/>
      <c r="BC33" s="704"/>
      <c r="BD33" s="704"/>
      <c r="BE33" s="704"/>
      <c r="BF33" s="704"/>
      <c r="BG33" s="704"/>
      <c r="BH33" s="704"/>
      <c r="BI33" s="704"/>
      <c r="BJ33" s="704"/>
      <c r="BK33" s="704"/>
      <c r="BL33" s="704"/>
      <c r="BM33" s="574"/>
      <c r="BN33" s="51"/>
      <c r="BO33" s="730"/>
      <c r="BP33" s="730"/>
      <c r="BQ33" s="730"/>
      <c r="BR33" s="730"/>
      <c r="BS33" s="730"/>
      <c r="BT33" s="730"/>
      <c r="BU33" s="730"/>
      <c r="BV33" s="730"/>
      <c r="BW33" s="730"/>
      <c r="BX33" s="730"/>
      <c r="BY33" s="730"/>
      <c r="BZ33" s="604"/>
      <c r="CA33" s="602"/>
      <c r="CB33" s="598"/>
      <c r="CC33" s="591"/>
      <c r="CD33" s="591"/>
      <c r="CE33" s="476"/>
      <c r="CF33" s="217"/>
      <c r="CG33" s="722"/>
      <c r="CH33" s="722"/>
      <c r="CI33" s="722"/>
      <c r="CJ33" s="722"/>
      <c r="CK33" s="722"/>
      <c r="CL33" s="722"/>
      <c r="CM33" s="722"/>
      <c r="CN33" s="722"/>
      <c r="CO33" s="722"/>
      <c r="CP33" s="722"/>
      <c r="CQ33" s="722"/>
      <c r="CR33" s="722"/>
      <c r="CS33" s="722"/>
      <c r="CT33" s="722"/>
      <c r="CU33" s="722"/>
      <c r="CV33" s="722"/>
      <c r="CW33" s="51"/>
      <c r="CX33" s="722"/>
      <c r="CY33" s="722"/>
      <c r="CZ33" s="722"/>
      <c r="DA33" s="722"/>
      <c r="DB33" s="722"/>
      <c r="DC33" s="476"/>
      <c r="DD33" s="51"/>
      <c r="DE33" s="704"/>
      <c r="DF33" s="704"/>
      <c r="DG33" s="704"/>
      <c r="DH33" s="704"/>
      <c r="DI33" s="704"/>
      <c r="DJ33" s="704"/>
      <c r="DK33" s="476"/>
      <c r="DL33" s="51"/>
      <c r="DM33" s="722"/>
      <c r="DN33" s="722"/>
      <c r="DO33" s="722"/>
      <c r="DP33" s="722"/>
      <c r="DQ33" s="476"/>
      <c r="DR33" s="51"/>
      <c r="DS33" s="723"/>
      <c r="DT33" s="723"/>
      <c r="DU33" s="723"/>
      <c r="DV33" s="723"/>
      <c r="DW33" s="723"/>
      <c r="DX33" s="723"/>
      <c r="DY33" s="723"/>
      <c r="DZ33" s="723"/>
      <c r="EA33" s="476"/>
      <c r="EB33" s="51"/>
      <c r="EC33" s="704"/>
      <c r="ED33" s="704"/>
      <c r="EE33" s="704"/>
      <c r="EF33" s="704"/>
      <c r="EG33" s="704"/>
      <c r="EH33" s="704"/>
      <c r="EI33" s="704"/>
      <c r="EJ33" s="704"/>
      <c r="EK33" s="704"/>
      <c r="EL33" s="704"/>
      <c r="EM33" s="704"/>
      <c r="EN33" s="704"/>
      <c r="EO33" s="577"/>
    </row>
    <row r="34" spans="1:145" ht="10" customHeight="1" x14ac:dyDescent="0.2">
      <c r="A34" s="51"/>
      <c r="B34" s="732"/>
      <c r="C34" s="732"/>
      <c r="D34" s="732"/>
      <c r="E34" s="732"/>
      <c r="F34" s="732"/>
      <c r="G34" s="732"/>
      <c r="H34" s="732"/>
      <c r="I34" s="476"/>
      <c r="J34" s="51"/>
      <c r="K34" s="575"/>
      <c r="L34" s="575"/>
      <c r="M34" s="575"/>
      <c r="N34" s="575"/>
      <c r="O34" s="575"/>
      <c r="P34" s="575"/>
      <c r="Q34" s="575"/>
      <c r="R34" s="575"/>
      <c r="S34" s="575"/>
      <c r="T34" s="575"/>
      <c r="U34" s="217"/>
      <c r="V34" s="51"/>
      <c r="W34" s="730"/>
      <c r="X34" s="730"/>
      <c r="Y34" s="730"/>
      <c r="Z34" s="730"/>
      <c r="AA34" s="476"/>
      <c r="AB34" s="51"/>
      <c r="AC34" s="704"/>
      <c r="AD34" s="704"/>
      <c r="AE34" s="704"/>
      <c r="AF34" s="704"/>
      <c r="AG34" s="704"/>
      <c r="AH34" s="704"/>
      <c r="AI34" s="476"/>
      <c r="AJ34" s="51"/>
      <c r="AK34" s="722"/>
      <c r="AL34" s="722"/>
      <c r="AM34" s="722"/>
      <c r="AN34" s="722"/>
      <c r="AO34" s="722"/>
      <c r="AP34" s="476"/>
      <c r="AQ34" s="217"/>
      <c r="AR34" s="730"/>
      <c r="AS34" s="730"/>
      <c r="AT34" s="730"/>
      <c r="AU34" s="730"/>
      <c r="AV34" s="730"/>
      <c r="AW34" s="730"/>
      <c r="AX34" s="730"/>
      <c r="AY34" s="730"/>
      <c r="AZ34" s="730"/>
      <c r="BA34" s="577"/>
      <c r="BB34" s="51"/>
      <c r="BC34" s="704"/>
      <c r="BD34" s="704"/>
      <c r="BE34" s="704"/>
      <c r="BF34" s="704"/>
      <c r="BG34" s="704"/>
      <c r="BH34" s="704"/>
      <c r="BI34" s="704"/>
      <c r="BJ34" s="704"/>
      <c r="BK34" s="704"/>
      <c r="BL34" s="704"/>
      <c r="BM34" s="574"/>
      <c r="BN34" s="51"/>
      <c r="BO34" s="730"/>
      <c r="BP34" s="730"/>
      <c r="BQ34" s="730"/>
      <c r="BR34" s="730"/>
      <c r="BS34" s="730"/>
      <c r="BT34" s="730"/>
      <c r="BU34" s="730"/>
      <c r="BV34" s="730"/>
      <c r="BW34" s="730"/>
      <c r="BX34" s="730"/>
      <c r="BY34" s="730"/>
      <c r="BZ34" s="604"/>
      <c r="CA34" s="602"/>
      <c r="CB34" s="598"/>
      <c r="CC34" s="591"/>
      <c r="CD34" s="591"/>
      <c r="CE34" s="476"/>
      <c r="CF34" s="217"/>
      <c r="CG34" s="722"/>
      <c r="CH34" s="722"/>
      <c r="CI34" s="722"/>
      <c r="CJ34" s="722"/>
      <c r="CK34" s="722"/>
      <c r="CL34" s="722"/>
      <c r="CM34" s="722"/>
      <c r="CN34" s="722"/>
      <c r="CO34" s="722"/>
      <c r="CP34" s="722"/>
      <c r="CQ34" s="722"/>
      <c r="CR34" s="722"/>
      <c r="CS34" s="722"/>
      <c r="CT34" s="722"/>
      <c r="CU34" s="722"/>
      <c r="CV34" s="722"/>
      <c r="CW34" s="51"/>
      <c r="CX34" s="722"/>
      <c r="CY34" s="722"/>
      <c r="CZ34" s="722"/>
      <c r="DA34" s="722"/>
      <c r="DB34" s="722"/>
      <c r="DC34" s="476"/>
      <c r="DD34" s="51"/>
      <c r="DE34" s="704"/>
      <c r="DF34" s="704"/>
      <c r="DG34" s="704"/>
      <c r="DH34" s="704"/>
      <c r="DI34" s="704"/>
      <c r="DJ34" s="704"/>
      <c r="DK34" s="476"/>
      <c r="DL34" s="51"/>
      <c r="DM34" s="722"/>
      <c r="DN34" s="722"/>
      <c r="DO34" s="722"/>
      <c r="DP34" s="722"/>
      <c r="DQ34" s="476"/>
      <c r="DR34" s="51"/>
      <c r="DS34" s="723"/>
      <c r="DT34" s="723"/>
      <c r="DU34" s="723"/>
      <c r="DV34" s="723"/>
      <c r="DW34" s="723"/>
      <c r="DX34" s="723"/>
      <c r="DY34" s="723"/>
      <c r="DZ34" s="723"/>
      <c r="EA34" s="476"/>
      <c r="EB34" s="51"/>
      <c r="EC34" s="704"/>
      <c r="ED34" s="704"/>
      <c r="EE34" s="704"/>
      <c r="EF34" s="704"/>
      <c r="EG34" s="704"/>
      <c r="EH34" s="704"/>
      <c r="EI34" s="704"/>
      <c r="EJ34" s="704"/>
      <c r="EK34" s="704"/>
      <c r="EL34" s="704"/>
      <c r="EM34" s="704"/>
      <c r="EN34" s="704"/>
      <c r="EO34" s="577"/>
    </row>
    <row r="35" spans="1:145" ht="10" customHeight="1" x14ac:dyDescent="0.2">
      <c r="A35" s="51"/>
      <c r="B35" s="732"/>
      <c r="C35" s="732"/>
      <c r="D35" s="732"/>
      <c r="E35" s="732"/>
      <c r="F35" s="732"/>
      <c r="G35" s="732"/>
      <c r="H35" s="732"/>
      <c r="I35" s="476"/>
      <c r="J35" s="51"/>
      <c r="K35" s="575"/>
      <c r="L35" s="575"/>
      <c r="M35" s="575"/>
      <c r="N35" s="575"/>
      <c r="O35" s="575"/>
      <c r="P35" s="575"/>
      <c r="Q35" s="575"/>
      <c r="R35" s="575"/>
      <c r="S35" s="575"/>
      <c r="T35" s="575"/>
      <c r="U35" s="217"/>
      <c r="V35" s="51"/>
      <c r="W35" s="730"/>
      <c r="X35" s="730"/>
      <c r="Y35" s="730"/>
      <c r="Z35" s="730"/>
      <c r="AA35" s="476"/>
      <c r="AB35" s="51"/>
      <c r="AC35" s="704"/>
      <c r="AD35" s="704"/>
      <c r="AE35" s="704"/>
      <c r="AF35" s="704"/>
      <c r="AG35" s="704"/>
      <c r="AH35" s="704"/>
      <c r="AI35" s="476"/>
      <c r="AJ35" s="51"/>
      <c r="AK35" s="722"/>
      <c r="AL35" s="722"/>
      <c r="AM35" s="722"/>
      <c r="AN35" s="722"/>
      <c r="AO35" s="722"/>
      <c r="AP35" s="476"/>
      <c r="AQ35" s="217"/>
      <c r="AR35" s="730"/>
      <c r="AS35" s="730"/>
      <c r="AT35" s="730"/>
      <c r="AU35" s="730"/>
      <c r="AV35" s="730"/>
      <c r="AW35" s="730"/>
      <c r="AX35" s="730"/>
      <c r="AY35" s="730"/>
      <c r="AZ35" s="730"/>
      <c r="BA35" s="577"/>
      <c r="BB35" s="51"/>
      <c r="BC35" s="704"/>
      <c r="BD35" s="704"/>
      <c r="BE35" s="704"/>
      <c r="BF35" s="704"/>
      <c r="BG35" s="704"/>
      <c r="BH35" s="704"/>
      <c r="BI35" s="704"/>
      <c r="BJ35" s="704"/>
      <c r="BK35" s="704"/>
      <c r="BL35" s="704"/>
      <c r="BM35" s="574"/>
      <c r="BN35" s="51"/>
      <c r="BO35" s="730"/>
      <c r="BP35" s="730"/>
      <c r="BQ35" s="730"/>
      <c r="BR35" s="730"/>
      <c r="BS35" s="730"/>
      <c r="BT35" s="730"/>
      <c r="BU35" s="730"/>
      <c r="BV35" s="730"/>
      <c r="BW35" s="730"/>
      <c r="BX35" s="730"/>
      <c r="BY35" s="730"/>
      <c r="BZ35" s="604"/>
      <c r="CA35" s="602"/>
      <c r="CB35" s="598"/>
      <c r="CC35" s="591"/>
      <c r="CD35" s="591"/>
      <c r="CE35" s="476"/>
      <c r="CF35" s="217"/>
      <c r="CG35" s="722"/>
      <c r="CH35" s="722"/>
      <c r="CI35" s="722"/>
      <c r="CJ35" s="722"/>
      <c r="CK35" s="722"/>
      <c r="CL35" s="722"/>
      <c r="CM35" s="722"/>
      <c r="CN35" s="722"/>
      <c r="CO35" s="722"/>
      <c r="CP35" s="722"/>
      <c r="CQ35" s="722"/>
      <c r="CR35" s="722"/>
      <c r="CS35" s="722"/>
      <c r="CT35" s="722"/>
      <c r="CU35" s="722"/>
      <c r="CV35" s="722"/>
      <c r="CW35" s="51"/>
      <c r="CX35" s="722"/>
      <c r="CY35" s="722"/>
      <c r="CZ35" s="722"/>
      <c r="DA35" s="722"/>
      <c r="DB35" s="722"/>
      <c r="DC35" s="476"/>
      <c r="DD35" s="51"/>
      <c r="DE35" s="704"/>
      <c r="DF35" s="704"/>
      <c r="DG35" s="704"/>
      <c r="DH35" s="704"/>
      <c r="DI35" s="704"/>
      <c r="DJ35" s="704"/>
      <c r="DK35" s="476"/>
      <c r="DL35" s="51"/>
      <c r="DM35" s="722"/>
      <c r="DN35" s="722"/>
      <c r="DO35" s="722"/>
      <c r="DP35" s="722"/>
      <c r="DQ35" s="476"/>
      <c r="DR35" s="51"/>
      <c r="DS35" s="723"/>
      <c r="DT35" s="723"/>
      <c r="DU35" s="723"/>
      <c r="DV35" s="723"/>
      <c r="DW35" s="723"/>
      <c r="DX35" s="723"/>
      <c r="DY35" s="723"/>
      <c r="DZ35" s="723"/>
      <c r="EA35" s="476"/>
      <c r="EB35" s="51"/>
      <c r="EC35" s="704"/>
      <c r="ED35" s="704"/>
      <c r="EE35" s="704"/>
      <c r="EF35" s="704"/>
      <c r="EG35" s="704"/>
      <c r="EH35" s="704"/>
      <c r="EI35" s="704"/>
      <c r="EJ35" s="704"/>
      <c r="EK35" s="704"/>
      <c r="EL35" s="704"/>
      <c r="EM35" s="704"/>
      <c r="EN35" s="704"/>
      <c r="EO35" s="577"/>
    </row>
    <row r="36" spans="1:145" ht="10" customHeight="1" x14ac:dyDescent="0.2">
      <c r="A36" s="51"/>
      <c r="B36" s="704" t="s">
        <v>182</v>
      </c>
      <c r="C36" s="704"/>
      <c r="D36" s="704"/>
      <c r="E36" s="704"/>
      <c r="F36" s="704"/>
      <c r="G36" s="704"/>
      <c r="H36" s="704"/>
      <c r="I36" s="476"/>
      <c r="J36" s="51"/>
      <c r="K36" s="575"/>
      <c r="L36" s="575"/>
      <c r="M36" s="575"/>
      <c r="N36" s="575"/>
      <c r="O36" s="575"/>
      <c r="P36" s="575"/>
      <c r="Q36" s="575"/>
      <c r="R36" s="575"/>
      <c r="S36" s="575"/>
      <c r="T36" s="575"/>
      <c r="U36" s="217"/>
      <c r="V36" s="51"/>
      <c r="W36" s="730"/>
      <c r="X36" s="730"/>
      <c r="Y36" s="730"/>
      <c r="Z36" s="730"/>
      <c r="AA36" s="476"/>
      <c r="AB36" s="51"/>
      <c r="AC36" s="704"/>
      <c r="AD36" s="704"/>
      <c r="AE36" s="704"/>
      <c r="AF36" s="704"/>
      <c r="AG36" s="704"/>
      <c r="AH36" s="704"/>
      <c r="AI36" s="476"/>
      <c r="AJ36" s="51"/>
      <c r="AK36" s="722"/>
      <c r="AL36" s="722"/>
      <c r="AM36" s="722"/>
      <c r="AN36" s="722"/>
      <c r="AO36" s="722"/>
      <c r="AP36" s="476"/>
      <c r="AQ36" s="217"/>
      <c r="AR36" s="730"/>
      <c r="AS36" s="730"/>
      <c r="AT36" s="730"/>
      <c r="AU36" s="730"/>
      <c r="AV36" s="730"/>
      <c r="AW36" s="730"/>
      <c r="AX36" s="730"/>
      <c r="AY36" s="730"/>
      <c r="AZ36" s="730"/>
      <c r="BA36" s="577"/>
      <c r="BB36" s="51"/>
      <c r="BC36" s="704"/>
      <c r="BD36" s="704"/>
      <c r="BE36" s="704"/>
      <c r="BF36" s="704"/>
      <c r="BG36" s="704"/>
      <c r="BH36" s="704"/>
      <c r="BI36" s="704"/>
      <c r="BJ36" s="704"/>
      <c r="BK36" s="704"/>
      <c r="BL36" s="704"/>
      <c r="BM36" s="574"/>
      <c r="BN36" s="51"/>
      <c r="BO36" s="730"/>
      <c r="BP36" s="730"/>
      <c r="BQ36" s="730"/>
      <c r="BR36" s="730"/>
      <c r="BS36" s="730"/>
      <c r="BT36" s="730"/>
      <c r="BU36" s="730"/>
      <c r="BV36" s="730"/>
      <c r="BW36" s="730"/>
      <c r="BX36" s="730"/>
      <c r="BY36" s="730"/>
      <c r="BZ36" s="604"/>
      <c r="CA36" s="602"/>
      <c r="CB36" s="598"/>
      <c r="CC36" s="591"/>
      <c r="CD36" s="591"/>
      <c r="CE36" s="476"/>
      <c r="CF36" s="217"/>
      <c r="CG36" s="722"/>
      <c r="CH36" s="722"/>
      <c r="CI36" s="722"/>
      <c r="CJ36" s="722"/>
      <c r="CK36" s="722"/>
      <c r="CL36" s="722"/>
      <c r="CM36" s="722"/>
      <c r="CN36" s="722"/>
      <c r="CO36" s="722"/>
      <c r="CP36" s="722"/>
      <c r="CQ36" s="722"/>
      <c r="CR36" s="722"/>
      <c r="CS36" s="722"/>
      <c r="CT36" s="722"/>
      <c r="CU36" s="722"/>
      <c r="CV36" s="722"/>
      <c r="CW36" s="51"/>
      <c r="CX36" s="722"/>
      <c r="CY36" s="722"/>
      <c r="CZ36" s="722"/>
      <c r="DA36" s="722"/>
      <c r="DB36" s="722"/>
      <c r="DC36" s="476"/>
      <c r="DD36" s="51"/>
      <c r="DE36" s="704"/>
      <c r="DF36" s="704"/>
      <c r="DG36" s="704"/>
      <c r="DH36" s="704"/>
      <c r="DI36" s="704"/>
      <c r="DJ36" s="704"/>
      <c r="DK36" s="476"/>
      <c r="DL36" s="51"/>
      <c r="DM36" s="722"/>
      <c r="DN36" s="722"/>
      <c r="DO36" s="722"/>
      <c r="DP36" s="722"/>
      <c r="DQ36" s="476"/>
      <c r="DR36" s="51"/>
      <c r="DS36" s="723"/>
      <c r="DT36" s="723"/>
      <c r="DU36" s="723"/>
      <c r="DV36" s="723"/>
      <c r="DW36" s="723"/>
      <c r="DX36" s="723"/>
      <c r="DY36" s="723"/>
      <c r="DZ36" s="723"/>
      <c r="EA36" s="476"/>
      <c r="EB36" s="51"/>
      <c r="EC36" s="704"/>
      <c r="ED36" s="704"/>
      <c r="EE36" s="704"/>
      <c r="EF36" s="704"/>
      <c r="EG36" s="704"/>
      <c r="EH36" s="704"/>
      <c r="EI36" s="704"/>
      <c r="EJ36" s="704"/>
      <c r="EK36" s="704"/>
      <c r="EL36" s="704"/>
      <c r="EM36" s="704"/>
      <c r="EN36" s="704"/>
      <c r="EO36" s="577"/>
    </row>
    <row r="37" spans="1:145" ht="10" customHeight="1" x14ac:dyDescent="0.2">
      <c r="A37" s="51"/>
      <c r="B37" s="704"/>
      <c r="C37" s="704"/>
      <c r="D37" s="704"/>
      <c r="E37" s="704"/>
      <c r="F37" s="704"/>
      <c r="G37" s="704"/>
      <c r="H37" s="704"/>
      <c r="I37" s="476"/>
      <c r="J37" s="51"/>
      <c r="K37" s="575"/>
      <c r="L37" s="575"/>
      <c r="M37" s="575"/>
      <c r="N37" s="575"/>
      <c r="O37" s="575"/>
      <c r="P37" s="575"/>
      <c r="Q37" s="575"/>
      <c r="R37" s="575"/>
      <c r="S37" s="575"/>
      <c r="T37" s="575"/>
      <c r="U37" s="217"/>
      <c r="V37" s="51"/>
      <c r="W37" s="730"/>
      <c r="X37" s="730"/>
      <c r="Y37" s="730"/>
      <c r="Z37" s="730"/>
      <c r="AA37" s="476"/>
      <c r="AB37" s="51"/>
      <c r="AC37" s="704"/>
      <c r="AD37" s="704"/>
      <c r="AE37" s="704"/>
      <c r="AF37" s="704"/>
      <c r="AG37" s="704"/>
      <c r="AH37" s="704"/>
      <c r="AI37" s="476"/>
      <c r="AJ37" s="51"/>
      <c r="AK37" s="722"/>
      <c r="AL37" s="722"/>
      <c r="AM37" s="722"/>
      <c r="AN37" s="722"/>
      <c r="AO37" s="722"/>
      <c r="AP37" s="476"/>
      <c r="AQ37" s="217"/>
      <c r="AR37" s="730"/>
      <c r="AS37" s="730"/>
      <c r="AT37" s="730"/>
      <c r="AU37" s="730"/>
      <c r="AV37" s="730"/>
      <c r="AW37" s="730"/>
      <c r="AX37" s="730"/>
      <c r="AY37" s="730"/>
      <c r="AZ37" s="730"/>
      <c r="BA37" s="577"/>
      <c r="BB37" s="51"/>
      <c r="BC37" s="704"/>
      <c r="BD37" s="704"/>
      <c r="BE37" s="704"/>
      <c r="BF37" s="704"/>
      <c r="BG37" s="704"/>
      <c r="BH37" s="704"/>
      <c r="BI37" s="704"/>
      <c r="BJ37" s="704"/>
      <c r="BK37" s="704"/>
      <c r="BL37" s="704"/>
      <c r="BM37" s="574"/>
      <c r="BN37" s="51"/>
      <c r="BO37" s="730"/>
      <c r="BP37" s="730"/>
      <c r="BQ37" s="730"/>
      <c r="BR37" s="730"/>
      <c r="BS37" s="730"/>
      <c r="BT37" s="730"/>
      <c r="BU37" s="730"/>
      <c r="BV37" s="730"/>
      <c r="BW37" s="730"/>
      <c r="BX37" s="730"/>
      <c r="BY37" s="730"/>
      <c r="BZ37" s="604"/>
      <c r="CA37" s="602"/>
      <c r="CB37" s="598"/>
      <c r="CC37" s="591"/>
      <c r="CD37" s="591"/>
      <c r="CE37" s="476"/>
      <c r="CF37" s="217"/>
      <c r="CG37" s="722"/>
      <c r="CH37" s="722"/>
      <c r="CI37" s="722"/>
      <c r="CJ37" s="722"/>
      <c r="CK37" s="722"/>
      <c r="CL37" s="722"/>
      <c r="CM37" s="722"/>
      <c r="CN37" s="722"/>
      <c r="CO37" s="722"/>
      <c r="CP37" s="722"/>
      <c r="CQ37" s="722"/>
      <c r="CR37" s="722"/>
      <c r="CS37" s="722"/>
      <c r="CT37" s="722"/>
      <c r="CU37" s="722"/>
      <c r="CV37" s="722"/>
      <c r="CW37" s="51"/>
      <c r="CX37" s="722"/>
      <c r="CY37" s="722"/>
      <c r="CZ37" s="722"/>
      <c r="DA37" s="722"/>
      <c r="DB37" s="722"/>
      <c r="DC37" s="476"/>
      <c r="DD37" s="51"/>
      <c r="DE37" s="704"/>
      <c r="DF37" s="704"/>
      <c r="DG37" s="704"/>
      <c r="DH37" s="704"/>
      <c r="DI37" s="704"/>
      <c r="DJ37" s="704"/>
      <c r="DK37" s="476"/>
      <c r="DL37" s="51"/>
      <c r="DM37" s="722"/>
      <c r="DN37" s="722"/>
      <c r="DO37" s="722"/>
      <c r="DP37" s="722"/>
      <c r="DQ37" s="476"/>
      <c r="DR37" s="51"/>
      <c r="DS37" s="723"/>
      <c r="DT37" s="723"/>
      <c r="DU37" s="723"/>
      <c r="DV37" s="723"/>
      <c r="DW37" s="723"/>
      <c r="DX37" s="723"/>
      <c r="DY37" s="723"/>
      <c r="DZ37" s="723"/>
      <c r="EA37" s="476"/>
      <c r="EB37" s="51"/>
      <c r="EC37" s="704"/>
      <c r="ED37" s="704"/>
      <c r="EE37" s="704"/>
      <c r="EF37" s="704"/>
      <c r="EG37" s="704"/>
      <c r="EH37" s="704"/>
      <c r="EI37" s="704"/>
      <c r="EJ37" s="704"/>
      <c r="EK37" s="704"/>
      <c r="EL37" s="704"/>
      <c r="EM37" s="704"/>
      <c r="EN37" s="704"/>
      <c r="EO37" s="577"/>
    </row>
    <row r="38" spans="1:145" ht="10" customHeight="1" x14ac:dyDescent="0.2">
      <c r="A38" s="51"/>
      <c r="B38" s="704"/>
      <c r="C38" s="704"/>
      <c r="D38" s="704"/>
      <c r="E38" s="704"/>
      <c r="F38" s="704"/>
      <c r="G38" s="704"/>
      <c r="H38" s="704"/>
      <c r="I38" s="476"/>
      <c r="J38" s="51"/>
      <c r="K38" s="575"/>
      <c r="L38" s="575"/>
      <c r="M38" s="575"/>
      <c r="N38" s="575"/>
      <c r="O38" s="575"/>
      <c r="P38" s="575"/>
      <c r="Q38" s="575"/>
      <c r="R38" s="575"/>
      <c r="S38" s="575"/>
      <c r="T38" s="575"/>
      <c r="U38" s="217"/>
      <c r="V38" s="51"/>
      <c r="W38" s="730"/>
      <c r="X38" s="730"/>
      <c r="Y38" s="730"/>
      <c r="Z38" s="730"/>
      <c r="AA38" s="476"/>
      <c r="AB38" s="51"/>
      <c r="AC38" s="704"/>
      <c r="AD38" s="704"/>
      <c r="AE38" s="704"/>
      <c r="AF38" s="704"/>
      <c r="AG38" s="704"/>
      <c r="AH38" s="704"/>
      <c r="AI38" s="476"/>
      <c r="AJ38" s="51"/>
      <c r="AK38" s="722"/>
      <c r="AL38" s="722"/>
      <c r="AM38" s="722"/>
      <c r="AN38" s="722"/>
      <c r="AO38" s="722"/>
      <c r="AP38" s="476"/>
      <c r="AQ38" s="217"/>
      <c r="AR38" s="730"/>
      <c r="AS38" s="730"/>
      <c r="AT38" s="730"/>
      <c r="AU38" s="730"/>
      <c r="AV38" s="730"/>
      <c r="AW38" s="730"/>
      <c r="AX38" s="730"/>
      <c r="AY38" s="730"/>
      <c r="AZ38" s="730"/>
      <c r="BA38" s="577"/>
      <c r="BB38" s="51"/>
      <c r="BC38" s="704"/>
      <c r="BD38" s="704"/>
      <c r="BE38" s="704"/>
      <c r="BF38" s="704"/>
      <c r="BG38" s="704"/>
      <c r="BH38" s="704"/>
      <c r="BI38" s="704"/>
      <c r="BJ38" s="704"/>
      <c r="BK38" s="704"/>
      <c r="BL38" s="704"/>
      <c r="BM38" s="574"/>
      <c r="BN38" s="51"/>
      <c r="BO38" s="730"/>
      <c r="BP38" s="730"/>
      <c r="BQ38" s="730"/>
      <c r="BR38" s="730"/>
      <c r="BS38" s="730"/>
      <c r="BT38" s="730"/>
      <c r="BU38" s="730"/>
      <c r="BV38" s="730"/>
      <c r="BW38" s="730"/>
      <c r="BX38" s="730"/>
      <c r="BY38" s="730"/>
      <c r="BZ38" s="604"/>
      <c r="CA38" s="602"/>
      <c r="CB38" s="598"/>
      <c r="CC38" s="591"/>
      <c r="CD38" s="591"/>
      <c r="CE38" s="476"/>
      <c r="CF38" s="217"/>
      <c r="CG38" s="722"/>
      <c r="CH38" s="722"/>
      <c r="CI38" s="722"/>
      <c r="CJ38" s="722"/>
      <c r="CK38" s="722"/>
      <c r="CL38" s="722"/>
      <c r="CM38" s="722"/>
      <c r="CN38" s="722"/>
      <c r="CO38" s="722"/>
      <c r="CP38" s="722"/>
      <c r="CQ38" s="722"/>
      <c r="CR38" s="722"/>
      <c r="CS38" s="722"/>
      <c r="CT38" s="722"/>
      <c r="CU38" s="722"/>
      <c r="CV38" s="722"/>
      <c r="CW38" s="51"/>
      <c r="CX38" s="722"/>
      <c r="CY38" s="722"/>
      <c r="CZ38" s="722"/>
      <c r="DA38" s="722"/>
      <c r="DB38" s="722"/>
      <c r="DC38" s="476"/>
      <c r="DD38" s="51"/>
      <c r="DE38" s="704"/>
      <c r="DF38" s="704"/>
      <c r="DG38" s="704"/>
      <c r="DH38" s="704"/>
      <c r="DI38" s="704"/>
      <c r="DJ38" s="704"/>
      <c r="DK38" s="476"/>
      <c r="DL38" s="51"/>
      <c r="DM38" s="722"/>
      <c r="DN38" s="722"/>
      <c r="DO38" s="722"/>
      <c r="DP38" s="722"/>
      <c r="DQ38" s="476"/>
      <c r="DR38" s="51"/>
      <c r="DS38" s="723"/>
      <c r="DT38" s="723"/>
      <c r="DU38" s="723"/>
      <c r="DV38" s="723"/>
      <c r="DW38" s="723"/>
      <c r="DX38" s="723"/>
      <c r="DY38" s="723"/>
      <c r="DZ38" s="723"/>
      <c r="EA38" s="476"/>
      <c r="EB38" s="51"/>
      <c r="EC38" s="704"/>
      <c r="ED38" s="704"/>
      <c r="EE38" s="704"/>
      <c r="EF38" s="704"/>
      <c r="EG38" s="704"/>
      <c r="EH38" s="704"/>
      <c r="EI38" s="704"/>
      <c r="EJ38" s="704"/>
      <c r="EK38" s="704"/>
      <c r="EL38" s="704"/>
      <c r="EM38" s="704"/>
      <c r="EN38" s="704"/>
      <c r="EO38" s="577"/>
    </row>
    <row r="39" spans="1:145" ht="10" customHeight="1" x14ac:dyDescent="0.2">
      <c r="A39" s="51"/>
      <c r="B39" s="704"/>
      <c r="C39" s="704"/>
      <c r="D39" s="704"/>
      <c r="E39" s="704"/>
      <c r="F39" s="704"/>
      <c r="G39" s="704"/>
      <c r="H39" s="704"/>
      <c r="I39" s="476"/>
      <c r="J39" s="51"/>
      <c r="K39" s="575"/>
      <c r="L39" s="575"/>
      <c r="M39" s="575"/>
      <c r="N39" s="575"/>
      <c r="O39" s="575"/>
      <c r="P39" s="575"/>
      <c r="Q39" s="575"/>
      <c r="R39" s="575"/>
      <c r="S39" s="575"/>
      <c r="T39" s="575"/>
      <c r="U39" s="217"/>
      <c r="V39" s="51"/>
      <c r="W39" s="730"/>
      <c r="X39" s="730"/>
      <c r="Y39" s="730"/>
      <c r="Z39" s="730"/>
      <c r="AA39" s="476"/>
      <c r="AB39" s="51"/>
      <c r="AC39" s="704"/>
      <c r="AD39" s="704"/>
      <c r="AE39" s="704"/>
      <c r="AF39" s="704"/>
      <c r="AG39" s="704"/>
      <c r="AH39" s="704"/>
      <c r="AI39" s="476"/>
      <c r="AJ39" s="51"/>
      <c r="AK39" s="722"/>
      <c r="AL39" s="722"/>
      <c r="AM39" s="722"/>
      <c r="AN39" s="722"/>
      <c r="AO39" s="722"/>
      <c r="AP39" s="476"/>
      <c r="AQ39" s="217"/>
      <c r="AR39" s="730"/>
      <c r="AS39" s="730"/>
      <c r="AT39" s="730"/>
      <c r="AU39" s="730"/>
      <c r="AV39" s="730"/>
      <c r="AW39" s="730"/>
      <c r="AX39" s="730"/>
      <c r="AY39" s="730"/>
      <c r="AZ39" s="730"/>
      <c r="BA39" s="536"/>
      <c r="BB39" s="51"/>
      <c r="BC39" s="704"/>
      <c r="BD39" s="704"/>
      <c r="BE39" s="704"/>
      <c r="BF39" s="704"/>
      <c r="BG39" s="704"/>
      <c r="BH39" s="704"/>
      <c r="BI39" s="704"/>
      <c r="BJ39" s="704"/>
      <c r="BK39" s="704"/>
      <c r="BL39" s="704"/>
      <c r="BM39" s="482"/>
      <c r="BN39" s="51"/>
      <c r="BO39" s="730"/>
      <c r="BP39" s="730"/>
      <c r="BQ39" s="730"/>
      <c r="BR39" s="730"/>
      <c r="BS39" s="730"/>
      <c r="BT39" s="730"/>
      <c r="BU39" s="730"/>
      <c r="BV39" s="730"/>
      <c r="BW39" s="730"/>
      <c r="BX39" s="730"/>
      <c r="BY39" s="730"/>
      <c r="BZ39" s="604"/>
      <c r="CA39" s="602"/>
      <c r="CB39" s="598"/>
      <c r="CC39" s="591"/>
      <c r="CD39" s="591"/>
      <c r="CE39" s="476"/>
      <c r="CF39" s="217"/>
      <c r="CG39" s="722"/>
      <c r="CH39" s="722"/>
      <c r="CI39" s="722"/>
      <c r="CJ39" s="722"/>
      <c r="CK39" s="722"/>
      <c r="CL39" s="722"/>
      <c r="CM39" s="722"/>
      <c r="CN39" s="722"/>
      <c r="CO39" s="722"/>
      <c r="CP39" s="722"/>
      <c r="CQ39" s="722"/>
      <c r="CR39" s="722"/>
      <c r="CS39" s="722"/>
      <c r="CT39" s="722"/>
      <c r="CU39" s="722"/>
      <c r="CV39" s="722"/>
      <c r="CW39" s="51"/>
      <c r="CX39" s="722"/>
      <c r="CY39" s="722"/>
      <c r="CZ39" s="722"/>
      <c r="DA39" s="722"/>
      <c r="DB39" s="722"/>
      <c r="DC39" s="476"/>
      <c r="DD39" s="51"/>
      <c r="DE39" s="704"/>
      <c r="DF39" s="704"/>
      <c r="DG39" s="704"/>
      <c r="DH39" s="704"/>
      <c r="DI39" s="704"/>
      <c r="DJ39" s="704"/>
      <c r="DK39" s="476"/>
      <c r="DL39" s="51"/>
      <c r="DM39" s="722"/>
      <c r="DN39" s="722"/>
      <c r="DO39" s="722"/>
      <c r="DP39" s="722"/>
      <c r="DQ39" s="476"/>
      <c r="DR39" s="51"/>
      <c r="DS39" s="723"/>
      <c r="DT39" s="723"/>
      <c r="DU39" s="723"/>
      <c r="DV39" s="723"/>
      <c r="DW39" s="723"/>
      <c r="DX39" s="723"/>
      <c r="DY39" s="723"/>
      <c r="DZ39" s="723"/>
      <c r="EA39" s="476"/>
      <c r="EB39" s="51"/>
      <c r="EC39" s="704"/>
      <c r="ED39" s="704"/>
      <c r="EE39" s="704"/>
      <c r="EF39" s="704"/>
      <c r="EG39" s="704"/>
      <c r="EH39" s="704"/>
      <c r="EI39" s="704"/>
      <c r="EJ39" s="704"/>
      <c r="EK39" s="704"/>
      <c r="EL39" s="704"/>
      <c r="EM39" s="704"/>
      <c r="EN39" s="704"/>
      <c r="EO39" s="245"/>
    </row>
    <row r="40" spans="1:145" ht="10" customHeight="1" x14ac:dyDescent="0.2">
      <c r="A40" s="51"/>
      <c r="B40" s="704"/>
      <c r="C40" s="704"/>
      <c r="D40" s="704"/>
      <c r="E40" s="704"/>
      <c r="F40" s="704"/>
      <c r="G40" s="704"/>
      <c r="H40" s="704"/>
      <c r="I40" s="476"/>
      <c r="J40" s="51"/>
      <c r="K40" s="575"/>
      <c r="L40" s="575"/>
      <c r="M40" s="575"/>
      <c r="N40" s="575"/>
      <c r="O40" s="575"/>
      <c r="P40" s="575"/>
      <c r="Q40" s="575"/>
      <c r="R40" s="575"/>
      <c r="S40" s="575"/>
      <c r="T40" s="575"/>
      <c r="U40" s="217"/>
      <c r="V40" s="51"/>
      <c r="W40" s="730"/>
      <c r="X40" s="730"/>
      <c r="Y40" s="730"/>
      <c r="Z40" s="730"/>
      <c r="AA40" s="476"/>
      <c r="AB40" s="51"/>
      <c r="AC40" s="704"/>
      <c r="AD40" s="704"/>
      <c r="AE40" s="704"/>
      <c r="AF40" s="704"/>
      <c r="AG40" s="704"/>
      <c r="AH40" s="704"/>
      <c r="AI40" s="476"/>
      <c r="AJ40" s="51"/>
      <c r="AK40" s="722"/>
      <c r="AL40" s="722"/>
      <c r="AM40" s="722"/>
      <c r="AN40" s="722"/>
      <c r="AO40" s="722"/>
      <c r="AP40" s="476"/>
      <c r="AQ40" s="217"/>
      <c r="AR40" s="730"/>
      <c r="AS40" s="730"/>
      <c r="AT40" s="730"/>
      <c r="AU40" s="730"/>
      <c r="AV40" s="730"/>
      <c r="AW40" s="730"/>
      <c r="AX40" s="730"/>
      <c r="AY40" s="730"/>
      <c r="AZ40" s="730"/>
      <c r="BA40" s="536"/>
      <c r="BB40" s="51"/>
      <c r="BC40" s="704"/>
      <c r="BD40" s="704"/>
      <c r="BE40" s="704"/>
      <c r="BF40" s="704"/>
      <c r="BG40" s="704"/>
      <c r="BH40" s="704"/>
      <c r="BI40" s="704"/>
      <c r="BJ40" s="704"/>
      <c r="BK40" s="704"/>
      <c r="BL40" s="704"/>
      <c r="BM40" s="482"/>
      <c r="BN40" s="51"/>
      <c r="BO40" s="730"/>
      <c r="BP40" s="730"/>
      <c r="BQ40" s="730"/>
      <c r="BR40" s="730"/>
      <c r="BS40" s="730"/>
      <c r="BT40" s="730"/>
      <c r="BU40" s="730"/>
      <c r="BV40" s="730"/>
      <c r="BW40" s="730"/>
      <c r="BX40" s="730"/>
      <c r="BY40" s="730"/>
      <c r="BZ40" s="604"/>
      <c r="CA40" s="602"/>
      <c r="CB40" s="598"/>
      <c r="CC40" s="591"/>
      <c r="CD40" s="591"/>
      <c r="CE40" s="476"/>
      <c r="CF40" s="217"/>
      <c r="CG40" s="722"/>
      <c r="CH40" s="722"/>
      <c r="CI40" s="722"/>
      <c r="CJ40" s="722"/>
      <c r="CK40" s="722"/>
      <c r="CL40" s="722"/>
      <c r="CM40" s="722"/>
      <c r="CN40" s="722"/>
      <c r="CO40" s="722"/>
      <c r="CP40" s="722"/>
      <c r="CQ40" s="722"/>
      <c r="CR40" s="722"/>
      <c r="CS40" s="722"/>
      <c r="CT40" s="722"/>
      <c r="CU40" s="722"/>
      <c r="CV40" s="722"/>
      <c r="CW40" s="51"/>
      <c r="CX40" s="722"/>
      <c r="CY40" s="722"/>
      <c r="CZ40" s="722"/>
      <c r="DA40" s="722"/>
      <c r="DB40" s="722"/>
      <c r="DC40" s="476"/>
      <c r="DD40" s="51"/>
      <c r="DE40" s="704"/>
      <c r="DF40" s="704"/>
      <c r="DG40" s="704"/>
      <c r="DH40" s="704"/>
      <c r="DI40" s="704"/>
      <c r="DJ40" s="704"/>
      <c r="DK40" s="476"/>
      <c r="DL40" s="51"/>
      <c r="DM40" s="722"/>
      <c r="DN40" s="722"/>
      <c r="DO40" s="722"/>
      <c r="DP40" s="722"/>
      <c r="DQ40" s="476"/>
      <c r="DR40" s="51"/>
      <c r="DS40" s="723"/>
      <c r="DT40" s="723"/>
      <c r="DU40" s="723"/>
      <c r="DV40" s="723"/>
      <c r="DW40" s="723"/>
      <c r="DX40" s="723"/>
      <c r="DY40" s="723"/>
      <c r="DZ40" s="723"/>
      <c r="EA40" s="476"/>
      <c r="EB40" s="51"/>
      <c r="EC40" s="704"/>
      <c r="ED40" s="704"/>
      <c r="EE40" s="704"/>
      <c r="EF40" s="704"/>
      <c r="EG40" s="704"/>
      <c r="EH40" s="704"/>
      <c r="EI40" s="704"/>
      <c r="EJ40" s="704"/>
      <c r="EK40" s="704"/>
      <c r="EL40" s="704"/>
      <c r="EM40" s="704"/>
      <c r="EN40" s="704"/>
      <c r="EO40" s="245"/>
    </row>
    <row r="41" spans="1:145" ht="10" customHeight="1" x14ac:dyDescent="0.2">
      <c r="A41" s="51"/>
      <c r="B41" s="704"/>
      <c r="C41" s="704"/>
      <c r="D41" s="704"/>
      <c r="E41" s="704"/>
      <c r="F41" s="704"/>
      <c r="G41" s="704"/>
      <c r="H41" s="704"/>
      <c r="I41" s="476"/>
      <c r="J41" s="51"/>
      <c r="K41" s="575"/>
      <c r="L41" s="575"/>
      <c r="M41" s="575"/>
      <c r="N41" s="575"/>
      <c r="O41" s="575"/>
      <c r="P41" s="575"/>
      <c r="Q41" s="575"/>
      <c r="R41" s="575"/>
      <c r="S41" s="575"/>
      <c r="T41" s="575"/>
      <c r="U41" s="217"/>
      <c r="V41" s="51"/>
      <c r="W41" s="730"/>
      <c r="X41" s="730"/>
      <c r="Y41" s="730"/>
      <c r="Z41" s="730"/>
      <c r="AA41" s="476"/>
      <c r="AB41" s="51"/>
      <c r="AC41" s="704"/>
      <c r="AD41" s="704"/>
      <c r="AE41" s="704"/>
      <c r="AF41" s="704"/>
      <c r="AG41" s="704"/>
      <c r="AH41" s="704"/>
      <c r="AI41" s="476"/>
      <c r="AJ41" s="51"/>
      <c r="AK41" s="722"/>
      <c r="AL41" s="722"/>
      <c r="AM41" s="722"/>
      <c r="AN41" s="722"/>
      <c r="AO41" s="722"/>
      <c r="AP41" s="476"/>
      <c r="AQ41" s="217"/>
      <c r="AR41" s="730"/>
      <c r="AS41" s="730"/>
      <c r="AT41" s="730"/>
      <c r="AU41" s="730"/>
      <c r="AV41" s="730"/>
      <c r="AW41" s="730"/>
      <c r="AX41" s="730"/>
      <c r="AY41" s="730"/>
      <c r="AZ41" s="730"/>
      <c r="BA41" s="536"/>
      <c r="BB41" s="51"/>
      <c r="BC41" s="704"/>
      <c r="BD41" s="704"/>
      <c r="BE41" s="704"/>
      <c r="BF41" s="704"/>
      <c r="BG41" s="704"/>
      <c r="BH41" s="704"/>
      <c r="BI41" s="704"/>
      <c r="BJ41" s="704"/>
      <c r="BK41" s="704"/>
      <c r="BL41" s="704"/>
      <c r="BM41" s="482"/>
      <c r="BN41" s="51"/>
      <c r="BO41" s="730"/>
      <c r="BP41" s="730"/>
      <c r="BQ41" s="730"/>
      <c r="BR41" s="730"/>
      <c r="BS41" s="730"/>
      <c r="BT41" s="730"/>
      <c r="BU41" s="730"/>
      <c r="BV41" s="730"/>
      <c r="BW41" s="730"/>
      <c r="BX41" s="730"/>
      <c r="BY41" s="730"/>
      <c r="BZ41" s="604"/>
      <c r="CA41" s="602"/>
      <c r="CB41" s="598"/>
      <c r="CC41" s="591"/>
      <c r="CD41" s="591"/>
      <c r="CE41" s="476"/>
      <c r="CF41" s="217"/>
      <c r="CG41" s="722"/>
      <c r="CH41" s="722"/>
      <c r="CI41" s="722"/>
      <c r="CJ41" s="722"/>
      <c r="CK41" s="722"/>
      <c r="CL41" s="722"/>
      <c r="CM41" s="722"/>
      <c r="CN41" s="722"/>
      <c r="CO41" s="722"/>
      <c r="CP41" s="722"/>
      <c r="CQ41" s="722"/>
      <c r="CR41" s="722"/>
      <c r="CS41" s="722"/>
      <c r="CT41" s="722"/>
      <c r="CU41" s="722"/>
      <c r="CV41" s="722"/>
      <c r="CW41" s="51"/>
      <c r="CX41" s="722"/>
      <c r="CY41" s="722"/>
      <c r="CZ41" s="722"/>
      <c r="DA41" s="722"/>
      <c r="DB41" s="722"/>
      <c r="DC41" s="476"/>
      <c r="DD41" s="51"/>
      <c r="DE41" s="704"/>
      <c r="DF41" s="704"/>
      <c r="DG41" s="704"/>
      <c r="DH41" s="704"/>
      <c r="DI41" s="704"/>
      <c r="DJ41" s="704"/>
      <c r="DK41" s="476"/>
      <c r="DL41" s="51"/>
      <c r="DM41" s="722"/>
      <c r="DN41" s="722"/>
      <c r="DO41" s="722"/>
      <c r="DP41" s="722"/>
      <c r="DQ41" s="476"/>
      <c r="DR41" s="51"/>
      <c r="DS41" s="723"/>
      <c r="DT41" s="723"/>
      <c r="DU41" s="723"/>
      <c r="DV41" s="723"/>
      <c r="DW41" s="723"/>
      <c r="DX41" s="723"/>
      <c r="DY41" s="723"/>
      <c r="DZ41" s="723"/>
      <c r="EA41" s="476"/>
      <c r="EB41" s="51"/>
      <c r="EC41" s="704"/>
      <c r="ED41" s="704"/>
      <c r="EE41" s="704"/>
      <c r="EF41" s="704"/>
      <c r="EG41" s="704"/>
      <c r="EH41" s="704"/>
      <c r="EI41" s="704"/>
      <c r="EJ41" s="704"/>
      <c r="EK41" s="704"/>
      <c r="EL41" s="704"/>
      <c r="EM41" s="704"/>
      <c r="EN41" s="704"/>
      <c r="EO41" s="245"/>
    </row>
    <row r="42" spans="1:145" ht="10" customHeight="1" x14ac:dyDescent="0.2">
      <c r="A42" s="51"/>
      <c r="B42" s="704"/>
      <c r="C42" s="704"/>
      <c r="D42" s="704"/>
      <c r="E42" s="704"/>
      <c r="F42" s="704"/>
      <c r="G42" s="704"/>
      <c r="H42" s="704"/>
      <c r="I42" s="476"/>
      <c r="J42" s="51"/>
      <c r="K42" s="575"/>
      <c r="L42" s="575"/>
      <c r="M42" s="575"/>
      <c r="N42" s="575"/>
      <c r="O42" s="575"/>
      <c r="P42" s="575"/>
      <c r="Q42" s="575"/>
      <c r="R42" s="575"/>
      <c r="S42" s="575"/>
      <c r="T42" s="575"/>
      <c r="U42" s="217"/>
      <c r="V42" s="51"/>
      <c r="W42" s="730"/>
      <c r="X42" s="730"/>
      <c r="Y42" s="730"/>
      <c r="Z42" s="730"/>
      <c r="AA42" s="476"/>
      <c r="AB42" s="51"/>
      <c r="AC42" s="704"/>
      <c r="AD42" s="704"/>
      <c r="AE42" s="704"/>
      <c r="AF42" s="704"/>
      <c r="AG42" s="704"/>
      <c r="AH42" s="704"/>
      <c r="AI42" s="476"/>
      <c r="AJ42" s="51"/>
      <c r="AK42" s="722"/>
      <c r="AL42" s="722"/>
      <c r="AM42" s="722"/>
      <c r="AN42" s="722"/>
      <c r="AO42" s="722"/>
      <c r="AP42" s="476"/>
      <c r="AQ42" s="217"/>
      <c r="AR42" s="730"/>
      <c r="AS42" s="730"/>
      <c r="AT42" s="730"/>
      <c r="AU42" s="730"/>
      <c r="AV42" s="730"/>
      <c r="AW42" s="730"/>
      <c r="AX42" s="730"/>
      <c r="AY42" s="730"/>
      <c r="AZ42" s="730"/>
      <c r="BA42" s="536"/>
      <c r="BB42" s="51"/>
      <c r="BC42" s="704"/>
      <c r="BD42" s="704"/>
      <c r="BE42" s="704"/>
      <c r="BF42" s="704"/>
      <c r="BG42" s="704"/>
      <c r="BH42" s="704"/>
      <c r="BI42" s="704"/>
      <c r="BJ42" s="704"/>
      <c r="BK42" s="704"/>
      <c r="BL42" s="704"/>
      <c r="BM42" s="482"/>
      <c r="BN42" s="51"/>
      <c r="BO42" s="730"/>
      <c r="BP42" s="730"/>
      <c r="BQ42" s="730"/>
      <c r="BR42" s="730"/>
      <c r="BS42" s="730"/>
      <c r="BT42" s="730"/>
      <c r="BU42" s="730"/>
      <c r="BV42" s="730"/>
      <c r="BW42" s="730"/>
      <c r="BX42" s="730"/>
      <c r="BY42" s="730"/>
      <c r="BZ42" s="604"/>
      <c r="CA42" s="602"/>
      <c r="CB42" s="598"/>
      <c r="CC42" s="591"/>
      <c r="CD42" s="591"/>
      <c r="CE42" s="476"/>
      <c r="CF42" s="217"/>
      <c r="CG42" s="722"/>
      <c r="CH42" s="722"/>
      <c r="CI42" s="722"/>
      <c r="CJ42" s="722"/>
      <c r="CK42" s="722"/>
      <c r="CL42" s="722"/>
      <c r="CM42" s="722"/>
      <c r="CN42" s="722"/>
      <c r="CO42" s="722"/>
      <c r="CP42" s="722"/>
      <c r="CQ42" s="722"/>
      <c r="CR42" s="722"/>
      <c r="CS42" s="722"/>
      <c r="CT42" s="722"/>
      <c r="CU42" s="722"/>
      <c r="CV42" s="722"/>
      <c r="CW42" s="51"/>
      <c r="CX42" s="722"/>
      <c r="CY42" s="722"/>
      <c r="CZ42" s="722"/>
      <c r="DA42" s="722"/>
      <c r="DB42" s="722"/>
      <c r="DC42" s="476"/>
      <c r="DD42" s="51"/>
      <c r="DE42" s="704"/>
      <c r="DF42" s="704"/>
      <c r="DG42" s="704"/>
      <c r="DH42" s="704"/>
      <c r="DI42" s="704"/>
      <c r="DJ42" s="704"/>
      <c r="DK42" s="476"/>
      <c r="DL42" s="51"/>
      <c r="DM42" s="722"/>
      <c r="DN42" s="722"/>
      <c r="DO42" s="722"/>
      <c r="DP42" s="722"/>
      <c r="DQ42" s="476"/>
      <c r="DR42" s="51"/>
      <c r="DS42" s="723"/>
      <c r="DT42" s="723"/>
      <c r="DU42" s="723"/>
      <c r="DV42" s="723"/>
      <c r="DW42" s="723"/>
      <c r="DX42" s="723"/>
      <c r="DY42" s="723"/>
      <c r="DZ42" s="723"/>
      <c r="EA42" s="476"/>
      <c r="EB42" s="51"/>
      <c r="EC42" s="704"/>
      <c r="ED42" s="704"/>
      <c r="EE42" s="704"/>
      <c r="EF42" s="704"/>
      <c r="EG42" s="704"/>
      <c r="EH42" s="704"/>
      <c r="EI42" s="704"/>
      <c r="EJ42" s="704"/>
      <c r="EK42" s="704"/>
      <c r="EL42" s="704"/>
      <c r="EM42" s="704"/>
      <c r="EN42" s="704"/>
      <c r="EO42" s="245"/>
    </row>
    <row r="43" spans="1:145" ht="5.5" customHeight="1" x14ac:dyDescent="0.2">
      <c r="A43" s="51"/>
      <c r="B43" s="592"/>
      <c r="C43" s="592"/>
      <c r="D43" s="592"/>
      <c r="E43" s="592"/>
      <c r="F43" s="592"/>
      <c r="G43" s="592"/>
      <c r="H43" s="592"/>
      <c r="I43" s="476"/>
      <c r="J43" s="51"/>
      <c r="K43" s="575"/>
      <c r="L43" s="575"/>
      <c r="M43" s="575"/>
      <c r="N43" s="575"/>
      <c r="O43" s="575"/>
      <c r="P43" s="575"/>
      <c r="Q43" s="575"/>
      <c r="R43" s="575"/>
      <c r="S43" s="575"/>
      <c r="T43" s="575"/>
      <c r="U43" s="217"/>
      <c r="V43" s="51"/>
      <c r="W43" s="730"/>
      <c r="X43" s="730"/>
      <c r="Y43" s="730"/>
      <c r="Z43" s="730"/>
      <c r="AA43" s="476"/>
      <c r="AB43" s="51"/>
      <c r="AC43" s="576"/>
      <c r="AD43" s="576"/>
      <c r="AE43" s="576"/>
      <c r="AF43" s="576"/>
      <c r="AG43" s="576"/>
      <c r="AH43" s="576"/>
      <c r="AI43" s="476"/>
      <c r="AJ43" s="51"/>
      <c r="AK43" s="722"/>
      <c r="AL43" s="722"/>
      <c r="AM43" s="722"/>
      <c r="AN43" s="722"/>
      <c r="AO43" s="722"/>
      <c r="AP43" s="476"/>
      <c r="AQ43" s="217"/>
      <c r="AR43" s="574"/>
      <c r="AS43" s="574"/>
      <c r="AT43" s="574"/>
      <c r="AU43" s="574"/>
      <c r="AV43" s="574"/>
      <c r="AW43" s="574"/>
      <c r="AX43" s="574"/>
      <c r="AY43" s="574"/>
      <c r="AZ43" s="574"/>
      <c r="BA43" s="536"/>
      <c r="BB43" s="51"/>
      <c r="BC43" s="758"/>
      <c r="BD43" s="758"/>
      <c r="BE43" s="758"/>
      <c r="BF43" s="758"/>
      <c r="BG43" s="758"/>
      <c r="BH43" s="758"/>
      <c r="BI43" s="758"/>
      <c r="BJ43" s="758"/>
      <c r="BK43" s="758"/>
      <c r="BL43" s="758"/>
      <c r="BM43" s="482"/>
      <c r="BN43" s="51"/>
      <c r="BO43" s="574"/>
      <c r="BP43" s="591"/>
      <c r="BQ43" s="574"/>
      <c r="BR43" s="574"/>
      <c r="BS43" s="574"/>
      <c r="BT43" s="591"/>
      <c r="BU43" s="574"/>
      <c r="BV43" s="591"/>
      <c r="BW43" s="591"/>
      <c r="BX43" s="574"/>
      <c r="BY43" s="574"/>
      <c r="BZ43" s="285"/>
      <c r="CA43" s="603"/>
      <c r="CB43" s="48"/>
      <c r="CC43" s="603"/>
      <c r="CD43" s="217"/>
      <c r="CE43" s="476"/>
      <c r="CF43" s="217"/>
      <c r="CG43" s="722"/>
      <c r="CH43" s="722"/>
      <c r="CI43" s="722"/>
      <c r="CJ43" s="722"/>
      <c r="CK43" s="722"/>
      <c r="CL43" s="722"/>
      <c r="CM43" s="722"/>
      <c r="CN43" s="722"/>
      <c r="CO43" s="722"/>
      <c r="CP43" s="722"/>
      <c r="CQ43" s="722"/>
      <c r="CR43" s="722"/>
      <c r="CS43" s="722"/>
      <c r="CT43" s="722"/>
      <c r="CU43" s="722"/>
      <c r="CV43" s="722"/>
      <c r="CW43" s="51"/>
      <c r="CX43" s="722"/>
      <c r="CY43" s="722"/>
      <c r="CZ43" s="722"/>
      <c r="DA43" s="722"/>
      <c r="DB43" s="722"/>
      <c r="DC43" s="476"/>
      <c r="DD43" s="51"/>
      <c r="DE43" s="704"/>
      <c r="DF43" s="704"/>
      <c r="DG43" s="704"/>
      <c r="DH43" s="704"/>
      <c r="DI43" s="704"/>
      <c r="DJ43" s="704"/>
      <c r="DK43" s="476"/>
      <c r="DL43" s="51"/>
      <c r="DM43" s="722"/>
      <c r="DN43" s="722"/>
      <c r="DO43" s="722"/>
      <c r="DP43" s="722"/>
      <c r="DQ43" s="476"/>
      <c r="DR43" s="51"/>
      <c r="DS43" s="723"/>
      <c r="DT43" s="723"/>
      <c r="DU43" s="723"/>
      <c r="DV43" s="723"/>
      <c r="DW43" s="723"/>
      <c r="DX43" s="723"/>
      <c r="DY43" s="723"/>
      <c r="DZ43" s="723"/>
      <c r="EA43" s="476"/>
      <c r="EB43" s="51"/>
      <c r="EC43" s="704"/>
      <c r="ED43" s="704"/>
      <c r="EE43" s="704"/>
      <c r="EF43" s="704"/>
      <c r="EG43" s="704"/>
      <c r="EH43" s="704"/>
      <c r="EI43" s="704"/>
      <c r="EJ43" s="704"/>
      <c r="EK43" s="704"/>
      <c r="EL43" s="704"/>
      <c r="EM43" s="704"/>
      <c r="EN43" s="704"/>
      <c r="EO43" s="245"/>
    </row>
    <row r="44" spans="1:145" ht="6" customHeight="1" x14ac:dyDescent="0.2">
      <c r="A44" s="27"/>
      <c r="B44" s="16"/>
      <c r="C44" s="16"/>
      <c r="D44" s="16"/>
      <c r="E44" s="16"/>
      <c r="F44" s="16"/>
      <c r="G44" s="16"/>
      <c r="H44" s="16"/>
      <c r="I44" s="46"/>
      <c r="J44" s="27"/>
      <c r="K44" s="16"/>
      <c r="L44" s="16"/>
      <c r="M44" s="16"/>
      <c r="N44" s="16"/>
      <c r="O44" s="16"/>
      <c r="P44" s="16"/>
      <c r="Q44" s="16"/>
      <c r="R44" s="16"/>
      <c r="S44" s="16"/>
      <c r="T44" s="16"/>
      <c r="U44" s="16"/>
      <c r="V44" s="27"/>
      <c r="W44" s="16"/>
      <c r="X44" s="16"/>
      <c r="Y44" s="16"/>
      <c r="Z44" s="16"/>
      <c r="AA44" s="46"/>
      <c r="AB44" s="27"/>
      <c r="AC44" s="16"/>
      <c r="AD44" s="16"/>
      <c r="AE44" s="16"/>
      <c r="AF44" s="16"/>
      <c r="AG44" s="16"/>
      <c r="AH44" s="16"/>
      <c r="AI44" s="46"/>
      <c r="AJ44" s="27"/>
      <c r="AK44" s="16"/>
      <c r="AL44" s="16"/>
      <c r="AM44" s="16"/>
      <c r="AN44" s="16"/>
      <c r="AO44" s="16"/>
      <c r="AP44" s="46"/>
      <c r="AQ44" s="16"/>
      <c r="AR44" s="16"/>
      <c r="AS44" s="16"/>
      <c r="AT44" s="16"/>
      <c r="AU44" s="16"/>
      <c r="AV44" s="16"/>
      <c r="AW44" s="16"/>
      <c r="AX44" s="16"/>
      <c r="AY44" s="16"/>
      <c r="AZ44" s="16"/>
      <c r="BA44" s="46"/>
      <c r="BB44" s="27"/>
      <c r="BC44" s="16"/>
      <c r="BD44" s="16"/>
      <c r="BE44" s="16"/>
      <c r="BF44" s="16"/>
      <c r="BG44" s="16"/>
      <c r="BH44" s="16"/>
      <c r="BI44" s="16"/>
      <c r="BJ44" s="16"/>
      <c r="BK44" s="16"/>
      <c r="BL44" s="16"/>
      <c r="BM44" s="16"/>
      <c r="BN44" s="27"/>
      <c r="BO44" s="16"/>
      <c r="BP44" s="16"/>
      <c r="BQ44" s="16"/>
      <c r="BR44" s="16"/>
      <c r="BS44" s="16"/>
      <c r="BT44" s="16"/>
      <c r="BU44" s="16"/>
      <c r="BV44" s="16"/>
      <c r="BW44" s="16"/>
      <c r="BX44" s="16"/>
      <c r="BY44" s="16"/>
      <c r="BZ44" s="291"/>
      <c r="CA44" s="16"/>
      <c r="CB44" s="16"/>
      <c r="CC44" s="27"/>
      <c r="CD44" s="16"/>
      <c r="CE44" s="46"/>
      <c r="CF44" s="16"/>
      <c r="CG44" s="16"/>
      <c r="CH44" s="16"/>
      <c r="CI44" s="16"/>
      <c r="CJ44" s="16"/>
      <c r="CK44" s="16"/>
      <c r="CL44" s="16"/>
      <c r="CM44" s="16"/>
      <c r="CN44" s="16"/>
      <c r="CO44" s="16"/>
      <c r="CP44" s="16"/>
      <c r="CQ44" s="16"/>
      <c r="CR44" s="16"/>
      <c r="CS44" s="16"/>
      <c r="CT44" s="16"/>
      <c r="CU44" s="16"/>
      <c r="CV44" s="46"/>
      <c r="CW44" s="27"/>
      <c r="CX44" s="16"/>
      <c r="CY44" s="16"/>
      <c r="CZ44" s="16"/>
      <c r="DA44" s="16"/>
      <c r="DB44" s="16"/>
      <c r="DC44" s="46"/>
      <c r="DD44" s="27"/>
      <c r="DE44" s="16"/>
      <c r="DF44" s="16"/>
      <c r="DG44" s="16"/>
      <c r="DH44" s="16"/>
      <c r="DI44" s="16"/>
      <c r="DJ44" s="16"/>
      <c r="DK44" s="46"/>
      <c r="DL44" s="27"/>
      <c r="DM44" s="16"/>
      <c r="DN44" s="16"/>
      <c r="DO44" s="16"/>
      <c r="DP44" s="16"/>
      <c r="DQ44" s="46"/>
      <c r="DR44" s="27"/>
      <c r="DS44" s="16"/>
      <c r="DT44" s="16"/>
      <c r="DU44" s="16"/>
      <c r="DV44" s="16"/>
      <c r="DW44" s="16"/>
      <c r="DX44" s="16"/>
      <c r="DY44" s="16"/>
      <c r="DZ44" s="16"/>
      <c r="EA44" s="46"/>
      <c r="EB44" s="27"/>
      <c r="EC44" s="16"/>
      <c r="ED44" s="16"/>
      <c r="EE44" s="16"/>
      <c r="EF44" s="16"/>
      <c r="EG44" s="16"/>
      <c r="EH44" s="16"/>
      <c r="EI44" s="16"/>
      <c r="EJ44" s="16"/>
      <c r="EK44" s="16"/>
      <c r="EL44" s="16"/>
      <c r="EM44" s="16"/>
      <c r="EN44" s="16"/>
      <c r="EO44" s="46"/>
    </row>
    <row r="45" spans="1:145" x14ac:dyDescent="0.2">
      <c r="A45" s="51"/>
      <c r="B45" s="318" t="s">
        <v>72</v>
      </c>
      <c r="C45" s="217"/>
      <c r="D45" s="594"/>
      <c r="E45" s="217"/>
      <c r="F45" s="217"/>
      <c r="G45" s="217"/>
      <c r="H45" s="217"/>
      <c r="I45" s="476"/>
      <c r="J45" s="51"/>
      <c r="K45" s="289" t="s">
        <v>186</v>
      </c>
      <c r="L45" s="289"/>
      <c r="M45" s="289"/>
      <c r="N45" s="289"/>
      <c r="O45" s="289"/>
      <c r="P45" s="289"/>
      <c r="Q45" s="47" t="s">
        <v>9</v>
      </c>
      <c r="R45" s="525"/>
      <c r="S45" s="525"/>
      <c r="T45" s="289">
        <v>1</v>
      </c>
      <c r="U45" s="217"/>
      <c r="V45" s="51"/>
      <c r="W45" s="217"/>
      <c r="X45" s="217"/>
      <c r="Y45" s="217"/>
      <c r="Z45" s="217"/>
      <c r="AA45" s="476"/>
      <c r="AB45" s="51"/>
      <c r="AC45" s="318"/>
      <c r="AD45" s="217"/>
      <c r="AE45" s="217"/>
      <c r="AF45" s="217"/>
      <c r="AG45" s="217"/>
      <c r="AH45" s="217"/>
      <c r="AI45" s="476"/>
      <c r="AJ45" s="51"/>
      <c r="AK45" s="217"/>
      <c r="AL45" s="217"/>
      <c r="AM45" s="217"/>
      <c r="AN45" s="217"/>
      <c r="AO45" s="217"/>
      <c r="AP45" s="109"/>
      <c r="AR45" s="726" t="s">
        <v>15</v>
      </c>
      <c r="AS45" s="726"/>
      <c r="AT45" s="726"/>
      <c r="AU45" s="726"/>
      <c r="AV45" s="726"/>
      <c r="AW45" s="27"/>
      <c r="AX45" s="46"/>
      <c r="AY45" s="27"/>
      <c r="AZ45" s="46"/>
      <c r="BA45" s="476"/>
      <c r="BB45" s="51"/>
      <c r="BC45" s="743" t="s">
        <v>187</v>
      </c>
      <c r="BD45" s="743"/>
      <c r="BE45" s="743"/>
      <c r="BF45" s="743"/>
      <c r="BG45" s="743"/>
      <c r="BH45" s="744" t="s">
        <v>93</v>
      </c>
      <c r="BI45" s="27"/>
      <c r="BJ45" s="46"/>
      <c r="BK45" s="27"/>
      <c r="BL45" s="46"/>
      <c r="BM45" s="217"/>
      <c r="BN45" s="51"/>
      <c r="BO45" s="217" t="s">
        <v>117</v>
      </c>
      <c r="BP45" s="594"/>
      <c r="BQ45" s="217"/>
      <c r="BR45" s="217"/>
      <c r="BS45" s="217"/>
      <c r="BT45" s="594"/>
      <c r="BU45" s="217"/>
      <c r="BV45" s="594"/>
      <c r="BW45" s="594"/>
      <c r="BX45" s="217"/>
      <c r="BY45" s="318" t="s">
        <v>93</v>
      </c>
      <c r="BZ45" s="285"/>
      <c r="CA45" s="603"/>
      <c r="CB45" s="217"/>
      <c r="CC45" s="51"/>
      <c r="CD45" s="318" t="s">
        <v>72</v>
      </c>
      <c r="CE45" s="535"/>
      <c r="CF45" s="217"/>
      <c r="CG45" s="289" t="s">
        <v>186</v>
      </c>
      <c r="CH45" s="289"/>
      <c r="CI45" s="289"/>
      <c r="CJ45" s="289"/>
      <c r="CK45" s="289"/>
      <c r="CL45" s="289"/>
      <c r="CM45" s="47" t="s">
        <v>9</v>
      </c>
      <c r="CN45" s="525"/>
      <c r="CO45" s="525"/>
      <c r="CP45" s="525"/>
      <c r="CQ45" s="525"/>
      <c r="CR45" s="525"/>
      <c r="CS45" s="525"/>
      <c r="CT45" s="289">
        <v>1</v>
      </c>
      <c r="CV45" s="476">
        <v>1</v>
      </c>
      <c r="CW45" s="51"/>
      <c r="CX45" s="217" t="s">
        <v>117</v>
      </c>
      <c r="CY45" s="217"/>
      <c r="CZ45" s="217"/>
      <c r="DA45" s="217"/>
      <c r="DB45" s="318" t="s">
        <v>93</v>
      </c>
      <c r="DC45" s="476"/>
      <c r="DD45" s="51"/>
      <c r="DE45" s="699" t="s">
        <v>188</v>
      </c>
      <c r="DF45" s="699"/>
      <c r="DG45" s="699"/>
      <c r="DH45" s="699"/>
      <c r="DI45" s="699"/>
      <c r="DJ45" s="699"/>
      <c r="DK45" s="476"/>
      <c r="DL45" s="51"/>
      <c r="DM45" s="217" t="s">
        <v>117</v>
      </c>
      <c r="DN45" s="217"/>
      <c r="DO45" s="217"/>
      <c r="DP45" s="318" t="s">
        <v>93</v>
      </c>
      <c r="DQ45" s="476"/>
      <c r="DR45" s="51"/>
      <c r="DS45" s="699" t="s">
        <v>189</v>
      </c>
      <c r="DT45" s="699"/>
      <c r="DU45" s="699"/>
      <c r="DV45" s="699"/>
      <c r="DW45" s="699"/>
      <c r="DX45" s="699"/>
      <c r="DY45" s="699"/>
      <c r="DZ45" s="699"/>
      <c r="EA45" s="476"/>
      <c r="EB45" s="51"/>
      <c r="EC45" s="743" t="s">
        <v>15</v>
      </c>
      <c r="ED45" s="743"/>
      <c r="EE45" s="743"/>
      <c r="EF45" s="743"/>
      <c r="EG45" s="743"/>
      <c r="EH45" s="743"/>
      <c r="EI45" s="743"/>
      <c r="EJ45" s="744" t="s">
        <v>93</v>
      </c>
      <c r="EK45" s="27"/>
      <c r="EL45" s="46"/>
      <c r="EM45" s="27"/>
      <c r="EN45" s="46"/>
      <c r="EO45" s="476"/>
    </row>
    <row r="46" spans="1:145" ht="10" customHeight="1" x14ac:dyDescent="0.2">
      <c r="A46" s="51"/>
      <c r="B46" s="217" t="s">
        <v>190</v>
      </c>
      <c r="C46" s="217"/>
      <c r="D46" s="594"/>
      <c r="E46" s="217"/>
      <c r="F46" s="217"/>
      <c r="G46" s="318" t="s">
        <v>93</v>
      </c>
      <c r="I46" s="476"/>
      <c r="J46" s="51"/>
      <c r="K46" s="289"/>
      <c r="L46" s="289"/>
      <c r="M46" s="289"/>
      <c r="N46" s="289"/>
      <c r="O46" s="289"/>
      <c r="Q46" s="289"/>
      <c r="S46" s="290" t="s">
        <v>191</v>
      </c>
      <c r="T46" s="289"/>
      <c r="U46" s="217"/>
      <c r="V46" s="51"/>
      <c r="W46" s="217" t="s">
        <v>117</v>
      </c>
      <c r="X46" s="217"/>
      <c r="Y46" s="217"/>
      <c r="Z46" s="318" t="s">
        <v>93</v>
      </c>
      <c r="AA46" s="476"/>
      <c r="AB46" s="51"/>
      <c r="AC46" s="217"/>
      <c r="AD46" s="217"/>
      <c r="AE46" s="217"/>
      <c r="AF46" s="217"/>
      <c r="AG46" s="217"/>
      <c r="AH46" s="217"/>
      <c r="AI46" s="476"/>
      <c r="AJ46" s="51"/>
      <c r="AK46" s="217" t="s">
        <v>192</v>
      </c>
      <c r="AL46" s="217"/>
      <c r="AM46" s="217"/>
      <c r="AN46" s="217"/>
      <c r="AO46" s="318" t="s">
        <v>93</v>
      </c>
      <c r="AP46" s="476"/>
      <c r="AQ46" s="217"/>
      <c r="AR46" s="726"/>
      <c r="AS46" s="726"/>
      <c r="AT46" s="726"/>
      <c r="AU46" s="726"/>
      <c r="AV46" s="726"/>
      <c r="AW46" s="26"/>
      <c r="AX46" s="48"/>
      <c r="AY46" s="26"/>
      <c r="AZ46" s="48"/>
      <c r="BA46" s="476"/>
      <c r="BB46" s="51"/>
      <c r="BC46" s="743"/>
      <c r="BD46" s="743"/>
      <c r="BE46" s="743"/>
      <c r="BF46" s="743"/>
      <c r="BG46" s="743"/>
      <c r="BH46" s="745"/>
      <c r="BI46" s="26"/>
      <c r="BJ46" s="48"/>
      <c r="BK46" s="26"/>
      <c r="BL46" s="48"/>
      <c r="BM46" s="217"/>
      <c r="BN46" s="51"/>
      <c r="BO46" s="749" t="s">
        <v>203</v>
      </c>
      <c r="BP46" s="749"/>
      <c r="BQ46" s="749"/>
      <c r="BR46" s="749"/>
      <c r="BS46" s="749"/>
      <c r="BT46" s="749"/>
      <c r="BU46" s="749"/>
      <c r="BV46" s="749"/>
      <c r="BW46" s="749"/>
      <c r="BX46" s="749"/>
      <c r="BY46" s="749"/>
      <c r="BZ46" s="516"/>
      <c r="CA46" s="608"/>
      <c r="CB46" s="217"/>
      <c r="CC46" s="51"/>
      <c r="CD46" s="217"/>
      <c r="CE46" s="476"/>
      <c r="CF46" s="217"/>
      <c r="CG46" s="289"/>
      <c r="CH46" s="289"/>
      <c r="CI46" s="289"/>
      <c r="CJ46" s="289"/>
      <c r="CK46" s="289"/>
      <c r="CL46" s="289"/>
      <c r="CM46" s="289"/>
      <c r="CN46" s="289"/>
      <c r="CP46" s="289"/>
      <c r="CR46" s="290"/>
      <c r="CS46" s="290"/>
      <c r="CT46" s="289"/>
      <c r="CV46" s="109"/>
      <c r="CW46" s="51"/>
      <c r="CX46" s="217"/>
      <c r="CY46" s="217"/>
      <c r="CZ46" s="217"/>
      <c r="DA46" s="217"/>
      <c r="DB46" s="217"/>
      <c r="DC46" s="476"/>
      <c r="DD46" s="51"/>
      <c r="DE46" s="699" t="s">
        <v>78</v>
      </c>
      <c r="DF46" s="699"/>
      <c r="DG46" s="699"/>
      <c r="DH46" s="699"/>
      <c r="DI46" s="699"/>
      <c r="DJ46" s="699"/>
      <c r="DK46" s="476"/>
      <c r="DL46" s="51"/>
      <c r="DM46" s="217"/>
      <c r="DN46" s="217"/>
      <c r="DO46" s="217"/>
      <c r="DP46" s="217"/>
      <c r="DQ46" s="476"/>
      <c r="DR46" s="51"/>
      <c r="DS46" s="699" t="s">
        <v>193</v>
      </c>
      <c r="DT46" s="699"/>
      <c r="DU46" s="699"/>
      <c r="DV46" s="699"/>
      <c r="DW46" s="699"/>
      <c r="DX46" s="699"/>
      <c r="DY46" s="699"/>
      <c r="DZ46" s="699"/>
      <c r="EA46" s="476"/>
      <c r="EB46" s="51"/>
      <c r="EC46" s="743"/>
      <c r="ED46" s="743"/>
      <c r="EE46" s="743"/>
      <c r="EF46" s="743"/>
      <c r="EG46" s="743"/>
      <c r="EH46" s="743"/>
      <c r="EI46" s="743"/>
      <c r="EJ46" s="745"/>
      <c r="EK46" s="26"/>
      <c r="EL46" s="48"/>
      <c r="EM46" s="26"/>
      <c r="EN46" s="48"/>
      <c r="EO46" s="476"/>
    </row>
    <row r="47" spans="1:145" ht="6" customHeight="1" x14ac:dyDescent="0.2">
      <c r="A47" s="51"/>
      <c r="B47" s="217"/>
      <c r="C47" s="217"/>
      <c r="D47" s="594"/>
      <c r="E47" s="217"/>
      <c r="F47" s="217"/>
      <c r="G47" s="217"/>
      <c r="I47" s="476"/>
      <c r="J47" s="51"/>
      <c r="U47" s="217"/>
      <c r="V47" s="51"/>
      <c r="W47" s="217"/>
      <c r="X47" s="217"/>
      <c r="Y47" s="217"/>
      <c r="Z47" s="217"/>
      <c r="AA47" s="476"/>
      <c r="AB47" s="51"/>
      <c r="AC47" s="217"/>
      <c r="AD47" s="217"/>
      <c r="AE47" s="217"/>
      <c r="AF47" s="217"/>
      <c r="AG47" s="217"/>
      <c r="AH47" s="217"/>
      <c r="AI47" s="476"/>
      <c r="AJ47" s="51"/>
      <c r="AK47" s="217"/>
      <c r="AL47" s="217"/>
      <c r="AM47" s="217"/>
      <c r="AN47" s="217"/>
      <c r="AO47" s="217"/>
      <c r="AP47" s="476"/>
      <c r="AQ47" s="217"/>
      <c r="AR47" s="217"/>
      <c r="AS47" s="217"/>
      <c r="AT47" s="217"/>
      <c r="AU47" s="217"/>
      <c r="AW47" s="217"/>
      <c r="AX47" s="217"/>
      <c r="AY47" s="217"/>
      <c r="AZ47" s="217"/>
      <c r="BA47" s="476"/>
      <c r="BB47" s="51"/>
      <c r="BC47" s="217"/>
      <c r="BD47" s="217"/>
      <c r="BE47" s="217"/>
      <c r="BF47" s="217"/>
      <c r="BG47" s="217"/>
      <c r="BH47" s="217"/>
      <c r="BI47" s="217"/>
      <c r="BJ47" s="217"/>
      <c r="BK47" s="217"/>
      <c r="BL47" s="217"/>
      <c r="BM47" s="217"/>
      <c r="BN47" s="51"/>
      <c r="BO47" s="749"/>
      <c r="BP47" s="749"/>
      <c r="BQ47" s="749"/>
      <c r="BR47" s="749"/>
      <c r="BS47" s="749"/>
      <c r="BT47" s="749"/>
      <c r="BU47" s="749"/>
      <c r="BV47" s="749"/>
      <c r="BW47" s="749"/>
      <c r="BX47" s="749"/>
      <c r="BY47" s="749"/>
      <c r="BZ47" s="516"/>
      <c r="CA47" s="608"/>
      <c r="CB47" s="217"/>
      <c r="CC47" s="51"/>
      <c r="CD47" s="217"/>
      <c r="CE47" s="476"/>
      <c r="CF47" s="217"/>
      <c r="CG47" s="282"/>
      <c r="CH47" s="282"/>
      <c r="CI47" s="282"/>
      <c r="CJ47" s="282"/>
      <c r="CK47" s="282"/>
      <c r="CL47" s="282"/>
      <c r="CM47" s="282"/>
      <c r="CN47" s="282"/>
      <c r="CO47" s="282"/>
      <c r="CP47" s="282"/>
      <c r="CQ47" s="282"/>
      <c r="CR47" s="282"/>
      <c r="CS47" s="282"/>
      <c r="CU47" s="217"/>
      <c r="CV47" s="476"/>
      <c r="CW47" s="51"/>
      <c r="DC47" s="476"/>
      <c r="DD47" s="51"/>
      <c r="DE47" s="217"/>
      <c r="DF47" s="217"/>
      <c r="DG47" s="217"/>
      <c r="DH47" s="217"/>
      <c r="DI47" s="217"/>
      <c r="DJ47" s="217"/>
      <c r="DK47" s="476"/>
      <c r="DL47" s="51"/>
      <c r="DQ47" s="476"/>
      <c r="DR47" s="51"/>
      <c r="DS47" s="217"/>
      <c r="DT47" s="217"/>
      <c r="DU47" s="217"/>
      <c r="DV47" s="217"/>
      <c r="DW47" s="217"/>
      <c r="DX47" s="217"/>
      <c r="DY47" s="217"/>
      <c r="DZ47" s="217"/>
      <c r="EA47" s="476"/>
      <c r="EB47" s="51"/>
      <c r="EC47" s="217"/>
      <c r="ED47" s="217"/>
      <c r="EE47" s="217"/>
      <c r="EF47" s="217"/>
      <c r="EG47" s="217"/>
      <c r="EH47" s="217"/>
      <c r="EI47" s="217"/>
      <c r="EJ47" s="217"/>
      <c r="EK47" s="217"/>
      <c r="EL47" s="217"/>
      <c r="EM47" s="217"/>
      <c r="EN47" s="217"/>
      <c r="EO47" s="476"/>
    </row>
    <row r="48" spans="1:145" ht="10.5" customHeight="1" x14ac:dyDescent="0.2">
      <c r="A48" s="51"/>
      <c r="B48" s="217" t="s">
        <v>2277</v>
      </c>
      <c r="G48" s="318" t="s">
        <v>95</v>
      </c>
      <c r="I48" s="476"/>
      <c r="J48" s="51"/>
      <c r="U48" s="217"/>
      <c r="V48" s="51"/>
      <c r="AA48" s="476"/>
      <c r="AB48" s="51"/>
      <c r="AD48" s="217"/>
      <c r="AE48" s="217"/>
      <c r="AF48" s="217"/>
      <c r="AG48" s="217"/>
      <c r="AH48" s="217"/>
      <c r="AI48" s="476"/>
      <c r="AJ48" s="51"/>
      <c r="AP48" s="476"/>
      <c r="AQ48" s="217"/>
      <c r="AR48" s="726" t="s">
        <v>16</v>
      </c>
      <c r="AS48" s="726"/>
      <c r="AT48" s="726"/>
      <c r="AU48" s="726"/>
      <c r="AV48" s="726"/>
      <c r="AW48" s="27"/>
      <c r="AX48" s="46"/>
      <c r="AY48" s="27"/>
      <c r="AZ48" s="46"/>
      <c r="BA48" s="476"/>
      <c r="BB48" s="51"/>
      <c r="BC48" s="743" t="s">
        <v>16</v>
      </c>
      <c r="BD48" s="743"/>
      <c r="BE48" s="743"/>
      <c r="BF48" s="743"/>
      <c r="BG48" s="743"/>
      <c r="BH48" s="744" t="s">
        <v>95</v>
      </c>
      <c r="BI48" s="27"/>
      <c r="BJ48" s="46"/>
      <c r="BK48" s="27"/>
      <c r="BL48" s="46"/>
      <c r="BM48" s="217"/>
      <c r="BN48" s="51"/>
      <c r="BO48" s="749"/>
      <c r="BP48" s="749"/>
      <c r="BQ48" s="749"/>
      <c r="BR48" s="749"/>
      <c r="BS48" s="749"/>
      <c r="BT48" s="749"/>
      <c r="BU48" s="749"/>
      <c r="BV48" s="749"/>
      <c r="BW48" s="749"/>
      <c r="BX48" s="749"/>
      <c r="BY48" s="749"/>
      <c r="BZ48" s="516"/>
      <c r="CA48" s="608"/>
      <c r="CB48" s="217"/>
      <c r="CC48" s="51"/>
      <c r="CD48" s="217"/>
      <c r="CE48" s="476"/>
      <c r="CF48" s="217"/>
      <c r="CG48" s="282"/>
      <c r="CH48" s="282"/>
      <c r="CI48" s="282"/>
      <c r="CJ48" s="282"/>
      <c r="CK48" s="282"/>
      <c r="CL48" s="282"/>
      <c r="CM48" s="282"/>
      <c r="CN48" s="282"/>
      <c r="CO48" s="282"/>
      <c r="CP48" s="282"/>
      <c r="CQ48" s="282"/>
      <c r="CR48" s="282"/>
      <c r="CS48" s="282"/>
      <c r="CV48" s="109"/>
      <c r="CW48" s="51"/>
      <c r="CX48" s="217" t="s">
        <v>118</v>
      </c>
      <c r="CY48" s="217"/>
      <c r="CZ48" s="217"/>
      <c r="DA48" s="217"/>
      <c r="DB48" s="318" t="s">
        <v>95</v>
      </c>
      <c r="DC48" s="476"/>
      <c r="DD48" s="51"/>
      <c r="DE48" s="217"/>
      <c r="DF48" s="27"/>
      <c r="DG48" s="46"/>
      <c r="DH48" s="27"/>
      <c r="DI48" s="46"/>
      <c r="DK48" s="476"/>
      <c r="DL48" s="51"/>
      <c r="DM48" s="217" t="s">
        <v>118</v>
      </c>
      <c r="DN48" s="217"/>
      <c r="DO48" s="217"/>
      <c r="DP48" s="318" t="s">
        <v>95</v>
      </c>
      <c r="DQ48" s="476"/>
      <c r="DR48" s="51"/>
      <c r="DS48" s="217"/>
      <c r="DT48" s="217"/>
      <c r="DU48" s="27"/>
      <c r="DV48" s="46"/>
      <c r="DW48" s="27"/>
      <c r="DX48" s="46"/>
      <c r="DY48" s="217"/>
      <c r="DZ48" s="217"/>
      <c r="EA48" s="476"/>
      <c r="EB48" s="51"/>
      <c r="EC48" s="743" t="s">
        <v>16</v>
      </c>
      <c r="ED48" s="743"/>
      <c r="EE48" s="743"/>
      <c r="EF48" s="743"/>
      <c r="EG48" s="743"/>
      <c r="EH48" s="743"/>
      <c r="EI48" s="743"/>
      <c r="EJ48" s="744" t="s">
        <v>95</v>
      </c>
      <c r="EK48" s="27"/>
      <c r="EL48" s="46"/>
      <c r="EM48" s="27"/>
      <c r="EN48" s="46"/>
      <c r="EO48" s="476"/>
    </row>
    <row r="49" spans="1:145" x14ac:dyDescent="0.2">
      <c r="A49" s="51"/>
      <c r="C49" s="217"/>
      <c r="D49" s="594"/>
      <c r="E49" s="217"/>
      <c r="F49" s="217"/>
      <c r="I49" s="476"/>
      <c r="J49" s="51"/>
      <c r="K49" s="289" t="s">
        <v>194</v>
      </c>
      <c r="L49" s="289"/>
      <c r="M49" s="289"/>
      <c r="N49" s="289"/>
      <c r="O49" s="289"/>
      <c r="P49" s="47" t="s">
        <v>9</v>
      </c>
      <c r="Q49" s="525"/>
      <c r="R49" s="525"/>
      <c r="S49" s="525"/>
      <c r="T49" s="289">
        <v>2</v>
      </c>
      <c r="U49" s="217"/>
      <c r="V49" s="51"/>
      <c r="W49" s="217" t="s">
        <v>118</v>
      </c>
      <c r="X49" s="217"/>
      <c r="Y49" s="217"/>
      <c r="Z49" s="318" t="s">
        <v>95</v>
      </c>
      <c r="AA49" s="476"/>
      <c r="AB49" s="51"/>
      <c r="AC49" s="741"/>
      <c r="AD49" s="742"/>
      <c r="AE49" s="742"/>
      <c r="AF49" s="742"/>
      <c r="AG49" s="742"/>
      <c r="AH49" s="742"/>
      <c r="AI49" s="476"/>
      <c r="AJ49" s="51"/>
      <c r="AK49" s="217" t="s">
        <v>195</v>
      </c>
      <c r="AL49" s="217"/>
      <c r="AM49" s="217"/>
      <c r="AN49" s="217"/>
      <c r="AO49" s="318" t="s">
        <v>95</v>
      </c>
      <c r="AP49" s="109"/>
      <c r="AR49" s="726"/>
      <c r="AS49" s="726"/>
      <c r="AT49" s="726"/>
      <c r="AU49" s="726"/>
      <c r="AV49" s="726"/>
      <c r="AW49" s="26"/>
      <c r="AX49" s="48"/>
      <c r="AY49" s="26"/>
      <c r="AZ49" s="48"/>
      <c r="BA49" s="476"/>
      <c r="BB49" s="51"/>
      <c r="BC49" s="743"/>
      <c r="BD49" s="743"/>
      <c r="BE49" s="743"/>
      <c r="BF49" s="743"/>
      <c r="BG49" s="743"/>
      <c r="BH49" s="745"/>
      <c r="BI49" s="26"/>
      <c r="BJ49" s="48"/>
      <c r="BK49" s="26"/>
      <c r="BL49" s="48"/>
      <c r="BM49" s="217"/>
      <c r="BN49" s="51"/>
      <c r="BZ49" s="285"/>
      <c r="CA49" s="603"/>
      <c r="CB49" s="217"/>
      <c r="CC49" s="51"/>
      <c r="CD49" s="217"/>
      <c r="CE49" s="476"/>
      <c r="CF49" s="217"/>
      <c r="CG49" t="s">
        <v>196</v>
      </c>
      <c r="CM49" s="47" t="s">
        <v>9</v>
      </c>
      <c r="CN49" s="97"/>
      <c r="CO49" s="97"/>
      <c r="CP49" s="97"/>
      <c r="CQ49" s="97"/>
      <c r="CR49" s="97"/>
      <c r="CS49" s="97"/>
      <c r="CT49">
        <v>2</v>
      </c>
      <c r="CV49" s="109"/>
      <c r="CW49" s="51"/>
      <c r="CX49" s="217"/>
      <c r="CY49" s="217"/>
      <c r="CZ49" s="217"/>
      <c r="DA49" s="217"/>
      <c r="DB49" s="217"/>
      <c r="DC49" s="476"/>
      <c r="DD49" s="51"/>
      <c r="DE49" s="217"/>
      <c r="DF49" s="26"/>
      <c r="DG49" s="48"/>
      <c r="DH49" s="26"/>
      <c r="DI49" s="48"/>
      <c r="DK49" s="476"/>
      <c r="DL49" s="51"/>
      <c r="DQ49" s="476"/>
      <c r="DR49" s="51"/>
      <c r="DS49" s="217"/>
      <c r="DT49" s="217"/>
      <c r="DU49" s="26"/>
      <c r="DV49" s="48"/>
      <c r="DW49" s="26"/>
      <c r="DX49" s="48"/>
      <c r="DY49" s="217"/>
      <c r="DZ49" s="217"/>
      <c r="EA49" s="476"/>
      <c r="EB49" s="51"/>
      <c r="EC49" s="743"/>
      <c r="ED49" s="743"/>
      <c r="EE49" s="743"/>
      <c r="EF49" s="743"/>
      <c r="EG49" s="743"/>
      <c r="EH49" s="743"/>
      <c r="EI49" s="743"/>
      <c r="EJ49" s="745"/>
      <c r="EK49" s="26"/>
      <c r="EL49" s="48"/>
      <c r="EM49" s="26"/>
      <c r="EN49" s="48"/>
      <c r="EO49" s="476"/>
    </row>
    <row r="50" spans="1:145" ht="6" customHeight="1" x14ac:dyDescent="0.2">
      <c r="A50" s="51"/>
      <c r="B50" s="217"/>
      <c r="I50" s="476"/>
      <c r="J50" s="51"/>
      <c r="U50" s="217"/>
      <c r="V50" s="51"/>
      <c r="W50" s="217"/>
      <c r="X50" s="217"/>
      <c r="Y50" s="217"/>
      <c r="Z50" s="217"/>
      <c r="AA50" s="476"/>
      <c r="AB50" s="51"/>
      <c r="AC50" s="217"/>
      <c r="AD50" s="217"/>
      <c r="AE50" s="217"/>
      <c r="AF50" s="217"/>
      <c r="AG50" s="217"/>
      <c r="AH50" s="217"/>
      <c r="AI50" s="476"/>
      <c r="AJ50" s="51"/>
      <c r="AP50" s="109"/>
      <c r="AS50" s="217"/>
      <c r="AT50" s="217"/>
      <c r="AU50" s="217"/>
      <c r="AV50" s="217"/>
      <c r="AW50" s="217"/>
      <c r="AX50" s="217"/>
      <c r="AY50" s="217"/>
      <c r="AZ50" s="217"/>
      <c r="BA50" s="476"/>
      <c r="BB50" s="51"/>
      <c r="BN50" s="51"/>
      <c r="BO50" s="217"/>
      <c r="BP50" s="594"/>
      <c r="BQ50" s="217"/>
      <c r="BR50" s="217"/>
      <c r="BS50" s="217"/>
      <c r="BT50" s="594"/>
      <c r="BU50" s="217"/>
      <c r="BV50" s="594"/>
      <c r="BW50" s="594"/>
      <c r="BX50" s="217"/>
      <c r="BY50" s="217"/>
      <c r="BZ50" s="285"/>
      <c r="CA50" s="603"/>
      <c r="CB50" s="217"/>
      <c r="CC50" s="51"/>
      <c r="CD50" s="217"/>
      <c r="CE50" s="476"/>
      <c r="CF50" s="217"/>
      <c r="CV50" s="109"/>
      <c r="CW50" s="51"/>
      <c r="DC50" s="476"/>
      <c r="DD50" s="51"/>
      <c r="DE50" s="217"/>
      <c r="DF50" s="217"/>
      <c r="DG50" s="217"/>
      <c r="DH50" s="217"/>
      <c r="DI50" s="217"/>
      <c r="DJ50" s="217"/>
      <c r="DK50" s="476"/>
      <c r="DL50" s="51"/>
      <c r="DQ50" s="476"/>
      <c r="DR50" s="51"/>
      <c r="DS50" s="217"/>
      <c r="DT50" s="217"/>
      <c r="DU50" s="217"/>
      <c r="DV50" s="217"/>
      <c r="DW50" s="217"/>
      <c r="DX50" s="217"/>
      <c r="DY50" s="217"/>
      <c r="DZ50" s="217"/>
      <c r="EA50" s="476"/>
      <c r="EB50" s="51"/>
      <c r="EO50" s="109"/>
    </row>
    <row r="51" spans="1:145" ht="10.5" customHeight="1" x14ac:dyDescent="0.2">
      <c r="A51" s="51"/>
      <c r="B51" s="217" t="s">
        <v>2276</v>
      </c>
      <c r="G51" s="318" t="s">
        <v>97</v>
      </c>
      <c r="I51" s="476"/>
      <c r="J51" s="51"/>
      <c r="K51" s="289" t="s">
        <v>197</v>
      </c>
      <c r="L51" s="289"/>
      <c r="M51" s="289"/>
      <c r="N51" s="289"/>
      <c r="O51" s="289"/>
      <c r="P51" s="289"/>
      <c r="Q51" s="289"/>
      <c r="R51" s="289"/>
      <c r="S51" s="289"/>
      <c r="T51" s="289">
        <v>3</v>
      </c>
      <c r="V51" s="51"/>
      <c r="AA51" s="476"/>
      <c r="AB51" s="51"/>
      <c r="AC51" s="699" t="s">
        <v>51</v>
      </c>
      <c r="AD51" s="716"/>
      <c r="AE51" s="716"/>
      <c r="AF51" s="716"/>
      <c r="AG51" s="716"/>
      <c r="AH51" s="716"/>
      <c r="AI51" s="476"/>
      <c r="AJ51" s="51"/>
      <c r="AP51" s="109"/>
      <c r="AR51" s="200"/>
      <c r="AS51" s="27"/>
      <c r="AT51" s="46"/>
      <c r="AU51" s="27"/>
      <c r="AV51" s="46"/>
      <c r="AW51" s="27"/>
      <c r="AX51" s="46"/>
      <c r="AY51" s="27"/>
      <c r="AZ51" s="46"/>
      <c r="BA51" s="476"/>
      <c r="BB51" s="51"/>
      <c r="BM51" s="476"/>
      <c r="BN51" s="51"/>
      <c r="BO51" s="217" t="s">
        <v>118</v>
      </c>
      <c r="BP51" s="594"/>
      <c r="BQ51" s="217"/>
      <c r="BR51" s="217"/>
      <c r="BS51" s="217"/>
      <c r="BT51" s="594"/>
      <c r="BU51" s="217"/>
      <c r="BV51" s="594"/>
      <c r="BW51" s="594"/>
      <c r="BX51" s="217"/>
      <c r="BY51" s="318" t="s">
        <v>95</v>
      </c>
      <c r="BZ51" s="285"/>
      <c r="CA51" s="603"/>
      <c r="CB51" s="217"/>
      <c r="CC51" s="51"/>
      <c r="CD51" s="217"/>
      <c r="CE51" s="476"/>
      <c r="CF51" s="217"/>
      <c r="CG51" t="s">
        <v>197</v>
      </c>
      <c r="CH51" s="217"/>
      <c r="CI51" s="217"/>
      <c r="CJ51" s="217"/>
      <c r="CK51" s="217"/>
      <c r="CL51" s="217"/>
      <c r="CM51" s="217"/>
      <c r="CN51" s="217"/>
      <c r="CO51" s="217"/>
      <c r="CP51" s="217"/>
      <c r="CQ51" s="47" t="s">
        <v>9</v>
      </c>
      <c r="CR51" s="47"/>
      <c r="CS51" s="97"/>
      <c r="CT51" s="217">
        <v>3</v>
      </c>
      <c r="CV51" s="476"/>
      <c r="CW51" s="739" t="s">
        <v>198</v>
      </c>
      <c r="CX51" s="740"/>
      <c r="CY51" s="740"/>
      <c r="CZ51" s="740"/>
      <c r="DA51" s="740"/>
      <c r="DB51" s="740"/>
      <c r="DC51" s="476"/>
      <c r="DD51" s="51"/>
      <c r="DK51" s="476"/>
      <c r="DL51" s="51"/>
      <c r="DQ51" s="476"/>
      <c r="DR51" s="51"/>
      <c r="DS51" s="217"/>
      <c r="EA51" s="476"/>
      <c r="EB51" s="51"/>
      <c r="EC51" s="743" t="s">
        <v>17</v>
      </c>
      <c r="ED51" s="743"/>
      <c r="EE51" s="743"/>
      <c r="EF51" s="743"/>
      <c r="EG51" s="743"/>
      <c r="EH51" s="743"/>
      <c r="EI51" s="743"/>
      <c r="EJ51" s="744" t="s">
        <v>97</v>
      </c>
      <c r="EK51" s="27"/>
      <c r="EL51" s="46"/>
      <c r="EM51" s="27"/>
      <c r="EN51" s="46"/>
      <c r="EO51" s="476"/>
    </row>
    <row r="52" spans="1:145" ht="11.25" customHeight="1" x14ac:dyDescent="0.2">
      <c r="A52" s="51"/>
      <c r="C52" s="217"/>
      <c r="D52" s="594"/>
      <c r="E52" s="217"/>
      <c r="F52" s="217"/>
      <c r="G52" s="217"/>
      <c r="H52" s="217"/>
      <c r="I52" s="476"/>
      <c r="L52" s="289"/>
      <c r="M52" s="289"/>
      <c r="N52" s="289"/>
      <c r="O52" s="289"/>
      <c r="P52" s="289"/>
      <c r="S52" s="290" t="s">
        <v>199</v>
      </c>
      <c r="V52" s="739" t="s">
        <v>199</v>
      </c>
      <c r="W52" s="740"/>
      <c r="X52" s="740"/>
      <c r="Y52" s="740"/>
      <c r="Z52" s="740"/>
      <c r="AA52" s="476"/>
      <c r="AB52" s="51"/>
      <c r="AC52" s="217"/>
      <c r="AD52" s="217"/>
      <c r="AE52" s="217"/>
      <c r="AF52" s="217"/>
      <c r="AG52" s="217"/>
      <c r="AH52" s="217"/>
      <c r="AI52" s="476"/>
      <c r="AJ52" s="51"/>
      <c r="AK52" s="217"/>
      <c r="AL52" s="217"/>
      <c r="AM52" s="217"/>
      <c r="AN52" s="217"/>
      <c r="AO52" s="217"/>
      <c r="AP52" s="476"/>
      <c r="AQ52" s="217"/>
      <c r="AR52" s="200"/>
      <c r="AS52" s="26"/>
      <c r="AT52" s="48"/>
      <c r="AU52" s="26"/>
      <c r="AV52" s="48"/>
      <c r="AW52" s="26"/>
      <c r="AX52" s="48"/>
      <c r="AY52" s="26"/>
      <c r="AZ52" s="48"/>
      <c r="BA52" s="476"/>
      <c r="BB52" s="51"/>
      <c r="BM52" s="476"/>
      <c r="BN52" s="51"/>
      <c r="BO52" s="852" t="s">
        <v>2373</v>
      </c>
      <c r="BP52" s="852"/>
      <c r="BQ52" s="852"/>
      <c r="BR52" s="852"/>
      <c r="BS52" s="852"/>
      <c r="BT52" s="852"/>
      <c r="BU52" s="852"/>
      <c r="BV52" s="852"/>
      <c r="BW52" s="852"/>
      <c r="BX52" s="852"/>
      <c r="BY52" s="852"/>
      <c r="BZ52" s="853"/>
      <c r="CA52" s="608"/>
      <c r="CB52" s="217"/>
      <c r="CC52" s="51"/>
      <c r="CD52" s="217"/>
      <c r="CE52" s="476"/>
      <c r="CF52" s="217"/>
      <c r="CU52" s="217"/>
      <c r="CV52" s="476"/>
      <c r="CW52" s="739"/>
      <c r="CX52" s="740"/>
      <c r="CY52" s="740"/>
      <c r="CZ52" s="740"/>
      <c r="DA52" s="740"/>
      <c r="DB52" s="740"/>
      <c r="DC52" s="476"/>
      <c r="DD52" s="51"/>
      <c r="DK52" s="476"/>
      <c r="DL52" s="51"/>
      <c r="DM52" s="217"/>
      <c r="DN52" s="217"/>
      <c r="DO52" s="217"/>
      <c r="DP52" s="217"/>
      <c r="DQ52" s="476"/>
      <c r="DR52" s="51"/>
      <c r="DS52" s="746" t="s">
        <v>200</v>
      </c>
      <c r="DT52" s="746"/>
      <c r="DU52" s="746"/>
      <c r="DV52" s="746"/>
      <c r="DW52" s="746"/>
      <c r="DX52" s="746"/>
      <c r="DY52" s="746"/>
      <c r="DZ52" s="746"/>
      <c r="EA52" s="747"/>
      <c r="EB52" s="51"/>
      <c r="EC52" s="743"/>
      <c r="ED52" s="743"/>
      <c r="EE52" s="743"/>
      <c r="EF52" s="743"/>
      <c r="EG52" s="743"/>
      <c r="EH52" s="743"/>
      <c r="EI52" s="743"/>
      <c r="EJ52" s="745"/>
      <c r="EK52" s="26"/>
      <c r="EL52" s="48"/>
      <c r="EM52" s="26"/>
      <c r="EN52" s="48"/>
      <c r="EO52" s="476"/>
    </row>
    <row r="53" spans="1:145" ht="11.25" customHeight="1" x14ac:dyDescent="0.2">
      <c r="A53" s="51"/>
      <c r="B53" s="733" t="s">
        <v>2286</v>
      </c>
      <c r="C53" s="733"/>
      <c r="D53" s="733"/>
      <c r="E53" s="734"/>
      <c r="F53" s="735"/>
      <c r="G53" s="736"/>
      <c r="H53" s="217"/>
      <c r="I53" s="476"/>
      <c r="J53" s="51"/>
      <c r="K53" s="289" t="s">
        <v>201</v>
      </c>
      <c r="L53" s="289"/>
      <c r="M53" s="289"/>
      <c r="N53" s="289"/>
      <c r="O53" s="289"/>
      <c r="Q53" s="289"/>
      <c r="R53" s="47" t="s">
        <v>9</v>
      </c>
      <c r="S53" s="525"/>
      <c r="T53" s="289">
        <v>4</v>
      </c>
      <c r="V53" s="739"/>
      <c r="W53" s="740"/>
      <c r="X53" s="740"/>
      <c r="Y53" s="740"/>
      <c r="Z53" s="740"/>
      <c r="AA53" s="476"/>
      <c r="AB53" s="51"/>
      <c r="AC53" s="217"/>
      <c r="AD53" s="217"/>
      <c r="AE53" s="217"/>
      <c r="AF53" s="217"/>
      <c r="AG53" s="217"/>
      <c r="AH53" s="217"/>
      <c r="AI53" s="476"/>
      <c r="AJ53" s="51"/>
      <c r="AK53" s="217"/>
      <c r="AL53" s="217"/>
      <c r="AM53" s="217"/>
      <c r="AN53" s="217"/>
      <c r="AO53" s="217"/>
      <c r="AP53" s="476"/>
      <c r="AQ53" s="217"/>
      <c r="AS53" s="697" t="s">
        <v>17</v>
      </c>
      <c r="AT53" s="697"/>
      <c r="AU53" s="697"/>
      <c r="AV53" s="697"/>
      <c r="AW53" s="697"/>
      <c r="AX53" s="697"/>
      <c r="AY53" s="697"/>
      <c r="AZ53" s="697"/>
      <c r="BA53" s="476"/>
      <c r="BB53" s="217"/>
      <c r="BM53" s="476"/>
      <c r="BN53" s="51"/>
      <c r="BO53" s="852"/>
      <c r="BP53" s="852"/>
      <c r="BQ53" s="852"/>
      <c r="BR53" s="852"/>
      <c r="BS53" s="852"/>
      <c r="BT53" s="852"/>
      <c r="BU53" s="852"/>
      <c r="BV53" s="852"/>
      <c r="BW53" s="852"/>
      <c r="BX53" s="852"/>
      <c r="BY53" s="852"/>
      <c r="BZ53" s="853"/>
      <c r="CA53" s="608"/>
      <c r="CB53" s="217"/>
      <c r="CC53" s="51"/>
      <c r="CD53" s="217"/>
      <c r="CE53" s="476"/>
      <c r="CF53" s="217"/>
      <c r="CG53" t="s">
        <v>201</v>
      </c>
      <c r="CH53" s="217"/>
      <c r="CI53" s="217"/>
      <c r="CJ53" s="217"/>
      <c r="CK53" s="217"/>
      <c r="CL53" s="217"/>
      <c r="CM53" s="217"/>
      <c r="CN53" s="217"/>
      <c r="CO53" s="47" t="s">
        <v>9</v>
      </c>
      <c r="CP53" s="47"/>
      <c r="CQ53" s="47"/>
      <c r="CR53" s="47"/>
      <c r="CS53" s="97"/>
      <c r="CT53" s="217">
        <v>4</v>
      </c>
      <c r="CU53" s="217"/>
      <c r="CV53" s="476"/>
      <c r="CW53" s="739"/>
      <c r="CX53" s="740"/>
      <c r="CY53" s="740"/>
      <c r="CZ53" s="740"/>
      <c r="DA53" s="740"/>
      <c r="DB53" s="740"/>
      <c r="DC53" s="476"/>
      <c r="DD53" s="51"/>
      <c r="DK53" s="476"/>
      <c r="DL53" s="51"/>
      <c r="DM53" s="217"/>
      <c r="DN53" s="217"/>
      <c r="DO53" s="217"/>
      <c r="DP53" s="217"/>
      <c r="DQ53" s="476"/>
      <c r="DR53" s="51"/>
      <c r="DS53" s="746"/>
      <c r="DT53" s="746"/>
      <c r="DU53" s="746"/>
      <c r="DV53" s="746"/>
      <c r="DW53" s="746"/>
      <c r="DX53" s="746"/>
      <c r="DY53" s="746"/>
      <c r="DZ53" s="746"/>
      <c r="EA53" s="747"/>
      <c r="EB53" s="217"/>
      <c r="EC53" s="748" t="s">
        <v>202</v>
      </c>
      <c r="ED53" s="748"/>
      <c r="EE53" s="748"/>
      <c r="EF53" s="748"/>
      <c r="EG53" s="748"/>
      <c r="EH53" s="748"/>
      <c r="EI53" s="748"/>
      <c r="EJ53" s="748"/>
      <c r="EK53" s="748"/>
      <c r="EL53" s="748"/>
      <c r="EM53" s="748"/>
      <c r="EN53" s="748"/>
      <c r="EO53" s="476"/>
    </row>
    <row r="54" spans="1:145" ht="11.25" customHeight="1" x14ac:dyDescent="0.2">
      <c r="A54" s="51"/>
      <c r="B54" s="733"/>
      <c r="C54" s="733"/>
      <c r="D54" s="733"/>
      <c r="E54" s="734"/>
      <c r="F54" s="737"/>
      <c r="G54" s="738"/>
      <c r="H54" s="217"/>
      <c r="I54" s="476"/>
      <c r="J54" s="51"/>
      <c r="K54" s="289"/>
      <c r="L54" s="289"/>
      <c r="M54" s="289"/>
      <c r="N54" s="289"/>
      <c r="O54" s="289"/>
      <c r="Q54" s="289"/>
      <c r="S54" s="290"/>
      <c r="T54" s="289"/>
      <c r="U54" s="217"/>
      <c r="V54" s="739"/>
      <c r="W54" s="740"/>
      <c r="X54" s="740"/>
      <c r="Y54" s="740"/>
      <c r="Z54" s="740"/>
      <c r="AA54" s="476"/>
      <c r="AB54" s="51"/>
      <c r="AC54" s="217"/>
      <c r="AD54" s="217"/>
      <c r="AE54" s="217"/>
      <c r="AF54" s="217"/>
      <c r="AG54" s="217"/>
      <c r="AH54" s="217"/>
      <c r="AI54" s="476"/>
      <c r="AJ54" s="51"/>
      <c r="AK54" s="217"/>
      <c r="AL54" s="217"/>
      <c r="AM54" s="217"/>
      <c r="AN54" s="217"/>
      <c r="AO54" s="217"/>
      <c r="AP54" s="476"/>
      <c r="AQ54" s="217"/>
      <c r="AS54" s="477"/>
      <c r="AT54" s="477"/>
      <c r="AU54" s="477"/>
      <c r="AV54" s="477"/>
      <c r="AW54" s="477"/>
      <c r="AX54" s="477"/>
      <c r="AY54" s="477"/>
      <c r="AZ54" s="477"/>
      <c r="BA54" s="476"/>
      <c r="BC54" s="200"/>
      <c r="BD54" s="200"/>
      <c r="BE54" s="200"/>
      <c r="BF54" s="200"/>
      <c r="BG54" s="200"/>
      <c r="BH54" s="200"/>
      <c r="BI54" s="200"/>
      <c r="BJ54" s="200"/>
      <c r="BK54" s="200"/>
      <c r="BL54" s="200"/>
      <c r="BM54" s="239"/>
      <c r="BN54" s="51"/>
      <c r="BO54" s="852"/>
      <c r="BP54" s="852"/>
      <c r="BQ54" s="852"/>
      <c r="BR54" s="852"/>
      <c r="BS54" s="852"/>
      <c r="BT54" s="852"/>
      <c r="BU54" s="852"/>
      <c r="BV54" s="852"/>
      <c r="BW54" s="852"/>
      <c r="BX54" s="852"/>
      <c r="BY54" s="852"/>
      <c r="BZ54" s="854"/>
      <c r="CA54" s="609"/>
      <c r="CB54" s="217"/>
      <c r="CC54" s="51"/>
      <c r="CD54" s="217"/>
      <c r="CE54" s="476"/>
      <c r="CF54" s="217"/>
      <c r="CU54" s="217"/>
      <c r="CV54" s="476"/>
      <c r="CW54" s="51"/>
      <c r="CX54" s="246"/>
      <c r="CY54" s="246"/>
      <c r="CZ54" s="246"/>
      <c r="DA54" s="246"/>
      <c r="DB54" s="246"/>
      <c r="DC54" s="476"/>
      <c r="DD54" s="51"/>
      <c r="DE54" s="217"/>
      <c r="DF54" s="217"/>
      <c r="DG54" s="217"/>
      <c r="DH54" s="217"/>
      <c r="DI54" s="217"/>
      <c r="DJ54" s="217"/>
      <c r="DK54" s="476"/>
      <c r="DL54" s="51"/>
      <c r="DM54" s="217"/>
      <c r="DN54" s="217"/>
      <c r="DO54" s="217"/>
      <c r="DP54" s="217"/>
      <c r="DQ54" s="476"/>
      <c r="DR54" s="51"/>
      <c r="DS54" s="746"/>
      <c r="DT54" s="746"/>
      <c r="DU54" s="746"/>
      <c r="DV54" s="746"/>
      <c r="DW54" s="746"/>
      <c r="DX54" s="746"/>
      <c r="DY54" s="746"/>
      <c r="DZ54" s="746"/>
      <c r="EA54" s="747"/>
      <c r="EC54" s="748"/>
      <c r="ED54" s="748"/>
      <c r="EE54" s="748"/>
      <c r="EF54" s="748"/>
      <c r="EG54" s="748"/>
      <c r="EH54" s="748"/>
      <c r="EI54" s="748"/>
      <c r="EJ54" s="748"/>
      <c r="EK54" s="748"/>
      <c r="EL54" s="748"/>
      <c r="EM54" s="748"/>
      <c r="EN54" s="748"/>
      <c r="EO54" s="239"/>
    </row>
    <row r="55" spans="1:145" ht="6" customHeight="1" x14ac:dyDescent="0.2">
      <c r="A55" s="26"/>
      <c r="B55" s="77"/>
      <c r="C55" s="77"/>
      <c r="D55" s="77"/>
      <c r="E55" s="77"/>
      <c r="F55" s="77"/>
      <c r="G55" s="77"/>
      <c r="H55" s="77"/>
      <c r="I55" s="48"/>
      <c r="J55" s="26"/>
      <c r="K55" s="217"/>
      <c r="L55" s="217"/>
      <c r="M55" s="217"/>
      <c r="N55" s="217"/>
      <c r="O55" s="217"/>
      <c r="P55" s="217"/>
      <c r="Q55" s="217"/>
      <c r="R55" s="217"/>
      <c r="S55" s="217"/>
      <c r="T55" s="217"/>
      <c r="U55" s="77"/>
      <c r="V55" s="26"/>
      <c r="W55" s="77"/>
      <c r="X55" s="77"/>
      <c r="Y55" s="77"/>
      <c r="Z55" s="77"/>
      <c r="AA55" s="48"/>
      <c r="AB55" s="26"/>
      <c r="AC55" s="77"/>
      <c r="AD55" s="77"/>
      <c r="AE55" s="77"/>
      <c r="AF55" s="77"/>
      <c r="AG55" s="77"/>
      <c r="AH55" s="77"/>
      <c r="AI55" s="48"/>
      <c r="AJ55" s="26"/>
      <c r="AK55" s="77"/>
      <c r="AL55" s="77"/>
      <c r="AM55" s="77"/>
      <c r="AN55" s="77"/>
      <c r="AO55" s="77"/>
      <c r="AP55" s="48"/>
      <c r="AQ55" s="77"/>
      <c r="AR55" s="77"/>
      <c r="AS55" s="77"/>
      <c r="AT55" s="77"/>
      <c r="AU55" s="77"/>
      <c r="AV55" s="77"/>
      <c r="AW55" s="77"/>
      <c r="AX55" s="77"/>
      <c r="AY55" s="77"/>
      <c r="AZ55" s="77"/>
      <c r="BA55" s="48"/>
      <c r="BB55" s="26"/>
      <c r="BC55" s="77"/>
      <c r="BD55" s="77"/>
      <c r="BE55" s="77"/>
      <c r="BF55" s="77"/>
      <c r="BG55" s="77"/>
      <c r="BH55" s="77"/>
      <c r="BI55" s="77"/>
      <c r="BJ55" s="77"/>
      <c r="BK55" s="77"/>
      <c r="BL55" s="77"/>
      <c r="BM55" s="48"/>
      <c r="BN55" s="26"/>
      <c r="BO55" s="614"/>
      <c r="BP55" s="614"/>
      <c r="BQ55" s="614"/>
      <c r="BR55" s="614"/>
      <c r="BS55" s="614"/>
      <c r="BT55" s="614"/>
      <c r="BU55" s="614"/>
      <c r="BV55" s="614"/>
      <c r="BW55" s="614"/>
      <c r="BX55" s="614"/>
      <c r="BY55" s="614"/>
      <c r="BZ55" s="855"/>
      <c r="CA55" s="77"/>
      <c r="CB55" s="77"/>
      <c r="CC55" s="26"/>
      <c r="CD55" s="77"/>
      <c r="CE55" s="48"/>
      <c r="CF55" s="77"/>
      <c r="CG55" s="77"/>
      <c r="CH55" s="77"/>
      <c r="CI55" s="77"/>
      <c r="CJ55" s="77"/>
      <c r="CK55" s="77"/>
      <c r="CL55" s="77"/>
      <c r="CM55" s="77"/>
      <c r="CN55" s="77"/>
      <c r="CO55" s="77"/>
      <c r="CP55" s="77"/>
      <c r="CQ55" s="77"/>
      <c r="CR55" s="77"/>
      <c r="CS55" s="77"/>
      <c r="CT55" s="77"/>
      <c r="CU55" s="77"/>
      <c r="CV55" s="48"/>
      <c r="CW55" s="26"/>
      <c r="CX55" s="77"/>
      <c r="CY55" s="77"/>
      <c r="CZ55" s="77"/>
      <c r="DA55" s="77"/>
      <c r="DB55" s="77"/>
      <c r="DC55" s="48"/>
      <c r="DD55" s="26"/>
      <c r="DE55" s="77"/>
      <c r="DF55" s="77"/>
      <c r="DG55" s="77"/>
      <c r="DH55" s="77"/>
      <c r="DI55" s="77"/>
      <c r="DJ55" s="77"/>
      <c r="DK55" s="48"/>
      <c r="DL55" s="26"/>
      <c r="DM55" s="77"/>
      <c r="DN55" s="77"/>
      <c r="DO55" s="77"/>
      <c r="DP55" s="77"/>
      <c r="DQ55" s="48"/>
      <c r="DR55" s="26"/>
      <c r="DS55" s="77"/>
      <c r="DT55" s="77"/>
      <c r="DU55" s="77"/>
      <c r="DV55" s="77"/>
      <c r="DW55" s="77"/>
      <c r="DX55" s="77"/>
      <c r="DY55" s="77"/>
      <c r="DZ55" s="77"/>
      <c r="EA55" s="48"/>
      <c r="EB55" s="26"/>
      <c r="EC55" s="77"/>
      <c r="ED55" s="77"/>
      <c r="EE55" s="77"/>
      <c r="EF55" s="77"/>
      <c r="EG55" s="77"/>
      <c r="EH55" s="77"/>
      <c r="EI55" s="77"/>
      <c r="EJ55" s="77"/>
      <c r="EK55" s="77"/>
      <c r="EL55" s="77"/>
      <c r="EM55" s="77"/>
      <c r="EN55" s="77"/>
      <c r="EO55" s="48"/>
    </row>
    <row r="56" spans="1:145" ht="6" customHeight="1" x14ac:dyDescent="0.2">
      <c r="A56" s="27"/>
      <c r="B56" s="16"/>
      <c r="C56" s="16"/>
      <c r="D56" s="16"/>
      <c r="E56" s="16"/>
      <c r="F56" s="16"/>
      <c r="G56" s="16"/>
      <c r="H56" s="16"/>
      <c r="I56" s="46"/>
      <c r="J56" s="27"/>
      <c r="K56" s="16"/>
      <c r="L56" s="16"/>
      <c r="M56" s="16"/>
      <c r="N56" s="16"/>
      <c r="O56" s="16"/>
      <c r="P56" s="16"/>
      <c r="Q56" s="16"/>
      <c r="R56" s="16"/>
      <c r="S56" s="16"/>
      <c r="T56" s="16"/>
      <c r="U56" s="16"/>
      <c r="V56" s="27"/>
      <c r="W56" s="16"/>
      <c r="X56" s="16"/>
      <c r="Y56" s="16"/>
      <c r="Z56" s="16"/>
      <c r="AA56" s="46"/>
      <c r="AB56" s="27"/>
      <c r="AC56" s="16"/>
      <c r="AD56" s="16"/>
      <c r="AE56" s="16"/>
      <c r="AF56" s="16"/>
      <c r="AG56" s="16"/>
      <c r="AH56" s="16"/>
      <c r="AI56" s="46"/>
      <c r="AJ56" s="27"/>
      <c r="AK56" s="16"/>
      <c r="AL56" s="16"/>
      <c r="AM56" s="16"/>
      <c r="AN56" s="16"/>
      <c r="AO56" s="16"/>
      <c r="AP56" s="46"/>
      <c r="AQ56" s="16"/>
      <c r="BA56" s="46"/>
      <c r="BB56" s="27"/>
      <c r="BC56" s="16"/>
      <c r="BD56" s="16"/>
      <c r="BE56" s="16"/>
      <c r="BF56" s="16"/>
      <c r="BG56" s="16"/>
      <c r="BH56" s="16"/>
      <c r="BI56" s="16"/>
      <c r="BJ56" s="16"/>
      <c r="BK56" s="16"/>
      <c r="BL56" s="16"/>
      <c r="BM56" s="16"/>
      <c r="BN56" s="27"/>
      <c r="BO56" s="856"/>
      <c r="BP56" s="856"/>
      <c r="BQ56" s="856"/>
      <c r="BR56" s="856"/>
      <c r="BS56" s="856"/>
      <c r="BT56" s="856"/>
      <c r="BU56" s="856"/>
      <c r="BV56" s="856"/>
      <c r="BW56" s="856"/>
      <c r="BX56" s="856"/>
      <c r="BY56" s="856"/>
      <c r="BZ56" s="857"/>
      <c r="CA56" s="16"/>
      <c r="CB56" s="16"/>
      <c r="CC56" s="27"/>
      <c r="CD56" s="16"/>
      <c r="CE56" s="46"/>
      <c r="CF56" s="16"/>
      <c r="CG56" s="16"/>
      <c r="CH56" s="16"/>
      <c r="CI56" s="16"/>
      <c r="CJ56" s="16"/>
      <c r="CK56" s="16"/>
      <c r="CL56" s="16"/>
      <c r="CM56" s="16"/>
      <c r="CN56" s="16"/>
      <c r="CO56" s="16"/>
      <c r="CP56" s="16"/>
      <c r="CQ56" s="16"/>
      <c r="CR56" s="16"/>
      <c r="CS56" s="16"/>
      <c r="CT56" s="16"/>
      <c r="CU56" s="16"/>
      <c r="CV56" s="46"/>
      <c r="CW56" s="27"/>
      <c r="CX56" s="16"/>
      <c r="CY56" s="16"/>
      <c r="CZ56" s="16"/>
      <c r="DA56" s="16"/>
      <c r="DB56" s="16"/>
      <c r="DC56" s="46"/>
      <c r="DD56" s="27"/>
      <c r="DE56" s="16"/>
      <c r="DF56" s="16"/>
      <c r="DG56" s="16"/>
      <c r="DH56" s="16"/>
      <c r="DI56" s="16"/>
      <c r="DJ56" s="16"/>
      <c r="DK56" s="46"/>
      <c r="DL56" s="27"/>
      <c r="DM56" s="16"/>
      <c r="DN56" s="16"/>
      <c r="DO56" s="16"/>
      <c r="DP56" s="16"/>
      <c r="DQ56" s="46"/>
      <c r="DR56" s="27"/>
      <c r="DS56" s="16"/>
      <c r="DT56" s="16"/>
      <c r="DU56" s="16"/>
      <c r="DV56" s="16"/>
      <c r="DW56" s="16"/>
      <c r="DX56" s="16"/>
      <c r="DY56" s="16"/>
      <c r="DZ56" s="16"/>
      <c r="EA56" s="46"/>
      <c r="EB56" s="27"/>
      <c r="EC56" s="16"/>
      <c r="ED56" s="16"/>
      <c r="EE56" s="16"/>
      <c r="EF56" s="16"/>
      <c r="EG56" s="16"/>
      <c r="EH56" s="16"/>
      <c r="EI56" s="16"/>
      <c r="EJ56" s="16"/>
      <c r="EK56" s="16"/>
      <c r="EL56" s="16"/>
      <c r="EM56" s="16"/>
      <c r="EN56" s="16"/>
      <c r="EO56" s="46"/>
    </row>
    <row r="57" spans="1:145" x14ac:dyDescent="0.2">
      <c r="A57" s="51"/>
      <c r="B57" s="318" t="s">
        <v>73</v>
      </c>
      <c r="C57" s="217"/>
      <c r="D57" s="594"/>
      <c r="E57" s="217"/>
      <c r="F57" s="217"/>
      <c r="G57" s="217"/>
      <c r="H57" s="217"/>
      <c r="I57" s="476"/>
      <c r="J57" s="51"/>
      <c r="K57" s="289" t="s">
        <v>186</v>
      </c>
      <c r="L57" s="289"/>
      <c r="M57" s="289"/>
      <c r="N57" s="289"/>
      <c r="O57" s="289"/>
      <c r="P57" s="289"/>
      <c r="Q57" s="47" t="s">
        <v>9</v>
      </c>
      <c r="R57" s="525"/>
      <c r="S57" s="525"/>
      <c r="T57" s="289">
        <v>1</v>
      </c>
      <c r="U57" s="217"/>
      <c r="V57" s="51"/>
      <c r="W57" s="217" t="s">
        <v>117</v>
      </c>
      <c r="X57" s="217"/>
      <c r="Y57" s="217"/>
      <c r="Z57" s="318" t="s">
        <v>93</v>
      </c>
      <c r="AA57" s="476"/>
      <c r="AB57" s="51"/>
      <c r="AC57" s="318"/>
      <c r="AD57" s="217"/>
      <c r="AE57" s="217"/>
      <c r="AF57" s="217"/>
      <c r="AG57" s="217"/>
      <c r="AH57" s="217"/>
      <c r="AI57" s="476"/>
      <c r="AJ57" s="51"/>
      <c r="AK57" s="217"/>
      <c r="AL57" s="217"/>
      <c r="AM57" s="217"/>
      <c r="AN57" s="217"/>
      <c r="AO57" s="217"/>
      <c r="AP57" s="476"/>
      <c r="AQ57" s="217"/>
      <c r="AR57" s="726" t="s">
        <v>15</v>
      </c>
      <c r="AS57" s="726"/>
      <c r="AT57" s="726"/>
      <c r="AU57" s="726"/>
      <c r="AV57" s="726"/>
      <c r="AW57" s="27"/>
      <c r="AX57" s="46"/>
      <c r="AY57" s="27"/>
      <c r="AZ57" s="46"/>
      <c r="BA57" s="476"/>
      <c r="BB57" s="51"/>
      <c r="BC57" s="743" t="s">
        <v>187</v>
      </c>
      <c r="BD57" s="743"/>
      <c r="BE57" s="743"/>
      <c r="BF57" s="743"/>
      <c r="BG57" s="743"/>
      <c r="BH57" s="744" t="s">
        <v>93</v>
      </c>
      <c r="BI57" s="27"/>
      <c r="BJ57" s="46"/>
      <c r="BK57" s="27"/>
      <c r="BL57" s="46"/>
      <c r="BM57" s="217"/>
      <c r="BN57" s="51"/>
      <c r="BO57" s="627" t="s">
        <v>117</v>
      </c>
      <c r="BP57" s="627"/>
      <c r="BQ57" s="627"/>
      <c r="BR57" s="627"/>
      <c r="BS57" s="627"/>
      <c r="BT57" s="627"/>
      <c r="BU57" s="627"/>
      <c r="BV57" s="627"/>
      <c r="BW57" s="627"/>
      <c r="BX57" s="627"/>
      <c r="BY57" s="858" t="s">
        <v>93</v>
      </c>
      <c r="BZ57" s="859"/>
      <c r="CA57" s="603"/>
      <c r="CB57" s="217"/>
      <c r="CC57" s="51"/>
      <c r="CD57" s="318" t="s">
        <v>73</v>
      </c>
      <c r="CE57" s="476"/>
      <c r="CF57" s="217"/>
      <c r="CG57" s="289" t="s">
        <v>186</v>
      </c>
      <c r="CH57" s="289"/>
      <c r="CI57" s="289"/>
      <c r="CJ57" s="289"/>
      <c r="CK57" s="289"/>
      <c r="CL57" s="289"/>
      <c r="CM57" s="47" t="s">
        <v>9</v>
      </c>
      <c r="CN57" s="525"/>
      <c r="CO57" s="525"/>
      <c r="CP57" s="525"/>
      <c r="CQ57" s="525"/>
      <c r="CR57" s="525"/>
      <c r="CS57" s="525"/>
      <c r="CT57" s="289">
        <v>1</v>
      </c>
      <c r="CV57" s="476"/>
      <c r="CW57" s="51"/>
      <c r="CX57" s="217" t="s">
        <v>117</v>
      </c>
      <c r="CY57" s="217"/>
      <c r="CZ57" s="217"/>
      <c r="DA57" s="217"/>
      <c r="DB57" s="318" t="s">
        <v>93</v>
      </c>
      <c r="DC57" s="476"/>
      <c r="DD57" s="51"/>
      <c r="DE57" s="699" t="s">
        <v>188</v>
      </c>
      <c r="DF57" s="699"/>
      <c r="DG57" s="699"/>
      <c r="DH57" s="699"/>
      <c r="DI57" s="699"/>
      <c r="DJ57" s="699"/>
      <c r="DK57" s="476"/>
      <c r="DL57" s="51"/>
      <c r="DM57" s="217" t="s">
        <v>117</v>
      </c>
      <c r="DN57" s="217"/>
      <c r="DO57" s="217"/>
      <c r="DP57" s="318" t="s">
        <v>93</v>
      </c>
      <c r="DQ57" s="476"/>
      <c r="DR57" s="51"/>
      <c r="DS57" s="699" t="s">
        <v>189</v>
      </c>
      <c r="DT57" s="699"/>
      <c r="DU57" s="699"/>
      <c r="DV57" s="699"/>
      <c r="DW57" s="699"/>
      <c r="DX57" s="699"/>
      <c r="DY57" s="699"/>
      <c r="DZ57" s="699"/>
      <c r="EA57" s="476"/>
      <c r="EB57" s="51"/>
      <c r="EC57" s="743" t="s">
        <v>15</v>
      </c>
      <c r="ED57" s="743"/>
      <c r="EE57" s="743"/>
      <c r="EF57" s="743"/>
      <c r="EG57" s="743"/>
      <c r="EH57" s="743"/>
      <c r="EI57" s="743"/>
      <c r="EJ57" s="744" t="s">
        <v>93</v>
      </c>
      <c r="EK57" s="27"/>
      <c r="EL57" s="46"/>
      <c r="EM57" s="27"/>
      <c r="EN57" s="46"/>
      <c r="EO57" s="476"/>
    </row>
    <row r="58" spans="1:145" ht="11.25" customHeight="1" x14ac:dyDescent="0.2">
      <c r="A58" s="51"/>
      <c r="B58" s="217" t="s">
        <v>190</v>
      </c>
      <c r="C58" s="217"/>
      <c r="D58" s="594"/>
      <c r="E58" s="217"/>
      <c r="F58" s="217"/>
      <c r="G58" s="318" t="s">
        <v>93</v>
      </c>
      <c r="I58" s="476"/>
      <c r="J58" s="51"/>
      <c r="K58" s="289"/>
      <c r="L58" s="289"/>
      <c r="M58" s="289"/>
      <c r="N58" s="289"/>
      <c r="O58" s="289"/>
      <c r="Q58" s="289"/>
      <c r="S58" s="290" t="s">
        <v>191</v>
      </c>
      <c r="T58" s="289"/>
      <c r="U58" s="217"/>
      <c r="V58" s="51"/>
      <c r="W58" s="217"/>
      <c r="X58" s="217"/>
      <c r="Y58" s="217"/>
      <c r="Z58" s="217"/>
      <c r="AA58" s="476"/>
      <c r="AB58" s="51"/>
      <c r="AC58" s="217"/>
      <c r="AD58" s="217"/>
      <c r="AE58" s="217"/>
      <c r="AF58" s="217"/>
      <c r="AG58" s="217"/>
      <c r="AH58" s="217"/>
      <c r="AI58" s="476"/>
      <c r="AJ58" s="51"/>
      <c r="AK58" s="217" t="s">
        <v>192</v>
      </c>
      <c r="AL58" s="217"/>
      <c r="AM58" s="217"/>
      <c r="AN58" s="217"/>
      <c r="AO58" s="318" t="s">
        <v>93</v>
      </c>
      <c r="AP58" s="476"/>
      <c r="AQ58" s="217"/>
      <c r="AR58" s="726"/>
      <c r="AS58" s="726"/>
      <c r="AT58" s="726"/>
      <c r="AU58" s="726"/>
      <c r="AV58" s="726"/>
      <c r="AW58" s="26"/>
      <c r="AX58" s="48"/>
      <c r="AY58" s="26"/>
      <c r="AZ58" s="48"/>
      <c r="BA58" s="476"/>
      <c r="BB58" s="51"/>
      <c r="BC58" s="743"/>
      <c r="BD58" s="743"/>
      <c r="BE58" s="743"/>
      <c r="BF58" s="743"/>
      <c r="BG58" s="743"/>
      <c r="BH58" s="745"/>
      <c r="BI58" s="26"/>
      <c r="BJ58" s="48"/>
      <c r="BK58" s="26"/>
      <c r="BL58" s="48"/>
      <c r="BM58" s="217"/>
      <c r="BN58" s="51"/>
      <c r="BO58" s="860" t="s">
        <v>203</v>
      </c>
      <c r="BP58" s="860"/>
      <c r="BQ58" s="860"/>
      <c r="BR58" s="860"/>
      <c r="BS58" s="860"/>
      <c r="BT58" s="860"/>
      <c r="BU58" s="860"/>
      <c r="BV58" s="860"/>
      <c r="BW58" s="860"/>
      <c r="BX58" s="860"/>
      <c r="BY58" s="860"/>
      <c r="BZ58" s="853"/>
      <c r="CA58" s="608"/>
      <c r="CB58" s="537"/>
      <c r="CC58" s="292"/>
      <c r="CD58" s="537"/>
      <c r="CE58" s="293"/>
      <c r="CF58" s="217"/>
      <c r="CG58" s="289"/>
      <c r="CH58" s="289"/>
      <c r="CI58" s="289"/>
      <c r="CJ58" s="289"/>
      <c r="CK58" s="289"/>
      <c r="CL58" s="289"/>
      <c r="CM58" s="289"/>
      <c r="CN58" s="289"/>
      <c r="CP58" s="289"/>
      <c r="CR58" s="290"/>
      <c r="CS58" s="290"/>
      <c r="CT58" s="289"/>
      <c r="CV58" s="476"/>
      <c r="CW58" s="51"/>
      <c r="CX58" s="217"/>
      <c r="CY58" s="217"/>
      <c r="CZ58" s="217"/>
      <c r="DA58" s="217"/>
      <c r="DB58" s="217"/>
      <c r="DC58" s="476"/>
      <c r="DD58" s="51"/>
      <c r="DE58" s="699" t="s">
        <v>78</v>
      </c>
      <c r="DF58" s="699"/>
      <c r="DG58" s="699"/>
      <c r="DH58" s="699"/>
      <c r="DI58" s="699"/>
      <c r="DJ58" s="699"/>
      <c r="DK58" s="476"/>
      <c r="DL58" s="51"/>
      <c r="DM58" s="217"/>
      <c r="DN58" s="217"/>
      <c r="DO58" s="217"/>
      <c r="DP58" s="217"/>
      <c r="DQ58" s="476"/>
      <c r="DR58" s="51"/>
      <c r="DS58" s="699" t="s">
        <v>193</v>
      </c>
      <c r="DT58" s="699"/>
      <c r="DU58" s="699"/>
      <c r="DV58" s="699"/>
      <c r="DW58" s="699"/>
      <c r="DX58" s="699"/>
      <c r="DY58" s="699"/>
      <c r="DZ58" s="699"/>
      <c r="EA58" s="476"/>
      <c r="EB58" s="51"/>
      <c r="EC58" s="743"/>
      <c r="ED58" s="743"/>
      <c r="EE58" s="743"/>
      <c r="EF58" s="743"/>
      <c r="EG58" s="743"/>
      <c r="EH58" s="743"/>
      <c r="EI58" s="743"/>
      <c r="EJ58" s="745"/>
      <c r="EK58" s="26"/>
      <c r="EL58" s="48"/>
      <c r="EM58" s="26"/>
      <c r="EN58" s="48"/>
      <c r="EO58" s="476"/>
    </row>
    <row r="59" spans="1:145" ht="6" customHeight="1" x14ac:dyDescent="0.2">
      <c r="A59" s="51"/>
      <c r="B59" s="217"/>
      <c r="C59" s="217"/>
      <c r="D59" s="594"/>
      <c r="E59" s="217"/>
      <c r="F59" s="217"/>
      <c r="G59" s="217"/>
      <c r="I59" s="476"/>
      <c r="J59" s="51"/>
      <c r="U59" s="217"/>
      <c r="V59" s="51"/>
      <c r="AA59" s="476"/>
      <c r="AB59" s="51"/>
      <c r="AC59" s="217"/>
      <c r="AD59" s="217"/>
      <c r="AE59" s="217"/>
      <c r="AF59" s="217"/>
      <c r="AG59" s="217"/>
      <c r="AH59" s="217"/>
      <c r="AI59" s="476"/>
      <c r="AJ59" s="51"/>
      <c r="AK59" s="217"/>
      <c r="AL59" s="217"/>
      <c r="AM59" s="217"/>
      <c r="AN59" s="217"/>
      <c r="AO59" s="217"/>
      <c r="AP59" s="476"/>
      <c r="AQ59" s="217"/>
      <c r="AR59" s="217"/>
      <c r="AS59" s="217"/>
      <c r="AT59" s="217"/>
      <c r="AU59" s="217"/>
      <c r="AW59" s="217"/>
      <c r="AX59" s="217"/>
      <c r="AY59" s="217"/>
      <c r="AZ59" s="217"/>
      <c r="BA59" s="476"/>
      <c r="BB59" s="51"/>
      <c r="BC59" s="217"/>
      <c r="BD59" s="217"/>
      <c r="BE59" s="217"/>
      <c r="BF59" s="217"/>
      <c r="BG59" s="217"/>
      <c r="BH59" s="217"/>
      <c r="BI59" s="217"/>
      <c r="BJ59" s="217"/>
      <c r="BK59" s="217"/>
      <c r="BL59" s="217"/>
      <c r="BM59" s="217"/>
      <c r="BN59" s="51"/>
      <c r="BO59" s="860"/>
      <c r="BP59" s="860"/>
      <c r="BQ59" s="860"/>
      <c r="BR59" s="860"/>
      <c r="BS59" s="860"/>
      <c r="BT59" s="860"/>
      <c r="BU59" s="860"/>
      <c r="BV59" s="860"/>
      <c r="BW59" s="860"/>
      <c r="BX59" s="860"/>
      <c r="BY59" s="860"/>
      <c r="BZ59" s="853"/>
      <c r="CA59" s="608"/>
      <c r="CB59" s="537"/>
      <c r="CC59" s="292"/>
      <c r="CD59" s="537"/>
      <c r="CE59" s="293"/>
      <c r="CF59" s="217"/>
      <c r="CG59" s="282"/>
      <c r="CH59" s="282"/>
      <c r="CI59" s="282"/>
      <c r="CJ59" s="282"/>
      <c r="CK59" s="282"/>
      <c r="CL59" s="282"/>
      <c r="CM59" s="282"/>
      <c r="CN59" s="282"/>
      <c r="CO59" s="282"/>
      <c r="CP59" s="282"/>
      <c r="CQ59" s="282"/>
      <c r="CR59" s="282"/>
      <c r="CS59" s="282"/>
      <c r="CU59" s="217"/>
      <c r="CV59" s="476"/>
      <c r="CW59" s="51"/>
      <c r="DC59" s="476"/>
      <c r="DD59" s="51"/>
      <c r="DE59" s="217"/>
      <c r="DF59" s="217"/>
      <c r="DG59" s="217"/>
      <c r="DH59" s="217"/>
      <c r="DI59" s="217"/>
      <c r="DJ59" s="217"/>
      <c r="DK59" s="476"/>
      <c r="DL59" s="51"/>
      <c r="DQ59" s="476"/>
      <c r="DR59" s="51"/>
      <c r="DS59" s="217"/>
      <c r="DT59" s="217"/>
      <c r="DU59" s="217"/>
      <c r="DV59" s="217"/>
      <c r="DW59" s="217"/>
      <c r="DX59" s="217"/>
      <c r="DY59" s="217"/>
      <c r="DZ59" s="217"/>
      <c r="EA59" s="476"/>
      <c r="EB59" s="51"/>
      <c r="EC59" s="217"/>
      <c r="ED59" s="217"/>
      <c r="EE59" s="217"/>
      <c r="EF59" s="217"/>
      <c r="EG59" s="217"/>
      <c r="EH59" s="217"/>
      <c r="EI59" s="217"/>
      <c r="EJ59" s="217"/>
      <c r="EK59" s="217"/>
      <c r="EL59" s="217"/>
      <c r="EM59" s="217"/>
      <c r="EN59" s="217"/>
      <c r="EO59" s="476"/>
    </row>
    <row r="60" spans="1:145" x14ac:dyDescent="0.2">
      <c r="A60" s="51"/>
      <c r="B60" s="217" t="s">
        <v>2277</v>
      </c>
      <c r="C60" s="217"/>
      <c r="D60" s="594"/>
      <c r="E60" s="217"/>
      <c r="F60" s="217"/>
      <c r="G60" s="318" t="s">
        <v>95</v>
      </c>
      <c r="I60" s="476"/>
      <c r="J60" s="51"/>
      <c r="U60" s="217"/>
      <c r="V60" s="51"/>
      <c r="W60" s="217" t="s">
        <v>118</v>
      </c>
      <c r="X60" s="217"/>
      <c r="Y60" s="217"/>
      <c r="Z60" s="318" t="s">
        <v>95</v>
      </c>
      <c r="AA60" s="476"/>
      <c r="AB60" s="51"/>
      <c r="AD60" s="217"/>
      <c r="AE60" s="217"/>
      <c r="AF60" s="217"/>
      <c r="AG60" s="217"/>
      <c r="AH60" s="217"/>
      <c r="AI60" s="476"/>
      <c r="AJ60" s="51"/>
      <c r="AP60" s="476"/>
      <c r="AQ60" s="217"/>
      <c r="AR60" s="726" t="s">
        <v>16</v>
      </c>
      <c r="AS60" s="726"/>
      <c r="AT60" s="726"/>
      <c r="AU60" s="726"/>
      <c r="AV60" s="726"/>
      <c r="AW60" s="27"/>
      <c r="AX60" s="46"/>
      <c r="AY60" s="27"/>
      <c r="AZ60" s="46"/>
      <c r="BA60" s="476"/>
      <c r="BB60" s="51"/>
      <c r="BC60" s="743" t="s">
        <v>16</v>
      </c>
      <c r="BD60" s="743"/>
      <c r="BE60" s="743"/>
      <c r="BF60" s="743"/>
      <c r="BG60" s="743"/>
      <c r="BH60" s="744" t="s">
        <v>95</v>
      </c>
      <c r="BI60" s="27"/>
      <c r="BJ60" s="46"/>
      <c r="BK60" s="27"/>
      <c r="BL60" s="46"/>
      <c r="BM60" s="217"/>
      <c r="BN60" s="51"/>
      <c r="BO60" s="860"/>
      <c r="BP60" s="860"/>
      <c r="BQ60" s="860"/>
      <c r="BR60" s="860"/>
      <c r="BS60" s="860"/>
      <c r="BT60" s="860"/>
      <c r="BU60" s="860"/>
      <c r="BV60" s="860"/>
      <c r="BW60" s="860"/>
      <c r="BX60" s="860"/>
      <c r="BY60" s="860"/>
      <c r="BZ60" s="853"/>
      <c r="CA60" s="608"/>
      <c r="CB60" s="537"/>
      <c r="CC60" s="292"/>
      <c r="CD60" s="537"/>
      <c r="CE60" s="293"/>
      <c r="CF60" s="217"/>
      <c r="CG60" s="282"/>
      <c r="CH60" s="282"/>
      <c r="CI60" s="282"/>
      <c r="CJ60" s="282"/>
      <c r="CK60" s="282"/>
      <c r="CL60" s="282"/>
      <c r="CM60" s="282"/>
      <c r="CN60" s="282"/>
      <c r="CO60" s="282"/>
      <c r="CP60" s="282"/>
      <c r="CQ60" s="282"/>
      <c r="CR60" s="282"/>
      <c r="CS60" s="282"/>
      <c r="CV60" s="476"/>
      <c r="CW60" s="51"/>
      <c r="CX60" s="217" t="s">
        <v>118</v>
      </c>
      <c r="CY60" s="217"/>
      <c r="CZ60" s="217"/>
      <c r="DA60" s="217"/>
      <c r="DB60" s="318" t="s">
        <v>95</v>
      </c>
      <c r="DC60" s="476"/>
      <c r="DD60" s="51"/>
      <c r="DE60" s="217"/>
      <c r="DF60" s="27"/>
      <c r="DG60" s="46"/>
      <c r="DH60" s="27"/>
      <c r="DI60" s="46"/>
      <c r="DK60" s="476"/>
      <c r="DL60" s="51"/>
      <c r="DM60" s="217" t="s">
        <v>118</v>
      </c>
      <c r="DN60" s="217"/>
      <c r="DO60" s="217"/>
      <c r="DP60" s="318" t="s">
        <v>95</v>
      </c>
      <c r="DQ60" s="476"/>
      <c r="DR60" s="51"/>
      <c r="DS60" s="217"/>
      <c r="DT60" s="217"/>
      <c r="DU60" s="27"/>
      <c r="DV60" s="46"/>
      <c r="DW60" s="27"/>
      <c r="DX60" s="46"/>
      <c r="DY60" s="217"/>
      <c r="DZ60" s="217"/>
      <c r="EA60" s="476"/>
      <c r="EB60" s="51"/>
      <c r="EC60" s="743" t="s">
        <v>16</v>
      </c>
      <c r="ED60" s="743"/>
      <c r="EE60" s="743"/>
      <c r="EF60" s="743"/>
      <c r="EG60" s="743"/>
      <c r="EH60" s="743"/>
      <c r="EI60" s="743"/>
      <c r="EJ60" s="744" t="s">
        <v>95</v>
      </c>
      <c r="EK60" s="27"/>
      <c r="EL60" s="46"/>
      <c r="EM60" s="27"/>
      <c r="EN60" s="46"/>
      <c r="EO60" s="476"/>
    </row>
    <row r="61" spans="1:145" x14ac:dyDescent="0.2">
      <c r="A61" s="51"/>
      <c r="I61" s="476"/>
      <c r="J61" s="51"/>
      <c r="K61" s="289" t="s">
        <v>194</v>
      </c>
      <c r="L61" s="289"/>
      <c r="M61" s="289"/>
      <c r="N61" s="289"/>
      <c r="O61" s="289"/>
      <c r="P61" s="47" t="s">
        <v>9</v>
      </c>
      <c r="Q61" s="525"/>
      <c r="R61" s="525"/>
      <c r="S61" s="525"/>
      <c r="T61" s="289">
        <v>2</v>
      </c>
      <c r="U61" s="217"/>
      <c r="V61" s="51"/>
      <c r="W61" s="217"/>
      <c r="X61" s="217"/>
      <c r="Y61" s="217"/>
      <c r="Z61" s="217"/>
      <c r="AA61" s="476"/>
      <c r="AB61" s="51"/>
      <c r="AC61" s="741"/>
      <c r="AD61" s="742"/>
      <c r="AE61" s="742"/>
      <c r="AF61" s="742"/>
      <c r="AG61" s="742"/>
      <c r="AH61" s="742"/>
      <c r="AI61" s="476"/>
      <c r="AJ61" s="51"/>
      <c r="AK61" s="217" t="s">
        <v>195</v>
      </c>
      <c r="AL61" s="217"/>
      <c r="AM61" s="217"/>
      <c r="AN61" s="217"/>
      <c r="AO61" s="318" t="s">
        <v>95</v>
      </c>
      <c r="AP61" s="476"/>
      <c r="AQ61" s="217"/>
      <c r="AR61" s="726"/>
      <c r="AS61" s="726"/>
      <c r="AT61" s="726"/>
      <c r="AU61" s="726"/>
      <c r="AV61" s="726"/>
      <c r="AW61" s="26"/>
      <c r="AX61" s="48"/>
      <c r="AY61" s="26"/>
      <c r="AZ61" s="48"/>
      <c r="BA61" s="476"/>
      <c r="BB61" s="51"/>
      <c r="BC61" s="743"/>
      <c r="BD61" s="743"/>
      <c r="BE61" s="743"/>
      <c r="BF61" s="743"/>
      <c r="BG61" s="743"/>
      <c r="BH61" s="745"/>
      <c r="BI61" s="26"/>
      <c r="BJ61" s="48"/>
      <c r="BK61" s="26"/>
      <c r="BL61" s="48"/>
      <c r="BM61" s="217"/>
      <c r="BN61" s="51"/>
      <c r="BO61" s="861"/>
      <c r="BP61" s="861"/>
      <c r="BQ61" s="861"/>
      <c r="BR61" s="861"/>
      <c r="BS61" s="861"/>
      <c r="BT61" s="861"/>
      <c r="BU61" s="861"/>
      <c r="BV61" s="861"/>
      <c r="BW61" s="861"/>
      <c r="BX61" s="861"/>
      <c r="BY61" s="861"/>
      <c r="BZ61" s="859"/>
      <c r="CA61" s="603"/>
      <c r="CB61" s="217"/>
      <c r="CC61" s="51"/>
      <c r="CD61" s="217"/>
      <c r="CE61" s="476"/>
      <c r="CF61" s="217"/>
      <c r="CG61" t="s">
        <v>196</v>
      </c>
      <c r="CM61" s="47" t="s">
        <v>9</v>
      </c>
      <c r="CN61" s="97"/>
      <c r="CO61" s="97"/>
      <c r="CP61" s="97"/>
      <c r="CQ61" s="97"/>
      <c r="CR61" s="97"/>
      <c r="CS61" s="97"/>
      <c r="CT61">
        <v>2</v>
      </c>
      <c r="CV61" s="476"/>
      <c r="CW61" s="51"/>
      <c r="CX61" s="217"/>
      <c r="CY61" s="217"/>
      <c r="CZ61" s="217"/>
      <c r="DA61" s="217"/>
      <c r="DB61" s="217"/>
      <c r="DC61" s="476"/>
      <c r="DD61" s="51"/>
      <c r="DE61" s="217"/>
      <c r="DF61" s="26"/>
      <c r="DG61" s="48"/>
      <c r="DH61" s="26"/>
      <c r="DI61" s="48"/>
      <c r="DK61" s="476"/>
      <c r="DL61" s="51"/>
      <c r="DQ61" s="476"/>
      <c r="DR61" s="51"/>
      <c r="DS61" s="217"/>
      <c r="DT61" s="217"/>
      <c r="DU61" s="26"/>
      <c r="DV61" s="48"/>
      <c r="DW61" s="26"/>
      <c r="DX61" s="48"/>
      <c r="DY61" s="217"/>
      <c r="DZ61" s="217"/>
      <c r="EA61" s="476"/>
      <c r="EB61" s="51"/>
      <c r="EC61" s="743"/>
      <c r="ED61" s="743"/>
      <c r="EE61" s="743"/>
      <c r="EF61" s="743"/>
      <c r="EG61" s="743"/>
      <c r="EH61" s="743"/>
      <c r="EI61" s="743"/>
      <c r="EJ61" s="745"/>
      <c r="EK61" s="26"/>
      <c r="EL61" s="48"/>
      <c r="EM61" s="26"/>
      <c r="EN61" s="48"/>
      <c r="EO61" s="476"/>
    </row>
    <row r="62" spans="1:145" ht="6" customHeight="1" x14ac:dyDescent="0.2">
      <c r="A62" s="51"/>
      <c r="B62" s="217"/>
      <c r="I62" s="476"/>
      <c r="J62" s="51"/>
      <c r="U62" s="217"/>
      <c r="V62" s="51"/>
      <c r="AA62" s="476"/>
      <c r="AB62" s="51"/>
      <c r="AC62" s="217"/>
      <c r="AD62" s="217"/>
      <c r="AE62" s="217"/>
      <c r="AF62" s="217"/>
      <c r="AG62" s="217"/>
      <c r="AH62" s="217"/>
      <c r="AI62" s="476"/>
      <c r="AJ62" s="51"/>
      <c r="AP62" s="476"/>
      <c r="AQ62" s="217"/>
      <c r="AS62" s="217"/>
      <c r="AT62" s="217"/>
      <c r="AU62" s="217"/>
      <c r="AV62" s="217"/>
      <c r="AW62" s="217"/>
      <c r="AX62" s="217"/>
      <c r="AY62" s="217"/>
      <c r="AZ62" s="217"/>
      <c r="BA62" s="476"/>
      <c r="BB62" s="51"/>
      <c r="BN62" s="51"/>
      <c r="BO62" s="627"/>
      <c r="BP62" s="627"/>
      <c r="BQ62" s="627"/>
      <c r="BR62" s="627"/>
      <c r="BS62" s="627"/>
      <c r="BT62" s="627"/>
      <c r="BU62" s="627"/>
      <c r="BV62" s="627"/>
      <c r="BW62" s="627"/>
      <c r="BX62" s="627"/>
      <c r="BY62" s="627"/>
      <c r="BZ62" s="859"/>
      <c r="CA62" s="603"/>
      <c r="CB62" s="217"/>
      <c r="CC62" s="51"/>
      <c r="CD62" s="217"/>
      <c r="CE62" s="476"/>
      <c r="CF62" s="217"/>
      <c r="CV62" s="476"/>
      <c r="CW62" s="51"/>
      <c r="DC62" s="476"/>
      <c r="DD62" s="51"/>
      <c r="DE62" s="217"/>
      <c r="DF62" s="217"/>
      <c r="DG62" s="217"/>
      <c r="DH62" s="217"/>
      <c r="DI62" s="217"/>
      <c r="DJ62" s="217"/>
      <c r="DK62" s="476"/>
      <c r="DL62" s="51"/>
      <c r="DQ62" s="476"/>
      <c r="DR62" s="51"/>
      <c r="DS62" s="217"/>
      <c r="DT62" s="217"/>
      <c r="DU62" s="217"/>
      <c r="DV62" s="217"/>
      <c r="DW62" s="217"/>
      <c r="DX62" s="217"/>
      <c r="DY62" s="217"/>
      <c r="DZ62" s="217"/>
      <c r="EA62" s="476"/>
      <c r="EB62" s="51"/>
      <c r="EO62" s="109"/>
    </row>
    <row r="63" spans="1:145" ht="11.25" customHeight="1" x14ac:dyDescent="0.2">
      <c r="A63" s="51"/>
      <c r="B63" s="217" t="s">
        <v>2276</v>
      </c>
      <c r="G63" s="318" t="s">
        <v>97</v>
      </c>
      <c r="I63" s="476"/>
      <c r="J63" s="51"/>
      <c r="K63" s="289" t="s">
        <v>197</v>
      </c>
      <c r="L63" s="289"/>
      <c r="M63" s="289"/>
      <c r="N63" s="289"/>
      <c r="O63" s="289"/>
      <c r="P63" s="289"/>
      <c r="Q63" s="289"/>
      <c r="R63" s="289"/>
      <c r="S63" s="289"/>
      <c r="T63" s="289">
        <v>3</v>
      </c>
      <c r="V63" s="739" t="s">
        <v>199</v>
      </c>
      <c r="W63" s="740"/>
      <c r="X63" s="740"/>
      <c r="Y63" s="740"/>
      <c r="Z63" s="740"/>
      <c r="AA63" s="476"/>
      <c r="AB63" s="51"/>
      <c r="AC63" s="699" t="s">
        <v>51</v>
      </c>
      <c r="AD63" s="716"/>
      <c r="AE63" s="716"/>
      <c r="AF63" s="716"/>
      <c r="AG63" s="716"/>
      <c r="AH63" s="716"/>
      <c r="AI63" s="476"/>
      <c r="AJ63" s="51"/>
      <c r="AP63" s="476"/>
      <c r="AQ63" s="217"/>
      <c r="AR63" s="200"/>
      <c r="AS63" s="27"/>
      <c r="AT63" s="46"/>
      <c r="AU63" s="27"/>
      <c r="AV63" s="46"/>
      <c r="AW63" s="27"/>
      <c r="AX63" s="46"/>
      <c r="AY63" s="27"/>
      <c r="AZ63" s="46"/>
      <c r="BA63" s="476"/>
      <c r="BB63" s="51"/>
      <c r="BM63" s="476"/>
      <c r="BN63" s="51"/>
      <c r="BO63" s="627" t="s">
        <v>118</v>
      </c>
      <c r="BP63" s="627"/>
      <c r="BQ63" s="627"/>
      <c r="BR63" s="627"/>
      <c r="BS63" s="627"/>
      <c r="BT63" s="627"/>
      <c r="BU63" s="627"/>
      <c r="BV63" s="627"/>
      <c r="BW63" s="627"/>
      <c r="BX63" s="627"/>
      <c r="BY63" s="858" t="s">
        <v>95</v>
      </c>
      <c r="BZ63" s="859"/>
      <c r="CA63" s="603"/>
      <c r="CB63" s="217"/>
      <c r="CC63" s="51"/>
      <c r="CD63" s="217"/>
      <c r="CE63" s="476"/>
      <c r="CF63" s="217"/>
      <c r="CG63" t="s">
        <v>197</v>
      </c>
      <c r="CH63" s="217"/>
      <c r="CI63" s="217"/>
      <c r="CJ63" s="217"/>
      <c r="CK63" s="217"/>
      <c r="CL63" s="217"/>
      <c r="CM63" s="217"/>
      <c r="CN63" s="217"/>
      <c r="CO63" s="217"/>
      <c r="CP63" s="217"/>
      <c r="CQ63" s="47" t="s">
        <v>9</v>
      </c>
      <c r="CR63" s="47"/>
      <c r="CS63" s="97"/>
      <c r="CT63" s="217">
        <v>3</v>
      </c>
      <c r="CV63" s="476"/>
      <c r="CW63" s="739" t="s">
        <v>198</v>
      </c>
      <c r="CX63" s="740"/>
      <c r="CY63" s="740"/>
      <c r="CZ63" s="740"/>
      <c r="DA63" s="740"/>
      <c r="DB63" s="740"/>
      <c r="DC63" s="476"/>
      <c r="DD63" s="51"/>
      <c r="DK63" s="476"/>
      <c r="DL63" s="51"/>
      <c r="DQ63" s="476"/>
      <c r="DR63" s="51"/>
      <c r="DS63" s="217"/>
      <c r="EA63" s="476"/>
      <c r="EB63" s="51"/>
      <c r="EC63" s="743" t="s">
        <v>17</v>
      </c>
      <c r="ED63" s="743"/>
      <c r="EE63" s="743"/>
      <c r="EF63" s="743"/>
      <c r="EG63" s="743"/>
      <c r="EH63" s="743"/>
      <c r="EI63" s="743"/>
      <c r="EJ63" s="744" t="s">
        <v>97</v>
      </c>
      <c r="EK63" s="27"/>
      <c r="EL63" s="46"/>
      <c r="EM63" s="27"/>
      <c r="EN63" s="46"/>
      <c r="EO63" s="476"/>
    </row>
    <row r="64" spans="1:145" ht="11.25" customHeight="1" x14ac:dyDescent="0.2">
      <c r="A64" s="51"/>
      <c r="C64" s="217"/>
      <c r="D64" s="594"/>
      <c r="E64" s="217"/>
      <c r="F64" s="217"/>
      <c r="G64" s="217"/>
      <c r="H64" s="217"/>
      <c r="I64" s="476"/>
      <c r="J64" s="289"/>
      <c r="L64" s="289"/>
      <c r="M64" s="289"/>
      <c r="N64" s="289"/>
      <c r="O64" s="289"/>
      <c r="P64" s="289"/>
      <c r="S64" s="290" t="s">
        <v>199</v>
      </c>
      <c r="V64" s="739"/>
      <c r="W64" s="740"/>
      <c r="X64" s="740"/>
      <c r="Y64" s="740"/>
      <c r="Z64" s="740"/>
      <c r="AA64" s="476"/>
      <c r="AB64" s="51"/>
      <c r="AC64" s="217"/>
      <c r="AD64" s="217"/>
      <c r="AE64" s="217"/>
      <c r="AF64" s="217"/>
      <c r="AG64" s="217"/>
      <c r="AH64" s="217"/>
      <c r="AI64" s="476"/>
      <c r="AJ64" s="51"/>
      <c r="AK64" s="217"/>
      <c r="AL64" s="217"/>
      <c r="AM64" s="217"/>
      <c r="AN64" s="217"/>
      <c r="AO64" s="217"/>
      <c r="AP64" s="476"/>
      <c r="AQ64" s="217"/>
      <c r="AR64" s="200"/>
      <c r="AS64" s="26"/>
      <c r="AT64" s="48"/>
      <c r="AU64" s="26"/>
      <c r="AV64" s="48"/>
      <c r="AW64" s="26"/>
      <c r="AX64" s="48"/>
      <c r="AY64" s="26"/>
      <c r="AZ64" s="48"/>
      <c r="BA64" s="476"/>
      <c r="BB64" s="51"/>
      <c r="BM64" s="476"/>
      <c r="BN64" s="51"/>
      <c r="BO64" s="852" t="s">
        <v>2373</v>
      </c>
      <c r="BP64" s="852"/>
      <c r="BQ64" s="852"/>
      <c r="BR64" s="852"/>
      <c r="BS64" s="852"/>
      <c r="BT64" s="852"/>
      <c r="BU64" s="852"/>
      <c r="BV64" s="852"/>
      <c r="BW64" s="852"/>
      <c r="BX64" s="852"/>
      <c r="BY64" s="852"/>
      <c r="BZ64" s="853"/>
      <c r="CA64" s="608"/>
      <c r="CB64" s="537"/>
      <c r="CC64" s="292"/>
      <c r="CD64" s="537"/>
      <c r="CE64" s="293"/>
      <c r="CF64" s="217"/>
      <c r="CU64" s="217"/>
      <c r="CV64" s="476"/>
      <c r="CW64" s="739"/>
      <c r="CX64" s="740"/>
      <c r="CY64" s="740"/>
      <c r="CZ64" s="740"/>
      <c r="DA64" s="740"/>
      <c r="DB64" s="740"/>
      <c r="DC64" s="476"/>
      <c r="DD64" s="51"/>
      <c r="DK64" s="476"/>
      <c r="DL64" s="51"/>
      <c r="DM64" s="217"/>
      <c r="DN64" s="217"/>
      <c r="DO64" s="217"/>
      <c r="DP64" s="217"/>
      <c r="DQ64" s="476"/>
      <c r="DR64" s="51"/>
      <c r="DS64" s="746" t="s">
        <v>200</v>
      </c>
      <c r="DT64" s="746"/>
      <c r="DU64" s="746"/>
      <c r="DV64" s="746"/>
      <c r="DW64" s="746"/>
      <c r="DX64" s="746"/>
      <c r="DY64" s="746"/>
      <c r="DZ64" s="746"/>
      <c r="EA64" s="747"/>
      <c r="EB64" s="51"/>
      <c r="EC64" s="743"/>
      <c r="ED64" s="743"/>
      <c r="EE64" s="743"/>
      <c r="EF64" s="743"/>
      <c r="EG64" s="743"/>
      <c r="EH64" s="743"/>
      <c r="EI64" s="743"/>
      <c r="EJ64" s="745"/>
      <c r="EK64" s="26"/>
      <c r="EL64" s="48"/>
      <c r="EM64" s="26"/>
      <c r="EN64" s="48"/>
      <c r="EO64" s="476"/>
    </row>
    <row r="65" spans="1:145" ht="11.25" customHeight="1" x14ac:dyDescent="0.2">
      <c r="A65" s="51"/>
      <c r="B65" s="733" t="s">
        <v>2286</v>
      </c>
      <c r="C65" s="733"/>
      <c r="D65" s="733"/>
      <c r="E65" s="734"/>
      <c r="F65" s="735"/>
      <c r="G65" s="736"/>
      <c r="H65" s="217"/>
      <c r="I65" s="476"/>
      <c r="J65" s="51"/>
      <c r="K65" s="289" t="s">
        <v>201</v>
      </c>
      <c r="L65" s="289"/>
      <c r="M65" s="289"/>
      <c r="N65" s="289"/>
      <c r="O65" s="289"/>
      <c r="Q65" s="289"/>
      <c r="R65" s="47" t="s">
        <v>9</v>
      </c>
      <c r="S65" s="525"/>
      <c r="T65" s="289">
        <v>4</v>
      </c>
      <c r="V65" s="739"/>
      <c r="W65" s="740"/>
      <c r="X65" s="740"/>
      <c r="Y65" s="740"/>
      <c r="Z65" s="740"/>
      <c r="AA65" s="476"/>
      <c r="AB65" s="51"/>
      <c r="AC65" s="217"/>
      <c r="AD65" s="217"/>
      <c r="AE65" s="217"/>
      <c r="AF65" s="217"/>
      <c r="AG65" s="217"/>
      <c r="AH65" s="217"/>
      <c r="AI65" s="476"/>
      <c r="AJ65" s="51"/>
      <c r="AK65" s="217"/>
      <c r="AL65" s="217"/>
      <c r="AM65" s="217"/>
      <c r="AN65" s="217"/>
      <c r="AO65" s="217"/>
      <c r="AP65" s="476"/>
      <c r="AQ65" s="217"/>
      <c r="AS65" s="697" t="s">
        <v>17</v>
      </c>
      <c r="AT65" s="697"/>
      <c r="AU65" s="697"/>
      <c r="AV65" s="697"/>
      <c r="AW65" s="697"/>
      <c r="AX65" s="697"/>
      <c r="AY65" s="697"/>
      <c r="AZ65" s="697"/>
      <c r="BA65" s="476"/>
      <c r="BB65" s="294"/>
      <c r="BM65" s="476"/>
      <c r="BN65" s="51"/>
      <c r="BO65" s="852"/>
      <c r="BP65" s="852"/>
      <c r="BQ65" s="852"/>
      <c r="BR65" s="852"/>
      <c r="BS65" s="852"/>
      <c r="BT65" s="852"/>
      <c r="BU65" s="852"/>
      <c r="BV65" s="852"/>
      <c r="BW65" s="852"/>
      <c r="BX65" s="852"/>
      <c r="BY65" s="852"/>
      <c r="BZ65" s="853"/>
      <c r="CA65" s="608"/>
      <c r="CB65" s="537"/>
      <c r="CC65" s="292"/>
      <c r="CD65" s="537"/>
      <c r="CE65" s="293"/>
      <c r="CF65" s="217"/>
      <c r="CG65" t="s">
        <v>201</v>
      </c>
      <c r="CH65" s="217"/>
      <c r="CI65" s="217"/>
      <c r="CJ65" s="217"/>
      <c r="CK65" s="217"/>
      <c r="CL65" s="217"/>
      <c r="CM65" s="217"/>
      <c r="CN65" s="217"/>
      <c r="CO65" s="47" t="s">
        <v>9</v>
      </c>
      <c r="CP65" s="47"/>
      <c r="CQ65" s="47"/>
      <c r="CR65" s="47"/>
      <c r="CS65" s="97"/>
      <c r="CT65" s="217">
        <v>4</v>
      </c>
      <c r="CU65" s="217"/>
      <c r="CV65" s="476"/>
      <c r="CW65" s="739"/>
      <c r="CX65" s="740"/>
      <c r="CY65" s="740"/>
      <c r="CZ65" s="740"/>
      <c r="DA65" s="740"/>
      <c r="DB65" s="740"/>
      <c r="DC65" s="476"/>
      <c r="DD65" s="51"/>
      <c r="DE65" s="217"/>
      <c r="DF65" s="217"/>
      <c r="DG65" s="217"/>
      <c r="DH65" s="217"/>
      <c r="DI65" s="217"/>
      <c r="DJ65" s="217"/>
      <c r="DK65" s="476"/>
      <c r="DL65" s="51"/>
      <c r="DM65" s="217"/>
      <c r="DN65" s="217"/>
      <c r="DO65" s="217"/>
      <c r="DP65" s="217"/>
      <c r="DQ65" s="476"/>
      <c r="DR65" s="51"/>
      <c r="DS65" s="746"/>
      <c r="DT65" s="746"/>
      <c r="DU65" s="746"/>
      <c r="DV65" s="746"/>
      <c r="DW65" s="746"/>
      <c r="DX65" s="746"/>
      <c r="DY65" s="746"/>
      <c r="DZ65" s="746"/>
      <c r="EA65" s="747"/>
      <c r="EB65" s="294"/>
      <c r="EC65" s="748" t="s">
        <v>202</v>
      </c>
      <c r="ED65" s="748"/>
      <c r="EE65" s="748"/>
      <c r="EF65" s="748"/>
      <c r="EG65" s="748"/>
      <c r="EH65" s="748"/>
      <c r="EI65" s="748"/>
      <c r="EJ65" s="748"/>
      <c r="EK65" s="748"/>
      <c r="EL65" s="748"/>
      <c r="EM65" s="748"/>
      <c r="EN65" s="748"/>
      <c r="EO65" s="295"/>
    </row>
    <row r="66" spans="1:145" ht="11.25" customHeight="1" x14ac:dyDescent="0.2">
      <c r="A66" s="51"/>
      <c r="B66" s="733"/>
      <c r="C66" s="733"/>
      <c r="D66" s="733"/>
      <c r="E66" s="734"/>
      <c r="F66" s="737"/>
      <c r="G66" s="738"/>
      <c r="H66" s="217"/>
      <c r="I66" s="476"/>
      <c r="J66" s="51"/>
      <c r="K66" s="289"/>
      <c r="L66" s="289"/>
      <c r="M66" s="289"/>
      <c r="N66" s="289"/>
      <c r="O66" s="289"/>
      <c r="Q66" s="289"/>
      <c r="S66" s="290"/>
      <c r="T66" s="289"/>
      <c r="U66" s="217"/>
      <c r="V66" s="110"/>
      <c r="AA66" s="476"/>
      <c r="AB66" s="51"/>
      <c r="AC66" s="217"/>
      <c r="AD66" s="217"/>
      <c r="AE66" s="217"/>
      <c r="AF66" s="217"/>
      <c r="AG66" s="217"/>
      <c r="AH66" s="217"/>
      <c r="AI66" s="476"/>
      <c r="AJ66" s="51"/>
      <c r="AK66" s="217"/>
      <c r="AL66" s="217"/>
      <c r="AM66" s="217"/>
      <c r="AN66" s="217"/>
      <c r="AO66" s="217"/>
      <c r="AP66" s="476"/>
      <c r="AQ66" s="217"/>
      <c r="AS66" s="477"/>
      <c r="AT66" s="477"/>
      <c r="AU66" s="477"/>
      <c r="AV66" s="477"/>
      <c r="AW66" s="477"/>
      <c r="AX66" s="477"/>
      <c r="AY66" s="477"/>
      <c r="AZ66" s="477"/>
      <c r="BA66" s="476"/>
      <c r="BB66" s="294"/>
      <c r="BC66" s="200"/>
      <c r="BD66" s="200"/>
      <c r="BE66" s="200"/>
      <c r="BF66" s="200"/>
      <c r="BG66" s="200"/>
      <c r="BH66" s="200"/>
      <c r="BI66" s="200"/>
      <c r="BJ66" s="200"/>
      <c r="BK66" s="200"/>
      <c r="BL66" s="200"/>
      <c r="BM66" s="239"/>
      <c r="BN66" s="51"/>
      <c r="BO66" s="852"/>
      <c r="BP66" s="852"/>
      <c r="BQ66" s="852"/>
      <c r="BR66" s="852"/>
      <c r="BS66" s="852"/>
      <c r="BT66" s="852"/>
      <c r="BU66" s="852"/>
      <c r="BV66" s="852"/>
      <c r="BW66" s="852"/>
      <c r="BX66" s="852"/>
      <c r="BY66" s="852"/>
      <c r="BZ66" s="854"/>
      <c r="CA66" s="609"/>
      <c r="CB66" s="537"/>
      <c r="CC66" s="292"/>
      <c r="CD66" s="537"/>
      <c r="CE66" s="293"/>
      <c r="CF66" s="217"/>
      <c r="CU66" s="217"/>
      <c r="CV66" s="476"/>
      <c r="CW66" s="51"/>
      <c r="DC66" s="476"/>
      <c r="DD66" s="51"/>
      <c r="DE66" s="217"/>
      <c r="DF66" s="217"/>
      <c r="DG66" s="217"/>
      <c r="DH66" s="217"/>
      <c r="DI66" s="217"/>
      <c r="DJ66" s="217"/>
      <c r="DK66" s="476"/>
      <c r="DL66" s="51"/>
      <c r="DM66" s="217"/>
      <c r="DN66" s="217"/>
      <c r="DO66" s="217"/>
      <c r="DP66" s="217"/>
      <c r="DQ66" s="476"/>
      <c r="DR66" s="51"/>
      <c r="DS66" s="746"/>
      <c r="DT66" s="746"/>
      <c r="DU66" s="746"/>
      <c r="DV66" s="746"/>
      <c r="DW66" s="746"/>
      <c r="DX66" s="746"/>
      <c r="DY66" s="746"/>
      <c r="DZ66" s="746"/>
      <c r="EA66" s="747"/>
      <c r="EB66" s="294"/>
      <c r="EC66" s="748"/>
      <c r="ED66" s="748"/>
      <c r="EE66" s="748"/>
      <c r="EF66" s="748"/>
      <c r="EG66" s="748"/>
      <c r="EH66" s="748"/>
      <c r="EI66" s="748"/>
      <c r="EJ66" s="748"/>
      <c r="EK66" s="748"/>
      <c r="EL66" s="748"/>
      <c r="EM66" s="748"/>
      <c r="EN66" s="748"/>
      <c r="EO66" s="295"/>
    </row>
    <row r="67" spans="1:145" ht="6" customHeight="1" x14ac:dyDescent="0.2">
      <c r="A67" s="26"/>
      <c r="B67" s="77"/>
      <c r="C67" s="77"/>
      <c r="D67" s="77"/>
      <c r="E67" s="77"/>
      <c r="F67" s="77"/>
      <c r="G67" s="77"/>
      <c r="H67" s="77"/>
      <c r="I67" s="48"/>
      <c r="J67" s="26"/>
      <c r="K67" s="217"/>
      <c r="L67" s="217"/>
      <c r="M67" s="217"/>
      <c r="N67" s="217"/>
      <c r="O67" s="217"/>
      <c r="P67" s="217"/>
      <c r="Q67" s="217"/>
      <c r="R67" s="217"/>
      <c r="S67" s="217"/>
      <c r="T67" s="217"/>
      <c r="U67" s="77"/>
      <c r="V67" s="26"/>
      <c r="W67" s="77"/>
      <c r="X67" s="77"/>
      <c r="Y67" s="77"/>
      <c r="Z67" s="77"/>
      <c r="AA67" s="48"/>
      <c r="AB67" s="26"/>
      <c r="AC67" s="77"/>
      <c r="AD67" s="77"/>
      <c r="AE67" s="77"/>
      <c r="AF67" s="77"/>
      <c r="AG67" s="77"/>
      <c r="AH67" s="77"/>
      <c r="AI67" s="48"/>
      <c r="AJ67" s="26"/>
      <c r="AK67" s="77"/>
      <c r="AL67" s="77"/>
      <c r="AM67" s="77"/>
      <c r="AN67" s="77"/>
      <c r="AO67" s="77"/>
      <c r="AP67" s="48"/>
      <c r="AQ67" s="77"/>
      <c r="AR67" s="77"/>
      <c r="AS67" s="77"/>
      <c r="AT67" s="77"/>
      <c r="AU67" s="77"/>
      <c r="AV67" s="77"/>
      <c r="AW67" s="77"/>
      <c r="AX67" s="77"/>
      <c r="AY67" s="77"/>
      <c r="AZ67" s="77"/>
      <c r="BA67" s="48"/>
      <c r="BB67" s="26"/>
      <c r="BC67" s="77"/>
      <c r="BD67" s="77"/>
      <c r="BE67" s="77"/>
      <c r="BF67" s="77"/>
      <c r="BG67" s="77"/>
      <c r="BH67" s="77"/>
      <c r="BI67" s="77"/>
      <c r="BJ67" s="77"/>
      <c r="BK67" s="77"/>
      <c r="BL67" s="77"/>
      <c r="BM67" s="48"/>
      <c r="BN67" s="26"/>
      <c r="BO67" s="614"/>
      <c r="BP67" s="614"/>
      <c r="BQ67" s="614"/>
      <c r="BR67" s="614"/>
      <c r="BS67" s="614"/>
      <c r="BT67" s="614"/>
      <c r="BU67" s="614"/>
      <c r="BV67" s="614"/>
      <c r="BW67" s="614"/>
      <c r="BX67" s="614"/>
      <c r="BY67" s="614"/>
      <c r="BZ67" s="855"/>
      <c r="CA67" s="77"/>
      <c r="CB67" s="77"/>
      <c r="CC67" s="26"/>
      <c r="CD67" s="77"/>
      <c r="CE67" s="48"/>
      <c r="CF67" s="77"/>
      <c r="CG67" s="77"/>
      <c r="CH67" s="77"/>
      <c r="CI67" s="77"/>
      <c r="CJ67" s="77"/>
      <c r="CK67" s="77"/>
      <c r="CL67" s="77"/>
      <c r="CM67" s="77"/>
      <c r="CN67" s="77"/>
      <c r="CO67" s="77"/>
      <c r="CP67" s="77"/>
      <c r="CQ67" s="77"/>
      <c r="CR67" s="77"/>
      <c r="CS67" s="77"/>
      <c r="CT67" s="77"/>
      <c r="CU67" s="77"/>
      <c r="CV67" s="48"/>
      <c r="CW67" s="26"/>
      <c r="CX67" s="77"/>
      <c r="CY67" s="77"/>
      <c r="CZ67" s="77"/>
      <c r="DA67" s="77"/>
      <c r="DB67" s="77"/>
      <c r="DC67" s="48"/>
      <c r="DD67" s="26"/>
      <c r="DE67" s="77"/>
      <c r="DF67" s="77"/>
      <c r="DG67" s="77"/>
      <c r="DH67" s="77"/>
      <c r="DI67" s="77"/>
      <c r="DJ67" s="77"/>
      <c r="DK67" s="48"/>
      <c r="DL67" s="26"/>
      <c r="DM67" s="77"/>
      <c r="DN67" s="77"/>
      <c r="DO67" s="77"/>
      <c r="DP67" s="77"/>
      <c r="DQ67" s="48"/>
      <c r="DR67" s="26"/>
      <c r="DS67" s="77"/>
      <c r="DT67" s="77"/>
      <c r="DU67" s="77"/>
      <c r="DV67" s="77"/>
      <c r="DW67" s="77"/>
      <c r="DX67" s="77"/>
      <c r="DY67" s="77"/>
      <c r="DZ67" s="77"/>
      <c r="EA67" s="48"/>
      <c r="EB67" s="26"/>
      <c r="EC67" s="77"/>
      <c r="ED67" s="77"/>
      <c r="EE67" s="77"/>
      <c r="EF67" s="77"/>
      <c r="EG67" s="77"/>
      <c r="EH67" s="77"/>
      <c r="EI67" s="77"/>
      <c r="EJ67" s="77"/>
      <c r="EK67" s="77"/>
      <c r="EL67" s="77"/>
      <c r="EM67" s="77"/>
      <c r="EN67" s="77"/>
      <c r="EO67" s="48"/>
    </row>
    <row r="68" spans="1:145" ht="6" customHeight="1" x14ac:dyDescent="0.2">
      <c r="A68" s="27"/>
      <c r="B68" s="16"/>
      <c r="C68" s="16"/>
      <c r="D68" s="16"/>
      <c r="E68" s="16"/>
      <c r="F68" s="16"/>
      <c r="G68" s="16"/>
      <c r="H68" s="16"/>
      <c r="I68" s="46"/>
      <c r="J68" s="27"/>
      <c r="K68" s="16"/>
      <c r="L68" s="16"/>
      <c r="M68" s="16"/>
      <c r="N68" s="16"/>
      <c r="O68" s="16"/>
      <c r="P68" s="16"/>
      <c r="Q68" s="16"/>
      <c r="R68" s="16"/>
      <c r="S68" s="16"/>
      <c r="T68" s="16"/>
      <c r="U68" s="16"/>
      <c r="V68" s="27"/>
      <c r="W68" s="16"/>
      <c r="X68" s="16"/>
      <c r="Y68" s="16"/>
      <c r="Z68" s="16"/>
      <c r="AA68" s="46"/>
      <c r="AB68" s="27"/>
      <c r="AC68" s="16"/>
      <c r="AD68" s="16"/>
      <c r="AE68" s="16"/>
      <c r="AF68" s="16"/>
      <c r="AG68" s="16"/>
      <c r="AH68" s="16"/>
      <c r="AI68" s="46"/>
      <c r="AJ68" s="27"/>
      <c r="AK68" s="16"/>
      <c r="AL68" s="16"/>
      <c r="AM68" s="16"/>
      <c r="AN68" s="16"/>
      <c r="AO68" s="16"/>
      <c r="AP68" s="46"/>
      <c r="AQ68" s="16"/>
      <c r="AR68" s="16"/>
      <c r="AS68" s="16"/>
      <c r="AT68" s="16"/>
      <c r="AU68" s="16"/>
      <c r="AV68" s="16"/>
      <c r="AW68" s="16"/>
      <c r="AX68" s="16"/>
      <c r="AY68" s="16"/>
      <c r="AZ68" s="16"/>
      <c r="BA68" s="46"/>
      <c r="BB68" s="27"/>
      <c r="BC68" s="16"/>
      <c r="BD68" s="16"/>
      <c r="BE68" s="16"/>
      <c r="BF68" s="16"/>
      <c r="BG68" s="16"/>
      <c r="BH68" s="16"/>
      <c r="BI68" s="16"/>
      <c r="BJ68" s="16"/>
      <c r="BK68" s="16"/>
      <c r="BL68" s="16"/>
      <c r="BM68" s="16"/>
      <c r="BN68" s="27"/>
      <c r="BO68" s="856"/>
      <c r="BP68" s="856"/>
      <c r="BQ68" s="856"/>
      <c r="BR68" s="856"/>
      <c r="BS68" s="856"/>
      <c r="BT68" s="856"/>
      <c r="BU68" s="856"/>
      <c r="BV68" s="856"/>
      <c r="BW68" s="856"/>
      <c r="BX68" s="856"/>
      <c r="BY68" s="856"/>
      <c r="BZ68" s="857"/>
      <c r="CA68" s="16"/>
      <c r="CB68" s="16"/>
      <c r="CC68" s="27"/>
      <c r="CD68" s="16"/>
      <c r="CE68" s="46"/>
      <c r="CF68" s="16"/>
      <c r="CG68" s="16"/>
      <c r="CH68" s="16"/>
      <c r="CI68" s="16"/>
      <c r="CJ68" s="16"/>
      <c r="CK68" s="16"/>
      <c r="CL68" s="16"/>
      <c r="CM68" s="16"/>
      <c r="CN68" s="16"/>
      <c r="CO68" s="16"/>
      <c r="CP68" s="16"/>
      <c r="CQ68" s="16"/>
      <c r="CR68" s="16"/>
      <c r="CS68" s="16"/>
      <c r="CT68" s="16"/>
      <c r="CU68" s="16"/>
      <c r="CV68" s="46"/>
      <c r="CW68" s="27"/>
      <c r="CX68" s="16"/>
      <c r="CY68" s="16"/>
      <c r="CZ68" s="16"/>
      <c r="DA68" s="16"/>
      <c r="DB68" s="16"/>
      <c r="DC68" s="46"/>
      <c r="DD68" s="27"/>
      <c r="DE68" s="16"/>
      <c r="DF68" s="16"/>
      <c r="DG68" s="16"/>
      <c r="DH68" s="16"/>
      <c r="DI68" s="16"/>
      <c r="DJ68" s="16"/>
      <c r="DK68" s="46"/>
      <c r="DL68" s="27"/>
      <c r="DM68" s="16"/>
      <c r="DN68" s="16"/>
      <c r="DO68" s="16"/>
      <c r="DP68" s="16"/>
      <c r="DQ68" s="46"/>
      <c r="DR68" s="27"/>
      <c r="DS68" s="16"/>
      <c r="DT68" s="16"/>
      <c r="DU68" s="16"/>
      <c r="DV68" s="16"/>
      <c r="DW68" s="16"/>
      <c r="DX68" s="16"/>
      <c r="DY68" s="16"/>
      <c r="DZ68" s="16"/>
      <c r="EA68" s="46"/>
      <c r="EB68" s="27"/>
      <c r="EC68" s="16"/>
      <c r="ED68" s="16"/>
      <c r="EE68" s="16"/>
      <c r="EF68" s="16"/>
      <c r="EG68" s="16"/>
      <c r="EH68" s="16"/>
      <c r="EI68" s="16"/>
      <c r="EJ68" s="16"/>
      <c r="EK68" s="16"/>
      <c r="EL68" s="16"/>
      <c r="EM68" s="16"/>
      <c r="EN68" s="16"/>
      <c r="EO68" s="46"/>
    </row>
    <row r="69" spans="1:145" x14ac:dyDescent="0.2">
      <c r="A69" s="51"/>
      <c r="B69" s="318" t="s">
        <v>74</v>
      </c>
      <c r="C69" s="217"/>
      <c r="D69" s="594"/>
      <c r="E69" s="217"/>
      <c r="F69" s="217"/>
      <c r="G69" s="217"/>
      <c r="H69" s="217"/>
      <c r="I69" s="476"/>
      <c r="J69" s="51"/>
      <c r="K69" s="289" t="s">
        <v>186</v>
      </c>
      <c r="L69" s="289"/>
      <c r="M69" s="289"/>
      <c r="N69" s="289"/>
      <c r="O69" s="289"/>
      <c r="P69" s="289"/>
      <c r="Q69" s="47" t="s">
        <v>9</v>
      </c>
      <c r="R69" s="525"/>
      <c r="S69" s="525"/>
      <c r="T69" s="289">
        <v>1</v>
      </c>
      <c r="U69" s="217"/>
      <c r="V69" s="51"/>
      <c r="W69" s="217" t="s">
        <v>117</v>
      </c>
      <c r="X69" s="217"/>
      <c r="Y69" s="217"/>
      <c r="Z69" s="318" t="s">
        <v>93</v>
      </c>
      <c r="AA69" s="476"/>
      <c r="AB69" s="51"/>
      <c r="AC69" s="318"/>
      <c r="AD69" s="217"/>
      <c r="AE69" s="217"/>
      <c r="AF69" s="217"/>
      <c r="AG69" s="217"/>
      <c r="AH69" s="217"/>
      <c r="AI69" s="476"/>
      <c r="AJ69" s="51"/>
      <c r="AK69" s="217"/>
      <c r="AL69" s="217"/>
      <c r="AM69" s="217"/>
      <c r="AN69" s="217"/>
      <c r="AO69" s="217"/>
      <c r="AP69" s="476"/>
      <c r="AQ69" s="217"/>
      <c r="AR69" s="726" t="s">
        <v>15</v>
      </c>
      <c r="AS69" s="726"/>
      <c r="AT69" s="726"/>
      <c r="AU69" s="726"/>
      <c r="AV69" s="726"/>
      <c r="AW69" s="27"/>
      <c r="AX69" s="46"/>
      <c r="AY69" s="27"/>
      <c r="AZ69" s="46"/>
      <c r="BA69" s="476"/>
      <c r="BB69" s="51"/>
      <c r="BC69" s="743" t="s">
        <v>187</v>
      </c>
      <c r="BD69" s="743"/>
      <c r="BE69" s="743"/>
      <c r="BF69" s="743"/>
      <c r="BG69" s="743"/>
      <c r="BH69" s="744" t="s">
        <v>93</v>
      </c>
      <c r="BI69" s="27"/>
      <c r="BJ69" s="46"/>
      <c r="BK69" s="27"/>
      <c r="BL69" s="46"/>
      <c r="BM69" s="217"/>
      <c r="BN69" s="51"/>
      <c r="BO69" s="627" t="s">
        <v>117</v>
      </c>
      <c r="BP69" s="627"/>
      <c r="BQ69" s="627"/>
      <c r="BR69" s="627"/>
      <c r="BS69" s="627"/>
      <c r="BT69" s="627"/>
      <c r="BU69" s="627"/>
      <c r="BV69" s="627"/>
      <c r="BW69" s="627"/>
      <c r="BX69" s="627"/>
      <c r="BY69" s="858" t="s">
        <v>93</v>
      </c>
      <c r="BZ69" s="859"/>
      <c r="CA69" s="603"/>
      <c r="CB69" s="217"/>
      <c r="CC69" s="51"/>
      <c r="CD69" s="318" t="s">
        <v>74</v>
      </c>
      <c r="CE69" s="476"/>
      <c r="CF69" s="217"/>
      <c r="CG69" s="289" t="s">
        <v>186</v>
      </c>
      <c r="CH69" s="289"/>
      <c r="CI69" s="289"/>
      <c r="CJ69" s="289"/>
      <c r="CK69" s="289"/>
      <c r="CL69" s="289"/>
      <c r="CM69" s="47" t="s">
        <v>9</v>
      </c>
      <c r="CN69" s="525"/>
      <c r="CO69" s="525"/>
      <c r="CP69" s="525"/>
      <c r="CQ69" s="525"/>
      <c r="CR69" s="525"/>
      <c r="CS69" s="525"/>
      <c r="CT69" s="289">
        <v>1</v>
      </c>
      <c r="CV69" s="476"/>
      <c r="CW69" s="51"/>
      <c r="CX69" s="217" t="s">
        <v>117</v>
      </c>
      <c r="CY69" s="217"/>
      <c r="CZ69" s="217"/>
      <c r="DA69" s="217"/>
      <c r="DB69" s="318" t="s">
        <v>93</v>
      </c>
      <c r="DC69" s="476"/>
      <c r="DD69" s="51"/>
      <c r="DE69" s="699" t="s">
        <v>188</v>
      </c>
      <c r="DF69" s="699"/>
      <c r="DG69" s="699"/>
      <c r="DH69" s="699"/>
      <c r="DI69" s="699"/>
      <c r="DJ69" s="699"/>
      <c r="DK69" s="476"/>
      <c r="DL69" s="51"/>
      <c r="DM69" s="217" t="s">
        <v>117</v>
      </c>
      <c r="DN69" s="217"/>
      <c r="DO69" s="217"/>
      <c r="DP69" s="318" t="s">
        <v>93</v>
      </c>
      <c r="DQ69" s="476"/>
      <c r="DR69" s="51"/>
      <c r="DS69" s="699" t="s">
        <v>189</v>
      </c>
      <c r="DT69" s="699"/>
      <c r="DU69" s="699"/>
      <c r="DV69" s="699"/>
      <c r="DW69" s="699"/>
      <c r="DX69" s="699"/>
      <c r="DY69" s="699"/>
      <c r="DZ69" s="699"/>
      <c r="EA69" s="476"/>
      <c r="EB69" s="51"/>
      <c r="EC69" s="743" t="s">
        <v>15</v>
      </c>
      <c r="ED69" s="743"/>
      <c r="EE69" s="743"/>
      <c r="EF69" s="743"/>
      <c r="EG69" s="743"/>
      <c r="EH69" s="743"/>
      <c r="EI69" s="743"/>
      <c r="EJ69" s="744" t="s">
        <v>93</v>
      </c>
      <c r="EK69" s="27"/>
      <c r="EL69" s="46"/>
      <c r="EM69" s="27"/>
      <c r="EN69" s="46"/>
      <c r="EO69" s="476"/>
    </row>
    <row r="70" spans="1:145" x14ac:dyDescent="0.2">
      <c r="A70" s="51"/>
      <c r="B70" s="217" t="s">
        <v>190</v>
      </c>
      <c r="C70" s="217"/>
      <c r="D70" s="594"/>
      <c r="E70" s="217"/>
      <c r="F70" s="217"/>
      <c r="G70" s="318" t="s">
        <v>93</v>
      </c>
      <c r="I70" s="476"/>
      <c r="J70" s="51"/>
      <c r="K70" s="289"/>
      <c r="L70" s="289"/>
      <c r="M70" s="289"/>
      <c r="N70" s="289"/>
      <c r="O70" s="289"/>
      <c r="Q70" s="289"/>
      <c r="S70" s="290" t="s">
        <v>191</v>
      </c>
      <c r="T70" s="289"/>
      <c r="U70" s="217"/>
      <c r="V70" s="51"/>
      <c r="W70" s="217"/>
      <c r="X70" s="217"/>
      <c r="Y70" s="217"/>
      <c r="Z70" s="217"/>
      <c r="AA70" s="476"/>
      <c r="AB70" s="51"/>
      <c r="AC70" s="217"/>
      <c r="AD70" s="217"/>
      <c r="AE70" s="217"/>
      <c r="AF70" s="217"/>
      <c r="AG70" s="217"/>
      <c r="AH70" s="217"/>
      <c r="AI70" s="476"/>
      <c r="AJ70" s="51"/>
      <c r="AK70" s="217" t="s">
        <v>192</v>
      </c>
      <c r="AL70" s="217"/>
      <c r="AM70" s="217"/>
      <c r="AN70" s="217"/>
      <c r="AO70" s="318" t="s">
        <v>93</v>
      </c>
      <c r="AP70" s="476"/>
      <c r="AQ70" s="217"/>
      <c r="AR70" s="726"/>
      <c r="AS70" s="726"/>
      <c r="AT70" s="726"/>
      <c r="AU70" s="726"/>
      <c r="AV70" s="726"/>
      <c r="AW70" s="26"/>
      <c r="AX70" s="48"/>
      <c r="AY70" s="26"/>
      <c r="AZ70" s="48"/>
      <c r="BA70" s="476"/>
      <c r="BB70" s="51"/>
      <c r="BC70" s="743"/>
      <c r="BD70" s="743"/>
      <c r="BE70" s="743"/>
      <c r="BF70" s="743"/>
      <c r="BG70" s="743"/>
      <c r="BH70" s="745"/>
      <c r="BI70" s="26"/>
      <c r="BJ70" s="48"/>
      <c r="BK70" s="26"/>
      <c r="BL70" s="48"/>
      <c r="BM70" s="217"/>
      <c r="BN70" s="51"/>
      <c r="BO70" s="862" t="s">
        <v>204</v>
      </c>
      <c r="BP70" s="862"/>
      <c r="BQ70" s="863"/>
      <c r="BR70" s="863"/>
      <c r="BS70" s="863"/>
      <c r="BT70" s="863"/>
      <c r="BU70" s="863"/>
      <c r="BV70" s="863"/>
      <c r="BW70" s="863"/>
      <c r="BX70" s="863"/>
      <c r="BY70" s="863"/>
      <c r="BZ70" s="864"/>
      <c r="CA70" s="609"/>
      <c r="CB70" s="537"/>
      <c r="CC70" s="292"/>
      <c r="CD70" s="537"/>
      <c r="CE70" s="293"/>
      <c r="CF70" s="217"/>
      <c r="CG70" s="289"/>
      <c r="CH70" s="289"/>
      <c r="CI70" s="289"/>
      <c r="CJ70" s="289"/>
      <c r="CK70" s="289"/>
      <c r="CL70" s="289"/>
      <c r="CM70" s="289"/>
      <c r="CN70" s="289"/>
      <c r="CP70" s="289"/>
      <c r="CR70" s="290"/>
      <c r="CS70" s="290"/>
      <c r="CT70" s="289"/>
      <c r="CV70" s="476"/>
      <c r="CW70" s="51"/>
      <c r="CX70" s="217"/>
      <c r="CY70" s="217"/>
      <c r="CZ70" s="217"/>
      <c r="DA70" s="217"/>
      <c r="DB70" s="217"/>
      <c r="DC70" s="476"/>
      <c r="DD70" s="51"/>
      <c r="DE70" s="699" t="s">
        <v>78</v>
      </c>
      <c r="DF70" s="699"/>
      <c r="DG70" s="699"/>
      <c r="DH70" s="699"/>
      <c r="DI70" s="699"/>
      <c r="DJ70" s="699"/>
      <c r="DK70" s="476"/>
      <c r="DL70" s="51"/>
      <c r="DM70" s="217"/>
      <c r="DN70" s="217"/>
      <c r="DO70" s="217"/>
      <c r="DP70" s="217"/>
      <c r="DQ70" s="476"/>
      <c r="DR70" s="51"/>
      <c r="DS70" s="699" t="s">
        <v>193</v>
      </c>
      <c r="DT70" s="699"/>
      <c r="DU70" s="699"/>
      <c r="DV70" s="699"/>
      <c r="DW70" s="699"/>
      <c r="DX70" s="699"/>
      <c r="DY70" s="699"/>
      <c r="DZ70" s="699"/>
      <c r="EA70" s="476"/>
      <c r="EB70" s="51"/>
      <c r="EC70" s="743"/>
      <c r="ED70" s="743"/>
      <c r="EE70" s="743"/>
      <c r="EF70" s="743"/>
      <c r="EG70" s="743"/>
      <c r="EH70" s="743"/>
      <c r="EI70" s="743"/>
      <c r="EJ70" s="745"/>
      <c r="EK70" s="26"/>
      <c r="EL70" s="48"/>
      <c r="EM70" s="26"/>
      <c r="EN70" s="48"/>
      <c r="EO70" s="476"/>
    </row>
    <row r="71" spans="1:145" ht="6" customHeight="1" x14ac:dyDescent="0.2">
      <c r="A71" s="51"/>
      <c r="B71" s="217"/>
      <c r="C71" s="217"/>
      <c r="D71" s="594"/>
      <c r="E71" s="217"/>
      <c r="F71" s="217"/>
      <c r="G71" s="217"/>
      <c r="I71" s="476"/>
      <c r="J71" s="51"/>
      <c r="U71" s="217"/>
      <c r="V71" s="51"/>
      <c r="AA71" s="476"/>
      <c r="AB71" s="51"/>
      <c r="AC71" s="217"/>
      <c r="AD71" s="217"/>
      <c r="AE71" s="217"/>
      <c r="AF71" s="217"/>
      <c r="AG71" s="217"/>
      <c r="AH71" s="217"/>
      <c r="AI71" s="476"/>
      <c r="AJ71" s="51"/>
      <c r="AK71" s="217"/>
      <c r="AL71" s="217"/>
      <c r="AM71" s="217"/>
      <c r="AN71" s="217"/>
      <c r="AO71" s="217"/>
      <c r="AP71" s="476"/>
      <c r="AQ71" s="217"/>
      <c r="AR71" s="217"/>
      <c r="AS71" s="217"/>
      <c r="AT71" s="217"/>
      <c r="AU71" s="217"/>
      <c r="AW71" s="217"/>
      <c r="AX71" s="217"/>
      <c r="AY71" s="217"/>
      <c r="AZ71" s="217"/>
      <c r="BA71" s="476"/>
      <c r="BB71" s="51"/>
      <c r="BC71" s="217"/>
      <c r="BD71" s="217"/>
      <c r="BE71" s="217"/>
      <c r="BF71" s="217"/>
      <c r="BG71" s="217"/>
      <c r="BH71" s="217"/>
      <c r="BI71" s="217"/>
      <c r="BJ71" s="217"/>
      <c r="BK71" s="217"/>
      <c r="BL71" s="217"/>
      <c r="BM71" s="217"/>
      <c r="BN71" s="51"/>
      <c r="BO71" s="863"/>
      <c r="BP71" s="863"/>
      <c r="BQ71" s="863"/>
      <c r="BR71" s="863"/>
      <c r="BS71" s="863"/>
      <c r="BT71" s="863"/>
      <c r="BU71" s="863"/>
      <c r="BV71" s="863"/>
      <c r="BW71" s="863"/>
      <c r="BX71" s="863"/>
      <c r="BY71" s="863"/>
      <c r="BZ71" s="864"/>
      <c r="CA71" s="609"/>
      <c r="CB71" s="537"/>
      <c r="CC71" s="292"/>
      <c r="CD71" s="537"/>
      <c r="CE71" s="293"/>
      <c r="CF71" s="217"/>
      <c r="CG71" s="282"/>
      <c r="CH71" s="282"/>
      <c r="CI71" s="282"/>
      <c r="CJ71" s="282"/>
      <c r="CK71" s="282"/>
      <c r="CL71" s="282"/>
      <c r="CM71" s="282"/>
      <c r="CN71" s="282"/>
      <c r="CO71" s="282"/>
      <c r="CP71" s="282"/>
      <c r="CQ71" s="282"/>
      <c r="CR71" s="282"/>
      <c r="CS71" s="282"/>
      <c r="CU71" s="217"/>
      <c r="CV71" s="476"/>
      <c r="CW71" s="51"/>
      <c r="DC71" s="476"/>
      <c r="DD71" s="51"/>
      <c r="DE71" s="217"/>
      <c r="DF71" s="217"/>
      <c r="DG71" s="217"/>
      <c r="DH71" s="217"/>
      <c r="DI71" s="217"/>
      <c r="DJ71" s="217"/>
      <c r="DK71" s="476"/>
      <c r="DL71" s="51"/>
      <c r="DQ71" s="476"/>
      <c r="DR71" s="51"/>
      <c r="DS71" s="217"/>
      <c r="DT71" s="217"/>
      <c r="DU71" s="217"/>
      <c r="DV71" s="217"/>
      <c r="DW71" s="217"/>
      <c r="DX71" s="217"/>
      <c r="DY71" s="217"/>
      <c r="DZ71" s="217"/>
      <c r="EA71" s="476"/>
      <c r="EB71" s="51"/>
      <c r="EC71" s="217"/>
      <c r="ED71" s="217"/>
      <c r="EE71" s="217"/>
      <c r="EF71" s="217"/>
      <c r="EG71" s="217"/>
      <c r="EH71" s="217"/>
      <c r="EI71" s="217"/>
      <c r="EJ71" s="217"/>
      <c r="EK71" s="217"/>
      <c r="EL71" s="217"/>
      <c r="EM71" s="217"/>
      <c r="EN71" s="217"/>
      <c r="EO71" s="476"/>
    </row>
    <row r="72" spans="1:145" x14ac:dyDescent="0.2">
      <c r="A72" s="51"/>
      <c r="B72" s="217" t="s">
        <v>2277</v>
      </c>
      <c r="G72" s="318" t="s">
        <v>95</v>
      </c>
      <c r="I72" s="476"/>
      <c r="J72" s="51"/>
      <c r="U72" s="217"/>
      <c r="V72" s="51"/>
      <c r="W72" s="217" t="s">
        <v>118</v>
      </c>
      <c r="X72" s="217"/>
      <c r="Y72" s="217"/>
      <c r="Z72" s="318" t="s">
        <v>95</v>
      </c>
      <c r="AA72" s="476"/>
      <c r="AB72" s="51"/>
      <c r="AD72" s="217"/>
      <c r="AE72" s="217"/>
      <c r="AF72" s="217"/>
      <c r="AG72" s="217"/>
      <c r="AH72" s="217"/>
      <c r="AI72" s="476"/>
      <c r="AJ72" s="51"/>
      <c r="AP72" s="476"/>
      <c r="AQ72" s="217"/>
      <c r="AR72" s="726" t="s">
        <v>16</v>
      </c>
      <c r="AS72" s="726"/>
      <c r="AT72" s="726"/>
      <c r="AU72" s="726"/>
      <c r="AV72" s="726"/>
      <c r="AW72" s="27"/>
      <c r="AX72" s="46"/>
      <c r="AY72" s="27"/>
      <c r="AZ72" s="46"/>
      <c r="BA72" s="476"/>
      <c r="BB72" s="51"/>
      <c r="BC72" s="743" t="s">
        <v>16</v>
      </c>
      <c r="BD72" s="743"/>
      <c r="BE72" s="743"/>
      <c r="BF72" s="743"/>
      <c r="BG72" s="743"/>
      <c r="BH72" s="744" t="s">
        <v>95</v>
      </c>
      <c r="BI72" s="27"/>
      <c r="BJ72" s="46"/>
      <c r="BK72" s="27"/>
      <c r="BL72" s="46"/>
      <c r="BM72" s="217"/>
      <c r="BN72" s="51"/>
      <c r="BO72" s="863"/>
      <c r="BP72" s="863"/>
      <c r="BQ72" s="863"/>
      <c r="BR72" s="863"/>
      <c r="BS72" s="863"/>
      <c r="BT72" s="863"/>
      <c r="BU72" s="863"/>
      <c r="BV72" s="863"/>
      <c r="BW72" s="863"/>
      <c r="BX72" s="863"/>
      <c r="BY72" s="863"/>
      <c r="BZ72" s="864"/>
      <c r="CA72" s="609"/>
      <c r="CB72" s="537"/>
      <c r="CC72" s="292"/>
      <c r="CD72" s="537"/>
      <c r="CE72" s="293"/>
      <c r="CF72" s="217"/>
      <c r="CG72" s="282"/>
      <c r="CH72" s="282"/>
      <c r="CI72" s="282"/>
      <c r="CJ72" s="282"/>
      <c r="CK72" s="282"/>
      <c r="CL72" s="282"/>
      <c r="CM72" s="282"/>
      <c r="CN72" s="282"/>
      <c r="CO72" s="282"/>
      <c r="CP72" s="282"/>
      <c r="CQ72" s="282"/>
      <c r="CR72" s="282"/>
      <c r="CS72" s="282"/>
      <c r="CV72" s="476"/>
      <c r="CW72" s="51"/>
      <c r="CX72" s="217" t="s">
        <v>118</v>
      </c>
      <c r="CY72" s="217"/>
      <c r="CZ72" s="217"/>
      <c r="DA72" s="217"/>
      <c r="DB72" s="318" t="s">
        <v>95</v>
      </c>
      <c r="DC72" s="476"/>
      <c r="DD72" s="51"/>
      <c r="DE72" s="217"/>
      <c r="DF72" s="27"/>
      <c r="DG72" s="46"/>
      <c r="DH72" s="27"/>
      <c r="DI72" s="46"/>
      <c r="DK72" s="476"/>
      <c r="DL72" s="51"/>
      <c r="DM72" s="217" t="s">
        <v>118</v>
      </c>
      <c r="DN72" s="217"/>
      <c r="DO72" s="217"/>
      <c r="DP72" s="318" t="s">
        <v>95</v>
      </c>
      <c r="DQ72" s="476"/>
      <c r="DR72" s="51"/>
      <c r="DS72" s="217"/>
      <c r="DT72" s="217"/>
      <c r="DU72" s="27"/>
      <c r="DV72" s="46"/>
      <c r="DW72" s="27"/>
      <c r="DX72" s="46"/>
      <c r="DY72" s="217"/>
      <c r="DZ72" s="217"/>
      <c r="EA72" s="476"/>
      <c r="EB72" s="51"/>
      <c r="EC72" s="743" t="s">
        <v>16</v>
      </c>
      <c r="ED72" s="743"/>
      <c r="EE72" s="743"/>
      <c r="EF72" s="743"/>
      <c r="EG72" s="743"/>
      <c r="EH72" s="743"/>
      <c r="EI72" s="743"/>
      <c r="EJ72" s="744" t="s">
        <v>95</v>
      </c>
      <c r="EK72" s="27"/>
      <c r="EL72" s="46"/>
      <c r="EM72" s="27"/>
      <c r="EN72" s="46"/>
      <c r="EO72" s="476"/>
    </row>
    <row r="73" spans="1:145" x14ac:dyDescent="0.2">
      <c r="A73" s="51"/>
      <c r="C73" s="217"/>
      <c r="D73" s="594"/>
      <c r="E73" s="217"/>
      <c r="F73" s="217"/>
      <c r="I73" s="476"/>
      <c r="J73" s="51"/>
      <c r="K73" s="289" t="s">
        <v>194</v>
      </c>
      <c r="L73" s="289"/>
      <c r="M73" s="289"/>
      <c r="N73" s="289"/>
      <c r="O73" s="289"/>
      <c r="P73" s="47" t="s">
        <v>9</v>
      </c>
      <c r="Q73" s="525"/>
      <c r="R73" s="525"/>
      <c r="S73" s="525"/>
      <c r="T73" s="289">
        <v>2</v>
      </c>
      <c r="U73" s="217"/>
      <c r="V73" s="51"/>
      <c r="W73" s="217"/>
      <c r="X73" s="217"/>
      <c r="Y73" s="217"/>
      <c r="Z73" s="217"/>
      <c r="AA73" s="476"/>
      <c r="AB73" s="51"/>
      <c r="AC73" s="741"/>
      <c r="AD73" s="742"/>
      <c r="AE73" s="742"/>
      <c r="AF73" s="742"/>
      <c r="AG73" s="742"/>
      <c r="AH73" s="742"/>
      <c r="AI73" s="476"/>
      <c r="AJ73" s="51"/>
      <c r="AK73" s="217" t="s">
        <v>195</v>
      </c>
      <c r="AL73" s="217"/>
      <c r="AM73" s="217"/>
      <c r="AN73" s="217"/>
      <c r="AO73" s="318" t="s">
        <v>95</v>
      </c>
      <c r="AP73" s="476"/>
      <c r="AQ73" s="217"/>
      <c r="AR73" s="726"/>
      <c r="AS73" s="726"/>
      <c r="AT73" s="726"/>
      <c r="AU73" s="726"/>
      <c r="AV73" s="726"/>
      <c r="AW73" s="26"/>
      <c r="AX73" s="48"/>
      <c r="AY73" s="26"/>
      <c r="AZ73" s="48"/>
      <c r="BA73" s="476"/>
      <c r="BB73" s="51"/>
      <c r="BC73" s="743"/>
      <c r="BD73" s="743"/>
      <c r="BE73" s="743"/>
      <c r="BF73" s="743"/>
      <c r="BG73" s="743"/>
      <c r="BH73" s="745"/>
      <c r="BI73" s="26"/>
      <c r="BJ73" s="48"/>
      <c r="BK73" s="26"/>
      <c r="BL73" s="48"/>
      <c r="BM73" s="217"/>
      <c r="BN73" s="51"/>
      <c r="BO73" s="861"/>
      <c r="BP73" s="861"/>
      <c r="BQ73" s="861"/>
      <c r="BR73" s="861"/>
      <c r="BS73" s="861"/>
      <c r="BT73" s="861"/>
      <c r="BU73" s="861"/>
      <c r="BV73" s="861"/>
      <c r="BW73" s="861"/>
      <c r="BX73" s="861"/>
      <c r="BY73" s="861"/>
      <c r="BZ73" s="859"/>
      <c r="CA73" s="603"/>
      <c r="CB73" s="217"/>
      <c r="CC73" s="51"/>
      <c r="CD73" s="217"/>
      <c r="CE73" s="476"/>
      <c r="CF73" s="217"/>
      <c r="CG73" t="s">
        <v>196</v>
      </c>
      <c r="CM73" s="47" t="s">
        <v>9</v>
      </c>
      <c r="CN73" s="97"/>
      <c r="CO73" s="97"/>
      <c r="CP73" s="97"/>
      <c r="CQ73" s="97"/>
      <c r="CR73" s="97"/>
      <c r="CS73" s="97"/>
      <c r="CT73">
        <v>2</v>
      </c>
      <c r="CV73" s="476"/>
      <c r="CW73" s="51"/>
      <c r="CX73" s="217"/>
      <c r="CY73" s="217"/>
      <c r="CZ73" s="217"/>
      <c r="DA73" s="217"/>
      <c r="DB73" s="217"/>
      <c r="DC73" s="476"/>
      <c r="DD73" s="51"/>
      <c r="DE73" s="217"/>
      <c r="DF73" s="26"/>
      <c r="DG73" s="48"/>
      <c r="DH73" s="26"/>
      <c r="DI73" s="48"/>
      <c r="DK73" s="476"/>
      <c r="DL73" s="51"/>
      <c r="DQ73" s="476"/>
      <c r="DR73" s="51"/>
      <c r="DS73" s="217"/>
      <c r="DT73" s="217"/>
      <c r="DU73" s="26"/>
      <c r="DV73" s="48"/>
      <c r="DW73" s="26"/>
      <c r="DX73" s="48"/>
      <c r="DY73" s="217"/>
      <c r="DZ73" s="217"/>
      <c r="EA73" s="476"/>
      <c r="EB73" s="51"/>
      <c r="EC73" s="743"/>
      <c r="ED73" s="743"/>
      <c r="EE73" s="743"/>
      <c r="EF73" s="743"/>
      <c r="EG73" s="743"/>
      <c r="EH73" s="743"/>
      <c r="EI73" s="743"/>
      <c r="EJ73" s="745"/>
      <c r="EK73" s="26"/>
      <c r="EL73" s="48"/>
      <c r="EM73" s="26"/>
      <c r="EN73" s="48"/>
      <c r="EO73" s="476"/>
    </row>
    <row r="74" spans="1:145" ht="6" customHeight="1" x14ac:dyDescent="0.2">
      <c r="A74" s="51"/>
      <c r="B74" s="217"/>
      <c r="I74" s="476"/>
      <c r="J74" s="51"/>
      <c r="U74" s="217"/>
      <c r="V74" s="51"/>
      <c r="AA74" s="476"/>
      <c r="AB74" s="51"/>
      <c r="AC74" s="217"/>
      <c r="AD74" s="217"/>
      <c r="AE74" s="217"/>
      <c r="AF74" s="217"/>
      <c r="AG74" s="217"/>
      <c r="AH74" s="217"/>
      <c r="AI74" s="476"/>
      <c r="AJ74" s="51"/>
      <c r="AP74" s="476"/>
      <c r="AQ74" s="217"/>
      <c r="AS74" s="217"/>
      <c r="AT74" s="217"/>
      <c r="AU74" s="217"/>
      <c r="AV74" s="217"/>
      <c r="AW74" s="217"/>
      <c r="AX74" s="217"/>
      <c r="AY74" s="217"/>
      <c r="AZ74" s="217"/>
      <c r="BA74" s="476"/>
      <c r="BB74" s="51"/>
      <c r="BN74" s="51"/>
      <c r="BO74" s="627"/>
      <c r="BP74" s="627"/>
      <c r="BQ74" s="627"/>
      <c r="BR74" s="627"/>
      <c r="BS74" s="627"/>
      <c r="BT74" s="627"/>
      <c r="BU74" s="627"/>
      <c r="BV74" s="627"/>
      <c r="BW74" s="627"/>
      <c r="BX74" s="627"/>
      <c r="BY74" s="627"/>
      <c r="BZ74" s="859"/>
      <c r="CA74" s="603"/>
      <c r="CB74" s="217"/>
      <c r="CC74" s="51"/>
      <c r="CD74" s="217"/>
      <c r="CE74" s="476"/>
      <c r="CF74" s="217"/>
      <c r="CV74" s="476"/>
      <c r="CW74" s="51"/>
      <c r="DC74" s="476"/>
      <c r="DD74" s="51"/>
      <c r="DE74" s="217"/>
      <c r="DF74" s="217"/>
      <c r="DG74" s="217"/>
      <c r="DH74" s="217"/>
      <c r="DI74" s="217"/>
      <c r="DJ74" s="217"/>
      <c r="DK74" s="476"/>
      <c r="DL74" s="51"/>
      <c r="DQ74" s="476"/>
      <c r="DR74" s="51"/>
      <c r="DS74" s="217"/>
      <c r="DT74" s="217"/>
      <c r="DU74" s="217"/>
      <c r="DV74" s="217"/>
      <c r="DW74" s="217"/>
      <c r="DX74" s="217"/>
      <c r="DY74" s="217"/>
      <c r="DZ74" s="217"/>
      <c r="EA74" s="476"/>
      <c r="EB74" s="51"/>
      <c r="EO74" s="109"/>
    </row>
    <row r="75" spans="1:145" ht="10.5" customHeight="1" x14ac:dyDescent="0.2">
      <c r="A75" s="51"/>
      <c r="B75" s="217" t="s">
        <v>2276</v>
      </c>
      <c r="G75" s="318" t="s">
        <v>97</v>
      </c>
      <c r="I75" s="476"/>
      <c r="J75" s="51"/>
      <c r="K75" s="289" t="s">
        <v>197</v>
      </c>
      <c r="L75" s="289"/>
      <c r="M75" s="289"/>
      <c r="N75" s="289"/>
      <c r="O75" s="289"/>
      <c r="P75" s="289"/>
      <c r="Q75" s="289"/>
      <c r="R75" s="289"/>
      <c r="S75" s="289"/>
      <c r="T75" s="289">
        <v>3</v>
      </c>
      <c r="V75" s="739" t="s">
        <v>199</v>
      </c>
      <c r="W75" s="740"/>
      <c r="X75" s="740"/>
      <c r="Y75" s="740"/>
      <c r="Z75" s="740"/>
      <c r="AA75" s="476"/>
      <c r="AB75" s="51"/>
      <c r="AC75" s="699" t="s">
        <v>51</v>
      </c>
      <c r="AD75" s="716"/>
      <c r="AE75" s="716"/>
      <c r="AF75" s="716"/>
      <c r="AG75" s="716"/>
      <c r="AH75" s="716"/>
      <c r="AI75" s="476"/>
      <c r="AJ75" s="51"/>
      <c r="AP75" s="476"/>
      <c r="AQ75" s="217"/>
      <c r="AR75" s="200"/>
      <c r="AS75" s="27"/>
      <c r="AT75" s="46"/>
      <c r="AU75" s="27"/>
      <c r="AV75" s="46"/>
      <c r="AW75" s="27"/>
      <c r="AX75" s="46"/>
      <c r="AY75" s="27"/>
      <c r="AZ75" s="46"/>
      <c r="BA75" s="476"/>
      <c r="BB75" s="51"/>
      <c r="BM75" s="476"/>
      <c r="BN75" s="51"/>
      <c r="BO75" s="627" t="s">
        <v>118</v>
      </c>
      <c r="BP75" s="627"/>
      <c r="BQ75" s="627"/>
      <c r="BR75" s="627"/>
      <c r="BS75" s="627"/>
      <c r="BT75" s="627"/>
      <c r="BU75" s="627"/>
      <c r="BV75" s="627"/>
      <c r="BW75" s="627"/>
      <c r="BX75" s="627"/>
      <c r="BY75" s="858" t="s">
        <v>95</v>
      </c>
      <c r="BZ75" s="859"/>
      <c r="CA75" s="603"/>
      <c r="CB75" s="217"/>
      <c r="CC75" s="51"/>
      <c r="CD75" s="217"/>
      <c r="CE75" s="476"/>
      <c r="CF75" s="217"/>
      <c r="CG75" t="s">
        <v>197</v>
      </c>
      <c r="CH75" s="217"/>
      <c r="CI75" s="217"/>
      <c r="CJ75" s="217"/>
      <c r="CK75" s="217"/>
      <c r="CL75" s="217"/>
      <c r="CM75" s="217"/>
      <c r="CN75" s="217"/>
      <c r="CO75" s="217"/>
      <c r="CP75" s="217"/>
      <c r="CQ75" s="47" t="s">
        <v>9</v>
      </c>
      <c r="CR75" s="47"/>
      <c r="CS75" s="97"/>
      <c r="CT75" s="217">
        <v>3</v>
      </c>
      <c r="CV75" s="476"/>
      <c r="CW75" s="739" t="s">
        <v>198</v>
      </c>
      <c r="CX75" s="740"/>
      <c r="CY75" s="740"/>
      <c r="CZ75" s="740"/>
      <c r="DA75" s="740"/>
      <c r="DB75" s="740"/>
      <c r="DC75" s="476"/>
      <c r="DD75" s="51"/>
      <c r="DK75" s="476"/>
      <c r="DL75" s="51"/>
      <c r="DQ75" s="476"/>
      <c r="DR75" s="51"/>
      <c r="DS75" s="217"/>
      <c r="EA75" s="476"/>
      <c r="EB75" s="51"/>
      <c r="EC75" s="743" t="s">
        <v>17</v>
      </c>
      <c r="ED75" s="743"/>
      <c r="EE75" s="743"/>
      <c r="EF75" s="743"/>
      <c r="EG75" s="743"/>
      <c r="EH75" s="743"/>
      <c r="EI75" s="743"/>
      <c r="EJ75" s="744" t="s">
        <v>97</v>
      </c>
      <c r="EK75" s="27"/>
      <c r="EL75" s="46"/>
      <c r="EM75" s="27"/>
      <c r="EN75" s="46"/>
      <c r="EO75" s="476"/>
    </row>
    <row r="76" spans="1:145" ht="11.25" customHeight="1" x14ac:dyDescent="0.2">
      <c r="A76" s="51"/>
      <c r="C76" s="217"/>
      <c r="D76" s="594"/>
      <c r="E76" s="217"/>
      <c r="F76" s="217"/>
      <c r="G76" s="217"/>
      <c r="H76" s="217"/>
      <c r="I76" s="476"/>
      <c r="L76" s="289"/>
      <c r="M76" s="289"/>
      <c r="N76" s="289"/>
      <c r="O76" s="289"/>
      <c r="P76" s="289"/>
      <c r="S76" s="290" t="s">
        <v>199</v>
      </c>
      <c r="V76" s="739"/>
      <c r="W76" s="740"/>
      <c r="X76" s="740"/>
      <c r="Y76" s="740"/>
      <c r="Z76" s="740"/>
      <c r="AA76" s="476"/>
      <c r="AB76" s="51"/>
      <c r="AC76" s="217"/>
      <c r="AD76" s="217"/>
      <c r="AE76" s="217"/>
      <c r="AF76" s="217"/>
      <c r="AG76" s="217"/>
      <c r="AH76" s="217"/>
      <c r="AI76" s="476"/>
      <c r="AJ76" s="51"/>
      <c r="AK76" s="217"/>
      <c r="AL76" s="217"/>
      <c r="AM76" s="217"/>
      <c r="AN76" s="217"/>
      <c r="AO76" s="217"/>
      <c r="AP76" s="476"/>
      <c r="AQ76" s="217"/>
      <c r="AR76" s="200"/>
      <c r="AS76" s="26"/>
      <c r="AT76" s="48"/>
      <c r="AU76" s="26"/>
      <c r="AV76" s="48"/>
      <c r="AW76" s="26"/>
      <c r="AX76" s="48"/>
      <c r="AY76" s="26"/>
      <c r="AZ76" s="48"/>
      <c r="BA76" s="476"/>
      <c r="BB76" s="51"/>
      <c r="BM76" s="476"/>
      <c r="BN76" s="51"/>
      <c r="BO76" s="852" t="s">
        <v>2373</v>
      </c>
      <c r="BP76" s="852"/>
      <c r="BQ76" s="852"/>
      <c r="BR76" s="852"/>
      <c r="BS76" s="852"/>
      <c r="BT76" s="852"/>
      <c r="BU76" s="852"/>
      <c r="BV76" s="852"/>
      <c r="BW76" s="852"/>
      <c r="BX76" s="852"/>
      <c r="BY76" s="852"/>
      <c r="BZ76" s="865"/>
      <c r="CA76" s="610"/>
      <c r="CB76" s="537"/>
      <c r="CC76" s="292"/>
      <c r="CD76" s="537"/>
      <c r="CE76" s="293"/>
      <c r="CF76" s="217"/>
      <c r="CU76" s="217"/>
      <c r="CV76" s="476"/>
      <c r="CW76" s="739"/>
      <c r="CX76" s="740"/>
      <c r="CY76" s="740"/>
      <c r="CZ76" s="740"/>
      <c r="DA76" s="740"/>
      <c r="DB76" s="740"/>
      <c r="DC76" s="476"/>
      <c r="DD76" s="51"/>
      <c r="DK76" s="476"/>
      <c r="DL76" s="51"/>
      <c r="DM76" s="217"/>
      <c r="DN76" s="217"/>
      <c r="DO76" s="217"/>
      <c r="DP76" s="217"/>
      <c r="DQ76" s="476"/>
      <c r="DR76" s="51"/>
      <c r="DS76" s="746" t="s">
        <v>200</v>
      </c>
      <c r="DT76" s="746"/>
      <c r="DU76" s="746"/>
      <c r="DV76" s="746"/>
      <c r="DW76" s="746"/>
      <c r="DX76" s="746"/>
      <c r="DY76" s="746"/>
      <c r="DZ76" s="746"/>
      <c r="EA76" s="747"/>
      <c r="EB76" s="51"/>
      <c r="EC76" s="743"/>
      <c r="ED76" s="743"/>
      <c r="EE76" s="743"/>
      <c r="EF76" s="743"/>
      <c r="EG76" s="743"/>
      <c r="EH76" s="743"/>
      <c r="EI76" s="743"/>
      <c r="EJ76" s="745"/>
      <c r="EK76" s="26"/>
      <c r="EL76" s="48"/>
      <c r="EM76" s="26"/>
      <c r="EN76" s="48"/>
      <c r="EO76" s="476"/>
    </row>
    <row r="77" spans="1:145" ht="11.25" customHeight="1" x14ac:dyDescent="0.2">
      <c r="A77" s="51"/>
      <c r="B77" s="733" t="s">
        <v>2286</v>
      </c>
      <c r="C77" s="733"/>
      <c r="D77" s="733"/>
      <c r="E77" s="734"/>
      <c r="F77" s="735"/>
      <c r="G77" s="736"/>
      <c r="H77" s="217"/>
      <c r="I77" s="476"/>
      <c r="J77" s="51"/>
      <c r="K77" s="289" t="s">
        <v>201</v>
      </c>
      <c r="L77" s="289"/>
      <c r="M77" s="289"/>
      <c r="N77" s="289"/>
      <c r="O77" s="289"/>
      <c r="Q77" s="289"/>
      <c r="R77" s="47" t="s">
        <v>9</v>
      </c>
      <c r="S77" s="525"/>
      <c r="T77" s="289">
        <v>4</v>
      </c>
      <c r="V77" s="739"/>
      <c r="W77" s="740"/>
      <c r="X77" s="740"/>
      <c r="Y77" s="740"/>
      <c r="Z77" s="740"/>
      <c r="AA77" s="476"/>
      <c r="AB77" s="51"/>
      <c r="AC77" s="217"/>
      <c r="AD77" s="217"/>
      <c r="AE77" s="217"/>
      <c r="AF77" s="217"/>
      <c r="AG77" s="217"/>
      <c r="AH77" s="217"/>
      <c r="AI77" s="476"/>
      <c r="AJ77" s="51"/>
      <c r="AK77" s="217"/>
      <c r="AL77" s="217"/>
      <c r="AM77" s="217"/>
      <c r="AN77" s="217"/>
      <c r="AO77" s="217"/>
      <c r="AP77" s="476"/>
      <c r="AQ77" s="217"/>
      <c r="AS77" s="697" t="s">
        <v>17</v>
      </c>
      <c r="AT77" s="697"/>
      <c r="AU77" s="697"/>
      <c r="AV77" s="697"/>
      <c r="AW77" s="697"/>
      <c r="AX77" s="697"/>
      <c r="AY77" s="697"/>
      <c r="AZ77" s="697"/>
      <c r="BA77" s="476"/>
      <c r="BB77" s="294"/>
      <c r="BM77" s="476"/>
      <c r="BN77" s="51"/>
      <c r="BO77" s="852"/>
      <c r="BP77" s="852"/>
      <c r="BQ77" s="852"/>
      <c r="BR77" s="852"/>
      <c r="BS77" s="852"/>
      <c r="BT77" s="852"/>
      <c r="BU77" s="852"/>
      <c r="BV77" s="852"/>
      <c r="BW77" s="852"/>
      <c r="BX77" s="852"/>
      <c r="BY77" s="852"/>
      <c r="BZ77" s="865"/>
      <c r="CA77" s="610"/>
      <c r="CB77" s="537"/>
      <c r="CC77" s="292"/>
      <c r="CD77" s="537"/>
      <c r="CE77" s="293"/>
      <c r="CF77" s="217"/>
      <c r="CG77" t="s">
        <v>201</v>
      </c>
      <c r="CH77" s="217"/>
      <c r="CI77" s="217"/>
      <c r="CJ77" s="217"/>
      <c r="CK77" s="217"/>
      <c r="CL77" s="217"/>
      <c r="CM77" s="217"/>
      <c r="CN77" s="217"/>
      <c r="CO77" s="47" t="s">
        <v>9</v>
      </c>
      <c r="CP77" s="47"/>
      <c r="CQ77" s="47"/>
      <c r="CR77" s="47"/>
      <c r="CS77" s="97"/>
      <c r="CT77" s="217">
        <v>4</v>
      </c>
      <c r="CU77" s="217"/>
      <c r="CV77" s="476"/>
      <c r="CW77" s="739"/>
      <c r="CX77" s="740"/>
      <c r="CY77" s="740"/>
      <c r="CZ77" s="740"/>
      <c r="DA77" s="740"/>
      <c r="DB77" s="740"/>
      <c r="DC77" s="476"/>
      <c r="DD77" s="51"/>
      <c r="DE77" s="217"/>
      <c r="DF77" s="217"/>
      <c r="DG77" s="217"/>
      <c r="DH77" s="217"/>
      <c r="DI77" s="217"/>
      <c r="DJ77" s="217"/>
      <c r="DK77" s="476"/>
      <c r="DL77" s="51"/>
      <c r="DM77" s="217"/>
      <c r="DN77" s="217"/>
      <c r="DO77" s="217"/>
      <c r="DP77" s="217"/>
      <c r="DQ77" s="476"/>
      <c r="DR77" s="51"/>
      <c r="DS77" s="746"/>
      <c r="DT77" s="746"/>
      <c r="DU77" s="746"/>
      <c r="DV77" s="746"/>
      <c r="DW77" s="746"/>
      <c r="DX77" s="746"/>
      <c r="DY77" s="746"/>
      <c r="DZ77" s="746"/>
      <c r="EA77" s="747"/>
      <c r="EB77" s="294"/>
      <c r="EC77" s="748" t="s">
        <v>202</v>
      </c>
      <c r="ED77" s="748"/>
      <c r="EE77" s="748"/>
      <c r="EF77" s="748"/>
      <c r="EG77" s="748"/>
      <c r="EH77" s="748"/>
      <c r="EI77" s="748"/>
      <c r="EJ77" s="748"/>
      <c r="EK77" s="748"/>
      <c r="EL77" s="748"/>
      <c r="EM77" s="748"/>
      <c r="EN77" s="748"/>
      <c r="EO77" s="295"/>
    </row>
    <row r="78" spans="1:145" ht="11.25" customHeight="1" x14ac:dyDescent="0.2">
      <c r="A78" s="51"/>
      <c r="B78" s="733"/>
      <c r="C78" s="733"/>
      <c r="D78" s="733"/>
      <c r="E78" s="734"/>
      <c r="F78" s="737"/>
      <c r="G78" s="738"/>
      <c r="H78" s="217"/>
      <c r="I78" s="476"/>
      <c r="J78" s="51"/>
      <c r="K78" s="289"/>
      <c r="L78" s="289"/>
      <c r="M78" s="289"/>
      <c r="N78" s="289"/>
      <c r="O78" s="289"/>
      <c r="Q78" s="289"/>
      <c r="S78" s="290"/>
      <c r="T78" s="289"/>
      <c r="U78" s="217"/>
      <c r="V78" s="110"/>
      <c r="AA78" s="476"/>
      <c r="AB78" s="51"/>
      <c r="AC78" s="217"/>
      <c r="AD78" s="217"/>
      <c r="AE78" s="217"/>
      <c r="AF78" s="217"/>
      <c r="AG78" s="217"/>
      <c r="AH78" s="217"/>
      <c r="AI78" s="476"/>
      <c r="AJ78" s="51"/>
      <c r="AK78" s="217"/>
      <c r="AL78" s="217"/>
      <c r="AM78" s="217"/>
      <c r="AN78" s="217"/>
      <c r="AO78" s="217"/>
      <c r="AP78" s="476"/>
      <c r="AQ78" s="217"/>
      <c r="AS78" s="588"/>
      <c r="AT78" s="588"/>
      <c r="AU78" s="588"/>
      <c r="AV78" s="588"/>
      <c r="AW78" s="588"/>
      <c r="AX78" s="588"/>
      <c r="AY78" s="588"/>
      <c r="AZ78" s="588"/>
      <c r="BA78" s="476"/>
      <c r="BB78" s="294"/>
      <c r="BC78" s="200"/>
      <c r="BD78" s="200"/>
      <c r="BE78" s="200"/>
      <c r="BF78" s="200"/>
      <c r="BG78" s="200"/>
      <c r="BH78" s="200"/>
      <c r="BI78" s="200"/>
      <c r="BJ78" s="200"/>
      <c r="BK78" s="200"/>
      <c r="BL78" s="200"/>
      <c r="BM78" s="239"/>
      <c r="BN78" s="51"/>
      <c r="BO78" s="852"/>
      <c r="BP78" s="852"/>
      <c r="BQ78" s="852"/>
      <c r="BR78" s="852"/>
      <c r="BS78" s="852"/>
      <c r="BT78" s="852"/>
      <c r="BU78" s="852"/>
      <c r="BV78" s="852"/>
      <c r="BW78" s="852"/>
      <c r="BX78" s="852"/>
      <c r="BY78" s="852"/>
      <c r="BZ78" s="865"/>
      <c r="CA78" s="610"/>
      <c r="CB78" s="537"/>
      <c r="CC78" s="292"/>
      <c r="CD78" s="537"/>
      <c r="CE78" s="293"/>
      <c r="CF78" s="217"/>
      <c r="CU78" s="217"/>
      <c r="CV78" s="476"/>
      <c r="CW78" s="51"/>
      <c r="CX78" s="246"/>
      <c r="CY78" s="246"/>
      <c r="CZ78" s="246"/>
      <c r="DA78" s="246"/>
      <c r="DB78" s="246"/>
      <c r="DC78" s="476"/>
      <c r="DD78" s="51"/>
      <c r="DE78" s="217"/>
      <c r="DF78" s="217"/>
      <c r="DG78" s="217"/>
      <c r="DH78" s="217"/>
      <c r="DI78" s="217"/>
      <c r="DJ78" s="217"/>
      <c r="DK78" s="476"/>
      <c r="DL78" s="51"/>
      <c r="DM78" s="217"/>
      <c r="DN78" s="217"/>
      <c r="DO78" s="217"/>
      <c r="DP78" s="217"/>
      <c r="DQ78" s="476"/>
      <c r="DR78" s="51"/>
      <c r="DS78" s="746"/>
      <c r="DT78" s="746"/>
      <c r="DU78" s="746"/>
      <c r="DV78" s="746"/>
      <c r="DW78" s="746"/>
      <c r="DX78" s="746"/>
      <c r="DY78" s="746"/>
      <c r="DZ78" s="746"/>
      <c r="EA78" s="747"/>
      <c r="EB78" s="294"/>
      <c r="EC78" s="748"/>
      <c r="ED78" s="748"/>
      <c r="EE78" s="748"/>
      <c r="EF78" s="748"/>
      <c r="EG78" s="748"/>
      <c r="EH78" s="748"/>
      <c r="EI78" s="748"/>
      <c r="EJ78" s="748"/>
      <c r="EK78" s="748"/>
      <c r="EL78" s="748"/>
      <c r="EM78" s="748"/>
      <c r="EN78" s="748"/>
      <c r="EO78" s="295"/>
    </row>
    <row r="79" spans="1:145" s="79" customFormat="1" ht="6" customHeight="1" x14ac:dyDescent="0.2">
      <c r="A79" s="26"/>
      <c r="B79" s="77"/>
      <c r="C79" s="77"/>
      <c r="D79" s="77"/>
      <c r="E79" s="77"/>
      <c r="F79" s="77"/>
      <c r="G79" s="77"/>
      <c r="H79" s="77"/>
      <c r="I79" s="48"/>
      <c r="J79" s="26"/>
      <c r="K79" s="77"/>
      <c r="L79" s="77"/>
      <c r="M79" s="77"/>
      <c r="N79" s="77"/>
      <c r="O79" s="77"/>
      <c r="P79" s="77"/>
      <c r="Q79" s="77"/>
      <c r="R79" s="77"/>
      <c r="S79" s="77"/>
      <c r="T79" s="77"/>
      <c r="U79" s="77"/>
      <c r="V79" s="26"/>
      <c r="W79" s="77"/>
      <c r="X79" s="77"/>
      <c r="Y79" s="77"/>
      <c r="Z79" s="77"/>
      <c r="AA79" s="48"/>
      <c r="AB79" s="77"/>
      <c r="AC79" s="77"/>
      <c r="AD79" s="77"/>
      <c r="AE79" s="77"/>
      <c r="AF79" s="77"/>
      <c r="AG79" s="77"/>
      <c r="AH79" s="77"/>
      <c r="AI79" s="48"/>
      <c r="AJ79" s="26"/>
      <c r="AK79" s="77"/>
      <c r="AL79" s="77"/>
      <c r="AM79" s="77"/>
      <c r="AN79" s="77"/>
      <c r="AO79" s="77"/>
      <c r="AP79" s="48"/>
      <c r="AQ79" s="77"/>
      <c r="AR79" s="77"/>
      <c r="AS79" s="77"/>
      <c r="AT79" s="77"/>
      <c r="AU79" s="77"/>
      <c r="AV79" s="77"/>
      <c r="AW79" s="77"/>
      <c r="AX79" s="77"/>
      <c r="AY79" s="77"/>
      <c r="AZ79" s="77"/>
      <c r="BA79" s="48"/>
      <c r="BB79" s="26"/>
      <c r="BC79" s="77"/>
      <c r="BD79" s="77"/>
      <c r="BE79" s="77"/>
      <c r="BF79" s="77"/>
      <c r="BG79" s="77"/>
      <c r="BH79" s="77"/>
      <c r="BI79" s="77"/>
      <c r="BJ79" s="77"/>
      <c r="BK79" s="77"/>
      <c r="BL79" s="77"/>
      <c r="BM79" s="48"/>
      <c r="BN79" s="26"/>
      <c r="BO79" s="77"/>
      <c r="BP79" s="77"/>
      <c r="BQ79" s="77"/>
      <c r="BR79" s="77"/>
      <c r="BS79" s="77"/>
      <c r="BT79" s="77"/>
      <c r="BU79" s="77"/>
      <c r="BV79" s="77"/>
      <c r="BW79" s="77"/>
      <c r="BX79" s="77"/>
      <c r="BY79" s="77"/>
      <c r="BZ79" s="288"/>
      <c r="CA79" s="603"/>
      <c r="CB79" s="603"/>
      <c r="CC79" s="26"/>
      <c r="CD79" s="77"/>
      <c r="CE79" s="48"/>
      <c r="CF79" s="77"/>
      <c r="CG79" s="77"/>
      <c r="CH79" s="77"/>
      <c r="CI79" s="77"/>
      <c r="CJ79" s="77"/>
      <c r="CK79" s="77"/>
      <c r="CL79" s="77"/>
      <c r="CM79" s="77"/>
      <c r="CN79" s="77"/>
      <c r="CO79" s="77"/>
      <c r="CP79" s="77"/>
      <c r="CQ79" s="77"/>
      <c r="CR79" s="77"/>
      <c r="CS79" s="77"/>
      <c r="CT79" s="77"/>
      <c r="CU79" s="77"/>
      <c r="CV79" s="48"/>
      <c r="CW79" s="26"/>
      <c r="CX79" s="77"/>
      <c r="CY79" s="77"/>
      <c r="CZ79" s="77"/>
      <c r="DA79" s="77"/>
      <c r="DB79" s="77"/>
      <c r="DC79" s="48"/>
      <c r="DD79" s="26"/>
      <c r="DE79" s="77"/>
      <c r="DF79" s="77"/>
      <c r="DG79" s="77"/>
      <c r="DH79" s="77"/>
      <c r="DI79" s="77"/>
      <c r="DJ79" s="77"/>
      <c r="DK79" s="48"/>
      <c r="DL79" s="26"/>
      <c r="DM79" s="77"/>
      <c r="DN79" s="77"/>
      <c r="DO79" s="77"/>
      <c r="DP79" s="77"/>
      <c r="DQ79" s="48"/>
      <c r="DR79" s="26"/>
      <c r="DS79" s="77"/>
      <c r="DT79" s="77"/>
      <c r="DU79" s="77"/>
      <c r="DV79" s="77"/>
      <c r="DW79" s="77"/>
      <c r="DX79" s="77"/>
      <c r="DY79" s="77"/>
      <c r="DZ79" s="77"/>
      <c r="EA79" s="48"/>
      <c r="EB79" s="26"/>
      <c r="EC79" s="77"/>
      <c r="ED79" s="77"/>
      <c r="EE79" s="77"/>
      <c r="EF79" s="77"/>
      <c r="EG79" s="77"/>
      <c r="EH79" s="77"/>
      <c r="EI79" s="77"/>
      <c r="EJ79" s="77"/>
      <c r="EK79" s="77"/>
      <c r="EL79" s="77"/>
      <c r="EM79" s="77"/>
      <c r="EN79" s="77"/>
      <c r="EO79" s="48"/>
    </row>
    <row r="80" spans="1:145" ht="6" customHeight="1" x14ac:dyDescent="0.2">
      <c r="A80" s="27"/>
      <c r="B80" s="16"/>
      <c r="C80" s="573"/>
      <c r="D80" s="590"/>
      <c r="E80" s="16"/>
      <c r="F80" s="16"/>
      <c r="G80" s="16"/>
      <c r="H80" s="16"/>
      <c r="I80" s="46"/>
      <c r="J80" s="16"/>
      <c r="K80" s="16"/>
      <c r="L80" s="16"/>
      <c r="M80" s="16"/>
      <c r="N80" s="16"/>
      <c r="O80" s="16"/>
      <c r="P80" s="16"/>
      <c r="Q80" s="16"/>
      <c r="R80" s="16"/>
      <c r="S80" s="16"/>
      <c r="T80" s="16"/>
      <c r="U80" s="16"/>
      <c r="V80" s="16"/>
      <c r="W80" s="16"/>
      <c r="X80" s="16"/>
      <c r="Y80" s="16"/>
      <c r="Z80" s="16"/>
      <c r="AA80" s="46"/>
      <c r="AB80" s="16"/>
      <c r="AC80" s="16"/>
      <c r="AD80" s="16"/>
      <c r="AE80" s="16"/>
      <c r="AF80" s="16"/>
      <c r="AG80" s="16"/>
      <c r="AH80" s="574"/>
      <c r="AI80" s="574"/>
      <c r="AJ80" s="574"/>
      <c r="AK80" s="574"/>
      <c r="AL80" s="574"/>
      <c r="AM80" s="574"/>
      <c r="AN80" s="574"/>
      <c r="AO80" s="574"/>
      <c r="AP80" s="574"/>
      <c r="AQ80" s="574"/>
      <c r="AR80" s="574"/>
      <c r="AS80" s="574"/>
      <c r="AT80" s="574"/>
      <c r="AU80" s="574"/>
      <c r="AV80" s="574"/>
      <c r="AW80" s="625"/>
      <c r="AX80" s="627"/>
      <c r="AY80" s="627"/>
      <c r="AZ80" s="627"/>
      <c r="BA80" s="62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606"/>
      <c r="CA80" s="612"/>
      <c r="CB80" s="613"/>
      <c r="CC80" s="57"/>
      <c r="CD80" s="57"/>
      <c r="CE80" s="57"/>
      <c r="CF80" s="57"/>
      <c r="CG80" s="57"/>
      <c r="CH80" s="57"/>
      <c r="CI80" s="57"/>
      <c r="CJ80" s="57"/>
      <c r="CK80" s="57"/>
      <c r="CL80" s="57"/>
      <c r="CM80" s="57"/>
      <c r="CN80" s="57"/>
      <c r="CO80" s="57"/>
      <c r="CP80" s="57"/>
      <c r="CQ80" s="57"/>
      <c r="CR80" s="57"/>
      <c r="CS80" s="57"/>
      <c r="CT80" s="57"/>
      <c r="CU80" s="57"/>
      <c r="CV80" s="57"/>
      <c r="CW80" s="57"/>
      <c r="CX80" s="57"/>
      <c r="CY80" s="57"/>
      <c r="CZ80" s="57"/>
      <c r="DA80" s="57"/>
      <c r="DB80" s="57"/>
      <c r="DC80" s="57"/>
      <c r="DD80" s="57"/>
      <c r="DE80" s="57"/>
      <c r="DF80" s="57"/>
      <c r="DG80" s="57"/>
      <c r="DH80" s="57"/>
      <c r="DI80" s="57"/>
      <c r="DJ80" s="57"/>
      <c r="DK80" s="57"/>
      <c r="DL80" s="57"/>
      <c r="DM80" s="57"/>
      <c r="DN80" s="57"/>
      <c r="DO80" s="57"/>
      <c r="DP80" s="57"/>
      <c r="DQ80" s="57"/>
      <c r="DR80" s="57"/>
      <c r="DS80" s="57"/>
      <c r="DT80" s="57"/>
      <c r="DU80" s="57"/>
      <c r="DV80" s="57"/>
      <c r="DW80" s="57"/>
      <c r="DX80" s="57"/>
      <c r="DY80" s="57"/>
      <c r="DZ80" s="57"/>
      <c r="EA80" s="57"/>
      <c r="EB80" s="57"/>
      <c r="EC80" s="57"/>
      <c r="ED80" s="57"/>
      <c r="EE80" s="18"/>
      <c r="EF80" s="18"/>
      <c r="EG80" s="18"/>
      <c r="EH80" s="18"/>
      <c r="EI80" s="18"/>
      <c r="EJ80" s="18"/>
      <c r="EK80" s="18"/>
      <c r="EL80" s="18"/>
      <c r="EM80" s="18"/>
      <c r="EN80" s="18"/>
      <c r="EO80" s="58"/>
    </row>
    <row r="81" spans="1:145" ht="11.25" customHeight="1" x14ac:dyDescent="0.2">
      <c r="A81" s="51"/>
      <c r="B81" s="581" t="s">
        <v>2284</v>
      </c>
      <c r="C81" s="582"/>
      <c r="D81" s="582"/>
      <c r="E81" s="217"/>
      <c r="F81" s="217"/>
      <c r="H81" s="574"/>
      <c r="I81" s="577"/>
      <c r="J81" s="574"/>
      <c r="K81" s="730" t="str">
        <f ca="1">VLOOKUP(INDIRECT(ADDRESS(ROW(),COLUMN()-9)),Language_Translations,MATCH(Language_Selected,Language_Options,0),FALSE)</f>
        <v>Avez-vous eu une grossesse qui s'est terminée depuis la dernière grossesse que vous avez mentionnée ?</v>
      </c>
      <c r="L81" s="730"/>
      <c r="M81" s="730"/>
      <c r="N81" s="730"/>
      <c r="O81" s="730"/>
      <c r="P81" s="730"/>
      <c r="Q81" s="730"/>
      <c r="R81" s="730"/>
      <c r="S81" s="730"/>
      <c r="T81" s="730"/>
      <c r="U81" s="730"/>
      <c r="V81" s="730"/>
      <c r="W81" s="730"/>
      <c r="X81" s="730"/>
      <c r="Y81" s="730"/>
      <c r="Z81" s="730"/>
      <c r="AA81" s="109"/>
      <c r="BA81" s="613"/>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606"/>
      <c r="CA81" s="612"/>
      <c r="CB81" s="613"/>
      <c r="CC81" s="18"/>
      <c r="CD81" s="18"/>
      <c r="CE81" s="18"/>
      <c r="CF81" s="18"/>
      <c r="CG81" s="18"/>
      <c r="CH81" s="18"/>
      <c r="CI81" s="18"/>
      <c r="CJ81" s="18"/>
      <c r="CK81" s="18"/>
      <c r="CL81" s="18"/>
      <c r="CM81" s="18"/>
      <c r="CN81" s="18"/>
      <c r="CO81" s="18"/>
      <c r="CP81" s="18"/>
      <c r="CQ81" s="18"/>
      <c r="CR81" s="18"/>
      <c r="CS81" s="18"/>
      <c r="CT81" s="18"/>
      <c r="CU81" s="18"/>
      <c r="CV81" s="18"/>
      <c r="CW81" s="18"/>
      <c r="CX81" s="18"/>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c r="DZ81" s="18"/>
      <c r="EA81" s="18"/>
      <c r="EB81" s="18"/>
      <c r="EC81" s="18"/>
      <c r="ED81" s="605"/>
      <c r="EE81" s="18"/>
      <c r="EF81" s="18"/>
      <c r="EG81" s="18"/>
      <c r="EH81" s="18"/>
      <c r="EI81" s="18"/>
      <c r="EJ81" s="18"/>
      <c r="EK81" s="18"/>
      <c r="EL81" s="18"/>
      <c r="EM81" s="18"/>
      <c r="EN81" s="18"/>
      <c r="EO81" s="60"/>
    </row>
    <row r="82" spans="1:145" ht="11.25" customHeight="1" x14ac:dyDescent="0.2">
      <c r="A82" s="51"/>
      <c r="B82" s="217"/>
      <c r="C82" s="338"/>
      <c r="D82" s="338"/>
      <c r="E82" s="217"/>
      <c r="F82" s="217"/>
      <c r="G82" s="574"/>
      <c r="H82" s="574"/>
      <c r="I82" s="577"/>
      <c r="J82" s="574"/>
      <c r="K82" s="730"/>
      <c r="L82" s="730"/>
      <c r="M82" s="730"/>
      <c r="N82" s="730"/>
      <c r="O82" s="730"/>
      <c r="P82" s="730"/>
      <c r="Q82" s="730"/>
      <c r="R82" s="730"/>
      <c r="S82" s="730"/>
      <c r="T82" s="730"/>
      <c r="U82" s="730"/>
      <c r="V82" s="730"/>
      <c r="W82" s="730"/>
      <c r="X82" s="730"/>
      <c r="Y82" s="730"/>
      <c r="Z82" s="730"/>
      <c r="AA82" s="109"/>
      <c r="AC82" s="2" t="s">
        <v>117</v>
      </c>
      <c r="AD82" s="2"/>
      <c r="AE82" s="2"/>
      <c r="AF82" s="629" t="s">
        <v>9</v>
      </c>
      <c r="AG82" s="629"/>
      <c r="AH82" s="629"/>
      <c r="AI82" s="186"/>
      <c r="AJ82" s="186"/>
      <c r="AK82" s="630" t="s">
        <v>93</v>
      </c>
      <c r="AL82" s="624"/>
      <c r="AM82" s="624"/>
      <c r="AN82" s="624" t="s">
        <v>2285</v>
      </c>
      <c r="AO82" s="624"/>
      <c r="AP82" s="624"/>
      <c r="AQ82" s="624"/>
      <c r="AR82" s="624"/>
      <c r="AS82" s="624"/>
      <c r="AT82" s="624"/>
      <c r="AU82" s="624"/>
      <c r="AV82" s="624"/>
      <c r="AW82" s="624"/>
      <c r="AX82" s="627"/>
      <c r="AY82" s="627"/>
      <c r="AZ82" s="627"/>
      <c r="BA82" s="613"/>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606"/>
      <c r="CA82" s="612"/>
      <c r="CB82" s="613"/>
      <c r="CC82" s="18"/>
      <c r="CD82" s="18"/>
      <c r="CE82" s="18"/>
      <c r="CF82" s="18"/>
      <c r="CG82" s="18"/>
      <c r="CH82" s="18"/>
      <c r="CI82" s="18"/>
      <c r="CJ82" s="18"/>
      <c r="CK82" s="18"/>
      <c r="CL82" s="18"/>
      <c r="CM82" s="18"/>
      <c r="CN82" s="18"/>
      <c r="CO82" s="18"/>
      <c r="CP82" s="18"/>
      <c r="CQ82" s="18"/>
      <c r="CR82" s="18"/>
      <c r="CS82" s="18"/>
      <c r="CT82" s="18"/>
      <c r="CU82" s="18"/>
      <c r="CV82" s="18"/>
      <c r="CW82" s="18"/>
      <c r="CX82" s="18"/>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c r="DZ82" s="18"/>
      <c r="EA82" s="18"/>
      <c r="EB82" s="18"/>
      <c r="EC82" s="18"/>
      <c r="ED82" s="605"/>
      <c r="EE82" s="18"/>
      <c r="EF82" s="18"/>
      <c r="EG82" s="18"/>
      <c r="EH82" s="18"/>
      <c r="EI82" s="18"/>
      <c r="EJ82" s="18"/>
      <c r="EK82" s="18"/>
      <c r="EL82" s="18"/>
      <c r="EM82" s="18"/>
      <c r="EN82" s="18"/>
      <c r="EO82" s="60"/>
    </row>
    <row r="83" spans="1:145" ht="11.25" customHeight="1" x14ac:dyDescent="0.2">
      <c r="A83" s="51"/>
      <c r="B83" s="217"/>
      <c r="C83" s="338"/>
      <c r="D83" s="338"/>
      <c r="E83" s="217"/>
      <c r="F83" s="217"/>
      <c r="G83" s="574"/>
      <c r="H83" s="574"/>
      <c r="I83" s="577"/>
      <c r="J83" s="574"/>
      <c r="K83" s="730"/>
      <c r="L83" s="730"/>
      <c r="M83" s="730"/>
      <c r="N83" s="730"/>
      <c r="O83" s="730"/>
      <c r="P83" s="730"/>
      <c r="Q83" s="730"/>
      <c r="R83" s="730"/>
      <c r="S83" s="730"/>
      <c r="T83" s="730"/>
      <c r="U83" s="730"/>
      <c r="V83" s="730"/>
      <c r="W83" s="730"/>
      <c r="X83" s="730"/>
      <c r="Y83" s="730"/>
      <c r="Z83" s="730"/>
      <c r="AA83" s="109"/>
      <c r="AC83" s="2" t="s">
        <v>118</v>
      </c>
      <c r="AD83" s="2"/>
      <c r="AE83" s="2"/>
      <c r="AF83" s="186" t="s">
        <v>9</v>
      </c>
      <c r="AG83" s="186"/>
      <c r="AH83" s="186"/>
      <c r="AI83" s="631"/>
      <c r="AJ83" s="629"/>
      <c r="AK83" s="630" t="s">
        <v>95</v>
      </c>
      <c r="AL83" s="624"/>
      <c r="AM83" s="624"/>
      <c r="AN83" s="624"/>
      <c r="AO83" s="624"/>
      <c r="AP83" s="624"/>
      <c r="AQ83" s="624"/>
      <c r="AR83" s="624"/>
      <c r="AS83" s="624"/>
      <c r="AT83" s="624"/>
      <c r="AU83" s="624"/>
      <c r="AV83" s="624"/>
      <c r="AW83" s="624"/>
      <c r="AX83" s="627"/>
      <c r="AY83" s="627"/>
      <c r="AZ83" s="627"/>
      <c r="BA83" s="613"/>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606"/>
      <c r="CA83" s="612"/>
      <c r="CB83" s="613"/>
      <c r="CC83" s="18"/>
      <c r="CD83" s="18"/>
      <c r="CE83" s="18"/>
      <c r="CF83" s="18"/>
      <c r="CG83" s="18"/>
      <c r="CH83" s="18"/>
      <c r="CI83" s="18"/>
      <c r="CJ83" s="18"/>
      <c r="CK83" s="18"/>
      <c r="CL83" s="18"/>
      <c r="CM83" s="18"/>
      <c r="CN83" s="18"/>
      <c r="CO83" s="18"/>
      <c r="CP83" s="18"/>
      <c r="CQ83" s="18"/>
      <c r="CR83" s="18"/>
      <c r="CS83" s="18"/>
      <c r="CT83" s="18"/>
      <c r="CU83" s="18"/>
      <c r="CV83" s="18"/>
      <c r="CW83" s="18"/>
      <c r="CX83" s="18"/>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c r="DZ83" s="18"/>
      <c r="EA83" s="18"/>
      <c r="EB83" s="18"/>
      <c r="EC83" s="18"/>
      <c r="ED83" s="605"/>
      <c r="EE83" s="18"/>
      <c r="EF83" s="18"/>
      <c r="EG83" s="18"/>
      <c r="EH83" s="18"/>
      <c r="EI83" s="18"/>
      <c r="EJ83" s="18"/>
      <c r="EK83" s="18"/>
      <c r="EL83" s="18"/>
      <c r="EM83" s="18"/>
      <c r="EN83" s="18"/>
      <c r="EO83" s="60"/>
    </row>
    <row r="84" spans="1:145" ht="11.15" customHeight="1" x14ac:dyDescent="0.2">
      <c r="A84" s="51"/>
      <c r="B84" s="217"/>
      <c r="C84" s="572"/>
      <c r="D84" s="589"/>
      <c r="E84" s="217"/>
      <c r="F84" s="217"/>
      <c r="G84" s="574"/>
      <c r="H84" s="574"/>
      <c r="I84" s="577"/>
      <c r="J84" s="574"/>
      <c r="K84" s="730"/>
      <c r="L84" s="730"/>
      <c r="M84" s="730"/>
      <c r="N84" s="730"/>
      <c r="O84" s="730"/>
      <c r="P84" s="730"/>
      <c r="Q84" s="730"/>
      <c r="R84" s="730"/>
      <c r="S84" s="730"/>
      <c r="T84" s="730"/>
      <c r="U84" s="730"/>
      <c r="V84" s="730"/>
      <c r="W84" s="730"/>
      <c r="X84" s="730"/>
      <c r="Y84" s="730"/>
      <c r="Z84" s="730"/>
      <c r="AA84" s="109"/>
      <c r="AC84" s="2"/>
      <c r="AD84" s="2"/>
      <c r="AE84" s="2"/>
      <c r="AF84" s="2"/>
      <c r="AH84" s="217"/>
      <c r="AI84" s="217"/>
      <c r="AJ84" s="217"/>
      <c r="AK84" s="2"/>
      <c r="AL84" s="2"/>
      <c r="AM84" s="2"/>
      <c r="AN84" s="2"/>
      <c r="AO84" s="2"/>
      <c r="AP84" s="2"/>
      <c r="AQ84" s="2"/>
      <c r="AR84" s="2"/>
      <c r="AS84" s="2"/>
      <c r="AT84" s="2"/>
      <c r="AU84" s="2"/>
      <c r="AV84" s="2"/>
      <c r="AW84" s="624"/>
      <c r="AX84" s="627"/>
      <c r="AY84" s="627"/>
      <c r="AZ84" s="627"/>
      <c r="BA84" s="613"/>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606"/>
      <c r="CA84" s="612"/>
      <c r="CB84" s="613"/>
      <c r="CC84" s="18"/>
      <c r="CD84" s="18"/>
      <c r="CE84" s="18"/>
      <c r="CF84" s="18"/>
      <c r="CG84" s="18"/>
      <c r="CH84" s="18"/>
      <c r="CI84" s="18"/>
      <c r="CJ84" s="18"/>
      <c r="CK84" s="18"/>
      <c r="CL84" s="18"/>
      <c r="CM84" s="18"/>
      <c r="CN84" s="18"/>
      <c r="CO84" s="18"/>
      <c r="CP84" s="18"/>
      <c r="CQ84" s="18"/>
      <c r="CR84" s="18"/>
      <c r="CS84" s="18"/>
      <c r="CT84" s="18"/>
      <c r="CU84" s="18"/>
      <c r="CV84" s="18"/>
      <c r="CW84" s="18"/>
      <c r="CX84" s="18"/>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c r="DZ84" s="18"/>
      <c r="EA84" s="18"/>
      <c r="EB84" s="18"/>
      <c r="EC84" s="18"/>
      <c r="ED84" s="605"/>
      <c r="EE84" s="18"/>
      <c r="EF84" s="18"/>
      <c r="EG84" s="18"/>
      <c r="EH84" s="18"/>
      <c r="EI84" s="18"/>
      <c r="EJ84" s="18"/>
      <c r="EK84" s="18"/>
      <c r="EL84" s="18"/>
      <c r="EM84" s="18"/>
      <c r="EN84" s="18"/>
      <c r="EO84" s="60"/>
    </row>
    <row r="85" spans="1:145" ht="6" customHeight="1" x14ac:dyDescent="0.2">
      <c r="A85" s="26"/>
      <c r="B85" s="77"/>
      <c r="C85" s="317"/>
      <c r="D85" s="317"/>
      <c r="E85" s="77"/>
      <c r="F85" s="77"/>
      <c r="G85" s="77"/>
      <c r="H85" s="77"/>
      <c r="I85" s="48"/>
      <c r="J85" s="77"/>
      <c r="K85" s="77"/>
      <c r="L85" s="77"/>
      <c r="M85" s="77"/>
      <c r="N85" s="77"/>
      <c r="O85" s="77"/>
      <c r="P85" s="77"/>
      <c r="Q85" s="77"/>
      <c r="R85" s="77"/>
      <c r="S85" s="77"/>
      <c r="T85" s="77"/>
      <c r="U85" s="77"/>
      <c r="V85" s="77"/>
      <c r="W85" s="79"/>
      <c r="X85" s="79"/>
      <c r="Y85" s="79"/>
      <c r="Z85" s="79"/>
      <c r="AA85" s="111"/>
      <c r="AB85" s="79"/>
      <c r="AC85" s="79"/>
      <c r="AD85" s="79"/>
      <c r="AE85" s="77"/>
      <c r="AF85" s="77"/>
      <c r="AG85" s="77"/>
      <c r="AH85" s="77"/>
      <c r="AI85" s="77"/>
      <c r="AJ85" s="77"/>
      <c r="AK85" s="77"/>
      <c r="AL85" s="77"/>
      <c r="AM85" s="77"/>
      <c r="AN85" s="77"/>
      <c r="AO85" s="77"/>
      <c r="AP85" s="77"/>
      <c r="AQ85" s="77"/>
      <c r="AR85" s="382"/>
      <c r="AS85" s="382"/>
      <c r="AT85" s="382"/>
      <c r="AU85" s="382"/>
      <c r="AV85" s="382"/>
      <c r="AW85" s="382"/>
      <c r="AX85" s="614"/>
      <c r="AY85" s="614"/>
      <c r="AZ85" s="614"/>
      <c r="BA85" s="615"/>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07"/>
      <c r="CA85" s="612"/>
      <c r="CB85" s="613"/>
      <c r="CC85" s="59"/>
      <c r="CD85" s="605"/>
      <c r="CE85" s="605"/>
      <c r="CF85" s="605"/>
      <c r="CG85" s="605"/>
      <c r="CH85" s="605"/>
      <c r="CI85" s="605"/>
      <c r="CJ85" s="605"/>
      <c r="CK85" s="605"/>
      <c r="CL85" s="605"/>
      <c r="CM85" s="605"/>
      <c r="CN85" s="605"/>
      <c r="CO85" s="605"/>
      <c r="CP85" s="605"/>
      <c r="CQ85" s="605"/>
      <c r="CR85" s="605"/>
      <c r="CS85" s="605"/>
      <c r="CT85" s="605"/>
      <c r="CU85" s="605"/>
      <c r="CV85" s="605"/>
      <c r="CW85" s="605"/>
      <c r="CX85" s="605"/>
      <c r="CY85" s="605"/>
      <c r="CZ85" s="605"/>
      <c r="DA85" s="605"/>
      <c r="DB85" s="605"/>
      <c r="DC85" s="605"/>
      <c r="DD85" s="605"/>
      <c r="DE85" s="605"/>
      <c r="DF85" s="605"/>
      <c r="DG85" s="605"/>
      <c r="DH85" s="605"/>
      <c r="DI85" s="605"/>
      <c r="DJ85" s="605"/>
      <c r="DK85" s="605"/>
      <c r="DL85" s="605"/>
      <c r="DM85" s="605"/>
      <c r="DN85" s="605"/>
      <c r="DO85" s="605"/>
      <c r="DP85" s="605"/>
      <c r="DQ85" s="605"/>
      <c r="DR85" s="605"/>
      <c r="DS85" s="605"/>
      <c r="DT85" s="605"/>
      <c r="DU85" s="605"/>
      <c r="DV85" s="605"/>
      <c r="DW85" s="605"/>
      <c r="DX85" s="605"/>
      <c r="DY85" s="605"/>
      <c r="DZ85" s="605"/>
      <c r="EA85" s="605"/>
      <c r="EB85" s="605"/>
      <c r="EC85" s="605"/>
      <c r="ED85" s="605"/>
      <c r="EE85" s="605"/>
      <c r="EF85" s="605"/>
      <c r="EG85" s="605"/>
      <c r="EH85" s="605"/>
      <c r="EI85" s="605"/>
      <c r="EJ85" s="605"/>
      <c r="EK85" s="605"/>
      <c r="EL85" s="605"/>
      <c r="EM85" s="605"/>
      <c r="EN85" s="605"/>
      <c r="EO85" s="60"/>
    </row>
    <row r="86" spans="1:145" ht="6" customHeight="1" x14ac:dyDescent="0.2">
      <c r="A86" s="27"/>
      <c r="B86" s="16"/>
      <c r="C86" s="16"/>
      <c r="D86" s="16"/>
      <c r="E86" s="16"/>
      <c r="F86" s="16"/>
      <c r="G86" s="16"/>
      <c r="H86" s="16"/>
      <c r="I86" s="4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616"/>
      <c r="CA86" s="594"/>
      <c r="CB86" s="595"/>
      <c r="CC86" s="632"/>
      <c r="CD86" s="617"/>
      <c r="CE86" s="617"/>
      <c r="CF86" s="617"/>
      <c r="CG86" s="617"/>
      <c r="CH86" s="617"/>
      <c r="CI86" s="617"/>
      <c r="CJ86" s="617"/>
      <c r="CK86" s="617"/>
      <c r="CL86" s="617"/>
      <c r="CM86" s="617"/>
      <c r="CN86" s="617"/>
      <c r="CO86" s="617"/>
      <c r="CP86" s="617"/>
      <c r="CQ86" s="617"/>
      <c r="CR86" s="617"/>
      <c r="CS86" s="617"/>
      <c r="CT86" s="617"/>
      <c r="CU86" s="617"/>
      <c r="CV86" s="617"/>
      <c r="CW86" s="617"/>
      <c r="CX86" s="617"/>
      <c r="CY86" s="617"/>
      <c r="CZ86" s="617"/>
      <c r="DA86" s="617"/>
      <c r="DB86" s="617"/>
      <c r="DC86" s="617"/>
      <c r="DD86" s="617"/>
      <c r="DE86" s="617"/>
      <c r="DF86" s="617"/>
      <c r="DG86" s="617"/>
      <c r="DH86" s="617"/>
      <c r="DI86" s="617"/>
      <c r="DJ86" s="617"/>
      <c r="DK86" s="617"/>
      <c r="DL86" s="617"/>
      <c r="DM86" s="617"/>
      <c r="DN86" s="617"/>
      <c r="DO86" s="617"/>
      <c r="DP86" s="617"/>
      <c r="DQ86" s="617"/>
      <c r="DR86" s="617"/>
      <c r="DS86" s="617"/>
      <c r="DT86" s="617"/>
      <c r="DU86" s="617"/>
      <c r="DV86" s="617"/>
      <c r="DW86" s="617"/>
      <c r="DX86" s="617"/>
      <c r="DY86" s="617"/>
      <c r="DZ86" s="617"/>
      <c r="EA86" s="617"/>
      <c r="EB86" s="617"/>
      <c r="EC86" s="617"/>
      <c r="ED86" s="617"/>
      <c r="EE86" s="617"/>
      <c r="EF86" s="617"/>
      <c r="EG86" s="617"/>
      <c r="EH86" s="617"/>
      <c r="EI86" s="617"/>
      <c r="EJ86" s="617"/>
      <c r="EK86" s="617"/>
      <c r="EL86" s="617"/>
      <c r="EM86" s="617"/>
      <c r="EN86" s="617"/>
      <c r="EO86" s="618"/>
    </row>
    <row r="87" spans="1:145" ht="10" customHeight="1" x14ac:dyDescent="0.2">
      <c r="A87" s="110"/>
      <c r="B87" s="626" t="s">
        <v>2297</v>
      </c>
      <c r="C87" s="626"/>
      <c r="D87" s="626"/>
      <c r="E87" s="626"/>
      <c r="F87" s="626"/>
      <c r="G87" s="626"/>
      <c r="H87" s="626"/>
      <c r="I87" s="109"/>
      <c r="K87" s="704" t="s">
        <v>2318</v>
      </c>
      <c r="L87" s="704"/>
      <c r="M87" s="704"/>
      <c r="N87" s="704"/>
      <c r="O87" s="704"/>
      <c r="P87" s="704"/>
      <c r="Q87" s="704"/>
      <c r="R87" s="704"/>
      <c r="S87" s="704"/>
      <c r="T87" s="704"/>
      <c r="U87" s="704"/>
      <c r="V87" s="704"/>
      <c r="W87" s="704"/>
      <c r="X87" s="704"/>
      <c r="Y87" s="704"/>
      <c r="Z87" s="704"/>
      <c r="AA87" s="704"/>
      <c r="AB87" s="704"/>
      <c r="AC87" s="704"/>
      <c r="AD87" s="704"/>
      <c r="AE87" s="704"/>
      <c r="AF87" s="704"/>
      <c r="AG87" s="704"/>
      <c r="AH87" s="704"/>
      <c r="AI87" s="704"/>
      <c r="AJ87" s="704"/>
      <c r="AK87" s="704"/>
      <c r="AL87" s="704"/>
      <c r="AM87" s="704"/>
      <c r="AN87" s="704"/>
      <c r="AO87" s="704"/>
      <c r="AP87" s="704"/>
      <c r="AQ87" s="704"/>
      <c r="AR87" s="704"/>
      <c r="AS87" s="704"/>
      <c r="AT87" s="704"/>
      <c r="AU87" s="704"/>
      <c r="AV87" s="704"/>
      <c r="AW87" s="704"/>
      <c r="AX87" s="704"/>
      <c r="AY87" s="704"/>
      <c r="AZ87" s="704"/>
      <c r="BA87" s="704"/>
      <c r="BB87" s="704"/>
      <c r="BC87" s="704"/>
      <c r="BD87" s="704"/>
      <c r="BE87" s="704"/>
      <c r="BF87" s="704"/>
      <c r="BG87" s="704"/>
      <c r="BH87" s="704"/>
      <c r="BI87" s="704"/>
      <c r="BJ87" s="704"/>
      <c r="BK87" s="704"/>
      <c r="BL87" s="704"/>
      <c r="BM87" s="704"/>
      <c r="BN87" s="704"/>
      <c r="BO87" s="704"/>
      <c r="BP87" s="704"/>
      <c r="BQ87" s="704"/>
      <c r="BR87" s="704"/>
      <c r="BS87" s="704"/>
      <c r="BT87" s="704"/>
      <c r="BU87" s="704"/>
      <c r="BV87" s="704"/>
      <c r="BW87" s="704"/>
      <c r="BX87" s="704"/>
      <c r="BY87" s="704"/>
      <c r="BZ87" s="293"/>
      <c r="CB87" s="109"/>
      <c r="CC87" s="619"/>
      <c r="CD87" s="619"/>
      <c r="CE87" s="619"/>
      <c r="CF87" s="619"/>
      <c r="CG87" s="619"/>
      <c r="CH87" s="619"/>
      <c r="CI87" s="619"/>
      <c r="CJ87" s="619"/>
      <c r="CK87" s="619"/>
      <c r="CL87" s="619"/>
      <c r="CM87" s="619"/>
      <c r="CN87" s="619"/>
      <c r="CO87" s="619"/>
      <c r="CP87" s="619"/>
      <c r="CQ87" s="619"/>
      <c r="CR87" s="619"/>
      <c r="CS87" s="619"/>
      <c r="CT87" s="619"/>
      <c r="CU87" s="619"/>
      <c r="CV87" s="619"/>
      <c r="CW87" s="619"/>
      <c r="CX87" s="619"/>
      <c r="CY87" s="619"/>
      <c r="CZ87" s="619"/>
      <c r="DA87" s="619"/>
      <c r="DB87" s="619"/>
      <c r="DC87" s="619"/>
      <c r="DD87" s="619"/>
      <c r="DE87" s="619"/>
      <c r="DF87" s="619"/>
      <c r="DG87" s="619"/>
      <c r="DH87" s="619"/>
      <c r="DI87" s="619"/>
      <c r="DJ87" s="619"/>
      <c r="DK87" s="619"/>
      <c r="DL87" s="619"/>
      <c r="DM87" s="619"/>
      <c r="DN87" s="619"/>
      <c r="DO87" s="619"/>
      <c r="DP87" s="619"/>
      <c r="DQ87" s="619"/>
      <c r="DR87" s="619"/>
      <c r="DS87" s="619"/>
      <c r="DT87" s="619"/>
      <c r="DU87" s="619"/>
      <c r="DV87" s="619"/>
      <c r="DW87" s="619"/>
      <c r="DX87" s="619"/>
      <c r="DY87" s="619"/>
      <c r="DZ87" s="619"/>
      <c r="EA87" s="619"/>
      <c r="EB87" s="619"/>
      <c r="EC87" s="619"/>
      <c r="ED87" s="619"/>
      <c r="EE87" s="619"/>
      <c r="EF87" s="619"/>
      <c r="EG87" s="619"/>
      <c r="EH87" s="619"/>
      <c r="EI87" s="619"/>
      <c r="EJ87" s="619"/>
      <c r="EK87" s="619"/>
      <c r="EL87" s="619"/>
      <c r="EM87" s="619"/>
      <c r="EN87" s="619"/>
      <c r="EO87" s="620"/>
    </row>
    <row r="88" spans="1:145" x14ac:dyDescent="0.2">
      <c r="A88" s="110"/>
      <c r="B88" s="626"/>
      <c r="C88" s="626"/>
      <c r="D88" s="626"/>
      <c r="E88" s="626"/>
      <c r="F88" s="626"/>
      <c r="G88" s="626"/>
      <c r="H88" s="626"/>
      <c r="I88" s="109"/>
      <c r="K88" s="704"/>
      <c r="L88" s="704"/>
      <c r="M88" s="704"/>
      <c r="N88" s="704"/>
      <c r="O88" s="704"/>
      <c r="P88" s="704"/>
      <c r="Q88" s="704"/>
      <c r="R88" s="704"/>
      <c r="S88" s="704"/>
      <c r="T88" s="704"/>
      <c r="U88" s="704"/>
      <c r="V88" s="704"/>
      <c r="W88" s="704"/>
      <c r="X88" s="704"/>
      <c r="Y88" s="704"/>
      <c r="Z88" s="704"/>
      <c r="AA88" s="704"/>
      <c r="AB88" s="704"/>
      <c r="AC88" s="704"/>
      <c r="AD88" s="704"/>
      <c r="AE88" s="704"/>
      <c r="AF88" s="704"/>
      <c r="AG88" s="704"/>
      <c r="AH88" s="704"/>
      <c r="AI88" s="704"/>
      <c r="AJ88" s="704"/>
      <c r="AK88" s="704"/>
      <c r="AL88" s="704"/>
      <c r="AM88" s="704"/>
      <c r="AN88" s="704"/>
      <c r="AO88" s="704"/>
      <c r="AP88" s="704"/>
      <c r="AQ88" s="704"/>
      <c r="AR88" s="704"/>
      <c r="AS88" s="704"/>
      <c r="AT88" s="704"/>
      <c r="AU88" s="704"/>
      <c r="AV88" s="704"/>
      <c r="AW88" s="704"/>
      <c r="AX88" s="704"/>
      <c r="AY88" s="704"/>
      <c r="AZ88" s="704"/>
      <c r="BA88" s="704"/>
      <c r="BB88" s="704"/>
      <c r="BC88" s="704"/>
      <c r="BD88" s="704"/>
      <c r="BE88" s="704"/>
      <c r="BF88" s="704"/>
      <c r="BG88" s="704"/>
      <c r="BH88" s="704"/>
      <c r="BI88" s="704"/>
      <c r="BJ88" s="704"/>
      <c r="BK88" s="704"/>
      <c r="BL88" s="704"/>
      <c r="BM88" s="704"/>
      <c r="BN88" s="704"/>
      <c r="BO88" s="704"/>
      <c r="BP88" s="704"/>
      <c r="BQ88" s="704"/>
      <c r="BR88" s="704"/>
      <c r="BS88" s="704"/>
      <c r="BT88" s="704"/>
      <c r="BU88" s="704"/>
      <c r="BV88" s="704"/>
      <c r="BW88" s="704"/>
      <c r="BX88" s="704"/>
      <c r="BY88" s="704"/>
      <c r="BZ88" s="293"/>
      <c r="CB88" s="109"/>
      <c r="CC88" s="619"/>
      <c r="CD88" s="619"/>
      <c r="CE88" s="619"/>
      <c r="CF88" s="619"/>
      <c r="CG88" s="619"/>
      <c r="CH88" s="619"/>
      <c r="CI88" s="619"/>
      <c r="CJ88" s="619"/>
      <c r="CK88" s="619"/>
      <c r="CL88" s="619"/>
      <c r="CM88" s="619"/>
      <c r="CN88" s="619"/>
      <c r="CO88" s="619"/>
      <c r="CP88" s="619"/>
      <c r="CQ88" s="619"/>
      <c r="CR88" s="619"/>
      <c r="CS88" s="619"/>
      <c r="CT88" s="619"/>
      <c r="CU88" s="619"/>
      <c r="CV88" s="619"/>
      <c r="CW88" s="619"/>
      <c r="CX88" s="619"/>
      <c r="CY88" s="619"/>
      <c r="CZ88" s="619"/>
      <c r="DA88" s="619"/>
      <c r="DB88" s="619"/>
      <c r="DC88" s="619"/>
      <c r="DD88" s="619"/>
      <c r="DE88" s="619"/>
      <c r="DF88" s="619"/>
      <c r="DG88" s="619"/>
      <c r="DH88" s="619"/>
      <c r="DI88" s="619"/>
      <c r="DJ88" s="619"/>
      <c r="DK88" s="619"/>
      <c r="DL88" s="619"/>
      <c r="DM88" s="619"/>
      <c r="DN88" s="619"/>
      <c r="DO88" s="619"/>
      <c r="DP88" s="619"/>
      <c r="DQ88" s="619"/>
      <c r="DR88" s="619"/>
      <c r="DS88" s="619"/>
      <c r="DT88" s="619"/>
      <c r="DU88" s="619"/>
      <c r="DV88" s="619"/>
      <c r="DW88" s="619"/>
      <c r="DX88" s="619"/>
      <c r="DY88" s="619"/>
      <c r="DZ88" s="619"/>
      <c r="EA88" s="619"/>
      <c r="EB88" s="619"/>
      <c r="EC88" s="619"/>
      <c r="ED88" s="619"/>
      <c r="EE88" s="619"/>
      <c r="EF88" s="619"/>
      <c r="EG88" s="619"/>
      <c r="EH88" s="619"/>
      <c r="EI88" s="619"/>
      <c r="EJ88" s="619"/>
      <c r="EK88" s="619"/>
      <c r="EL88" s="619"/>
      <c r="EM88" s="619"/>
      <c r="EN88" s="619"/>
      <c r="EO88" s="620"/>
    </row>
    <row r="89" spans="1:145" x14ac:dyDescent="0.2">
      <c r="A89" s="110"/>
      <c r="B89" s="626"/>
      <c r="C89" s="626"/>
      <c r="D89" s="626"/>
      <c r="E89" s="626"/>
      <c r="F89" s="626"/>
      <c r="G89" s="626"/>
      <c r="H89" s="626"/>
      <c r="I89" s="109"/>
      <c r="K89" s="704"/>
      <c r="L89" s="704"/>
      <c r="M89" s="704"/>
      <c r="N89" s="704"/>
      <c r="O89" s="704"/>
      <c r="P89" s="704"/>
      <c r="Q89" s="704"/>
      <c r="R89" s="704"/>
      <c r="S89" s="704"/>
      <c r="T89" s="704"/>
      <c r="U89" s="704"/>
      <c r="V89" s="704"/>
      <c r="W89" s="704"/>
      <c r="X89" s="704"/>
      <c r="Y89" s="704"/>
      <c r="Z89" s="704"/>
      <c r="AA89" s="704"/>
      <c r="AB89" s="704"/>
      <c r="AC89" s="704"/>
      <c r="AD89" s="704"/>
      <c r="AE89" s="704"/>
      <c r="AF89" s="704"/>
      <c r="AG89" s="704"/>
      <c r="AH89" s="704"/>
      <c r="AI89" s="704"/>
      <c r="AJ89" s="704"/>
      <c r="AK89" s="704"/>
      <c r="AL89" s="704"/>
      <c r="AM89" s="704"/>
      <c r="AN89" s="704"/>
      <c r="AO89" s="704"/>
      <c r="AP89" s="704"/>
      <c r="AQ89" s="704"/>
      <c r="AR89" s="704"/>
      <c r="AS89" s="704"/>
      <c r="AT89" s="704"/>
      <c r="AU89" s="704"/>
      <c r="AV89" s="704"/>
      <c r="AW89" s="704"/>
      <c r="AX89" s="704"/>
      <c r="AY89" s="704"/>
      <c r="AZ89" s="704"/>
      <c r="BA89" s="704"/>
      <c r="BB89" s="704"/>
      <c r="BC89" s="704"/>
      <c r="BD89" s="704"/>
      <c r="BE89" s="704"/>
      <c r="BF89" s="704"/>
      <c r="BG89" s="704"/>
      <c r="BH89" s="704"/>
      <c r="BI89" s="704"/>
      <c r="BJ89" s="704"/>
      <c r="BK89" s="704"/>
      <c r="BL89" s="704"/>
      <c r="BM89" s="704"/>
      <c r="BN89" s="704"/>
      <c r="BO89" s="704"/>
      <c r="BP89" s="704"/>
      <c r="BQ89" s="704"/>
      <c r="BR89" s="704"/>
      <c r="BS89" s="704"/>
      <c r="BT89" s="704"/>
      <c r="BU89" s="704"/>
      <c r="BV89" s="704"/>
      <c r="BW89" s="704"/>
      <c r="BX89" s="704"/>
      <c r="BY89" s="704"/>
      <c r="BZ89" s="293"/>
      <c r="CB89" s="109"/>
      <c r="CC89" s="619"/>
      <c r="CD89" s="619"/>
      <c r="CE89" s="619"/>
      <c r="CF89" s="619"/>
      <c r="CG89" s="619"/>
      <c r="CH89" s="619"/>
      <c r="CI89" s="619"/>
      <c r="CJ89" s="619"/>
      <c r="CK89" s="619"/>
      <c r="CL89" s="619"/>
      <c r="CM89" s="619"/>
      <c r="CN89" s="619"/>
      <c r="CO89" s="619"/>
      <c r="CP89" s="619"/>
      <c r="CQ89" s="619"/>
      <c r="CR89" s="619"/>
      <c r="CS89" s="619"/>
      <c r="CT89" s="619"/>
      <c r="CU89" s="619"/>
      <c r="CV89" s="619"/>
      <c r="CW89" s="619"/>
      <c r="CX89" s="619"/>
      <c r="CY89" s="619"/>
      <c r="CZ89" s="619"/>
      <c r="DA89" s="619"/>
      <c r="DB89" s="619"/>
      <c r="DC89" s="619"/>
      <c r="DD89" s="619"/>
      <c r="DE89" s="619"/>
      <c r="DF89" s="619"/>
      <c r="DG89" s="619"/>
      <c r="DH89" s="619"/>
      <c r="DI89" s="619"/>
      <c r="DJ89" s="619"/>
      <c r="DK89" s="619"/>
      <c r="DL89" s="619"/>
      <c r="DM89" s="619"/>
      <c r="DN89" s="619"/>
      <c r="DO89" s="619"/>
      <c r="DP89" s="619"/>
      <c r="DQ89" s="619"/>
      <c r="DR89" s="619"/>
      <c r="DS89" s="619"/>
      <c r="DT89" s="619"/>
      <c r="DU89" s="619"/>
      <c r="DV89" s="619"/>
      <c r="DW89" s="619"/>
      <c r="DX89" s="619"/>
      <c r="DY89" s="619"/>
      <c r="DZ89" s="619"/>
      <c r="EA89" s="619"/>
      <c r="EB89" s="619"/>
      <c r="EC89" s="619"/>
      <c r="ED89" s="619"/>
      <c r="EE89" s="619"/>
      <c r="EF89" s="619"/>
      <c r="EG89" s="619"/>
      <c r="EH89" s="619"/>
      <c r="EI89" s="619"/>
      <c r="EJ89" s="619"/>
      <c r="EK89" s="619"/>
      <c r="EL89" s="619"/>
      <c r="EM89" s="619"/>
      <c r="EN89" s="619"/>
      <c r="EO89" s="620"/>
    </row>
    <row r="90" spans="1:145" x14ac:dyDescent="0.2">
      <c r="A90" s="110"/>
      <c r="B90" s="626"/>
      <c r="C90" s="626"/>
      <c r="D90" s="626"/>
      <c r="E90" s="626"/>
      <c r="F90" s="626"/>
      <c r="G90" s="626"/>
      <c r="H90" s="626"/>
      <c r="I90" s="109"/>
      <c r="K90" s="704"/>
      <c r="L90" s="704"/>
      <c r="M90" s="704"/>
      <c r="N90" s="704"/>
      <c r="O90" s="704"/>
      <c r="P90" s="704"/>
      <c r="Q90" s="704"/>
      <c r="R90" s="704"/>
      <c r="S90" s="704"/>
      <c r="T90" s="704"/>
      <c r="U90" s="704"/>
      <c r="V90" s="704"/>
      <c r="W90" s="704"/>
      <c r="X90" s="704"/>
      <c r="Y90" s="704"/>
      <c r="Z90" s="704"/>
      <c r="AA90" s="704"/>
      <c r="AB90" s="704"/>
      <c r="AC90" s="704"/>
      <c r="AD90" s="704"/>
      <c r="AE90" s="704"/>
      <c r="AF90" s="704"/>
      <c r="AG90" s="704"/>
      <c r="AH90" s="704"/>
      <c r="AI90" s="704"/>
      <c r="AJ90" s="704"/>
      <c r="AK90" s="704"/>
      <c r="AL90" s="704"/>
      <c r="AM90" s="704"/>
      <c r="AN90" s="704"/>
      <c r="AO90" s="704"/>
      <c r="AP90" s="704"/>
      <c r="AQ90" s="704"/>
      <c r="AR90" s="704"/>
      <c r="AS90" s="704"/>
      <c r="AT90" s="704"/>
      <c r="AU90" s="704"/>
      <c r="AV90" s="704"/>
      <c r="AW90" s="704"/>
      <c r="AX90" s="704"/>
      <c r="AY90" s="704"/>
      <c r="AZ90" s="704"/>
      <c r="BA90" s="704"/>
      <c r="BB90" s="704"/>
      <c r="BC90" s="704"/>
      <c r="BD90" s="704"/>
      <c r="BE90" s="704"/>
      <c r="BF90" s="704"/>
      <c r="BG90" s="704"/>
      <c r="BH90" s="704"/>
      <c r="BI90" s="704"/>
      <c r="BJ90" s="704"/>
      <c r="BK90" s="704"/>
      <c r="BL90" s="704"/>
      <c r="BM90" s="704"/>
      <c r="BN90" s="704"/>
      <c r="BO90" s="704"/>
      <c r="BP90" s="704"/>
      <c r="BQ90" s="704"/>
      <c r="BR90" s="704"/>
      <c r="BS90" s="704"/>
      <c r="BT90" s="704"/>
      <c r="BU90" s="704"/>
      <c r="BV90" s="704"/>
      <c r="BW90" s="704"/>
      <c r="BX90" s="704"/>
      <c r="BY90" s="704"/>
      <c r="BZ90" s="293"/>
      <c r="CB90" s="109"/>
      <c r="CC90" s="619"/>
      <c r="CD90" s="619"/>
      <c r="CE90" s="619"/>
      <c r="CF90" s="619"/>
      <c r="CG90" s="619"/>
      <c r="CH90" s="619"/>
      <c r="CI90" s="619"/>
      <c r="CJ90" s="619"/>
      <c r="CK90" s="619"/>
      <c r="CL90" s="619"/>
      <c r="CM90" s="619"/>
      <c r="CN90" s="619"/>
      <c r="CO90" s="619"/>
      <c r="CP90" s="619"/>
      <c r="CQ90" s="619"/>
      <c r="CR90" s="619"/>
      <c r="CS90" s="619"/>
      <c r="CT90" s="619"/>
      <c r="CU90" s="619"/>
      <c r="CV90" s="619"/>
      <c r="CW90" s="619"/>
      <c r="CX90" s="619"/>
      <c r="CY90" s="619"/>
      <c r="CZ90" s="619"/>
      <c r="DA90" s="619"/>
      <c r="DB90" s="619"/>
      <c r="DC90" s="619"/>
      <c r="DD90" s="619"/>
      <c r="DE90" s="619"/>
      <c r="DF90" s="619"/>
      <c r="DG90" s="619"/>
      <c r="DH90" s="619"/>
      <c r="DI90" s="619"/>
      <c r="DJ90" s="619"/>
      <c r="DK90" s="619"/>
      <c r="DL90" s="619"/>
      <c r="DM90" s="619"/>
      <c r="DN90" s="619"/>
      <c r="DO90" s="619"/>
      <c r="DP90" s="619"/>
      <c r="DQ90" s="619"/>
      <c r="DR90" s="619"/>
      <c r="DS90" s="619"/>
      <c r="DT90" s="619"/>
      <c r="DU90" s="619"/>
      <c r="DV90" s="619"/>
      <c r="DW90" s="619"/>
      <c r="DX90" s="619"/>
      <c r="DY90" s="619"/>
      <c r="DZ90" s="619"/>
      <c r="EA90" s="619"/>
      <c r="EB90" s="619"/>
      <c r="EC90" s="619"/>
      <c r="ED90" s="619"/>
      <c r="EE90" s="619"/>
      <c r="EF90" s="619"/>
      <c r="EG90" s="619"/>
      <c r="EH90" s="619"/>
      <c r="EI90" s="619"/>
      <c r="EJ90" s="619"/>
      <c r="EK90" s="619"/>
      <c r="EL90" s="619"/>
      <c r="EM90" s="619"/>
      <c r="EN90" s="619"/>
      <c r="EO90" s="620"/>
    </row>
    <row r="91" spans="1:145" x14ac:dyDescent="0.2">
      <c r="A91" s="110"/>
      <c r="B91" s="626"/>
      <c r="C91" s="626"/>
      <c r="D91" s="626"/>
      <c r="E91" s="626"/>
      <c r="F91" s="626"/>
      <c r="G91" s="626"/>
      <c r="H91" s="626"/>
      <c r="I91" s="109"/>
      <c r="K91" s="704"/>
      <c r="L91" s="704"/>
      <c r="M91" s="704"/>
      <c r="N91" s="704"/>
      <c r="O91" s="704"/>
      <c r="P91" s="704"/>
      <c r="Q91" s="704"/>
      <c r="R91" s="704"/>
      <c r="S91" s="704"/>
      <c r="T91" s="704"/>
      <c r="U91" s="704"/>
      <c r="V91" s="704"/>
      <c r="W91" s="704"/>
      <c r="X91" s="704"/>
      <c r="Y91" s="704"/>
      <c r="Z91" s="704"/>
      <c r="AA91" s="704"/>
      <c r="AB91" s="704"/>
      <c r="AC91" s="704"/>
      <c r="AD91" s="704"/>
      <c r="AE91" s="704"/>
      <c r="AF91" s="704"/>
      <c r="AG91" s="704"/>
      <c r="AH91" s="704"/>
      <c r="AI91" s="704"/>
      <c r="AJ91" s="704"/>
      <c r="AK91" s="704"/>
      <c r="AL91" s="704"/>
      <c r="AM91" s="704"/>
      <c r="AN91" s="704"/>
      <c r="AO91" s="704"/>
      <c r="AP91" s="704"/>
      <c r="AQ91" s="704"/>
      <c r="AR91" s="704"/>
      <c r="AS91" s="704"/>
      <c r="AT91" s="704"/>
      <c r="AU91" s="704"/>
      <c r="AV91" s="704"/>
      <c r="AW91" s="704"/>
      <c r="AX91" s="704"/>
      <c r="AY91" s="704"/>
      <c r="AZ91" s="704"/>
      <c r="BA91" s="704"/>
      <c r="BB91" s="704"/>
      <c r="BC91" s="704"/>
      <c r="BD91" s="704"/>
      <c r="BE91" s="704"/>
      <c r="BF91" s="704"/>
      <c r="BG91" s="704"/>
      <c r="BH91" s="704"/>
      <c r="BI91" s="704"/>
      <c r="BJ91" s="704"/>
      <c r="BK91" s="704"/>
      <c r="BL91" s="704"/>
      <c r="BM91" s="704"/>
      <c r="BN91" s="704"/>
      <c r="BO91" s="704"/>
      <c r="BP91" s="704"/>
      <c r="BQ91" s="704"/>
      <c r="BR91" s="704"/>
      <c r="BS91" s="704"/>
      <c r="BT91" s="704"/>
      <c r="BU91" s="704"/>
      <c r="BV91" s="704"/>
      <c r="BW91" s="704"/>
      <c r="BX91" s="704"/>
      <c r="BY91" s="704"/>
      <c r="BZ91" s="293"/>
      <c r="CB91" s="109"/>
      <c r="CC91" s="619"/>
      <c r="CD91" s="619"/>
      <c r="CE91" s="619"/>
      <c r="CF91" s="619"/>
      <c r="CG91" s="619"/>
      <c r="CH91" s="619"/>
      <c r="CI91" s="619"/>
      <c r="CJ91" s="619"/>
      <c r="CK91" s="619"/>
      <c r="CL91" s="619"/>
      <c r="CM91" s="619"/>
      <c r="CN91" s="619"/>
      <c r="CO91" s="619"/>
      <c r="CP91" s="619"/>
      <c r="CQ91" s="619"/>
      <c r="CR91" s="619"/>
      <c r="CS91" s="619"/>
      <c r="CT91" s="619"/>
      <c r="CU91" s="619"/>
      <c r="CV91" s="619"/>
      <c r="CW91" s="619"/>
      <c r="CX91" s="619"/>
      <c r="CY91" s="619"/>
      <c r="CZ91" s="619"/>
      <c r="DA91" s="619"/>
      <c r="DB91" s="619"/>
      <c r="DC91" s="619"/>
      <c r="DD91" s="619"/>
      <c r="DE91" s="619"/>
      <c r="DF91" s="619"/>
      <c r="DG91" s="619"/>
      <c r="DH91" s="619"/>
      <c r="DI91" s="619"/>
      <c r="DJ91" s="619"/>
      <c r="DK91" s="619"/>
      <c r="DL91" s="619"/>
      <c r="DM91" s="619"/>
      <c r="DN91" s="619"/>
      <c r="DO91" s="619"/>
      <c r="DP91" s="619"/>
      <c r="DQ91" s="619"/>
      <c r="DR91" s="619"/>
      <c r="DS91" s="619"/>
      <c r="DT91" s="619"/>
      <c r="DU91" s="619"/>
      <c r="DV91" s="619"/>
      <c r="DW91" s="619"/>
      <c r="DX91" s="619"/>
      <c r="DY91" s="619"/>
      <c r="DZ91" s="619"/>
      <c r="EA91" s="619"/>
      <c r="EB91" s="619"/>
      <c r="EC91" s="619"/>
      <c r="ED91" s="619"/>
      <c r="EE91" s="619"/>
      <c r="EF91" s="619"/>
      <c r="EG91" s="619"/>
      <c r="EH91" s="619"/>
      <c r="EI91" s="619"/>
      <c r="EJ91" s="619"/>
      <c r="EK91" s="619"/>
      <c r="EL91" s="619"/>
      <c r="EM91" s="619"/>
      <c r="EN91" s="619"/>
      <c r="EO91" s="620"/>
    </row>
    <row r="92" spans="1:145" x14ac:dyDescent="0.2">
      <c r="A92" s="110"/>
      <c r="B92" s="626"/>
      <c r="C92" s="626"/>
      <c r="D92" s="626"/>
      <c r="E92" s="626"/>
      <c r="F92" s="626"/>
      <c r="G92" s="626"/>
      <c r="H92" s="626"/>
      <c r="I92" s="109"/>
      <c r="K92" s="704"/>
      <c r="L92" s="704"/>
      <c r="M92" s="704"/>
      <c r="N92" s="704"/>
      <c r="O92" s="704"/>
      <c r="P92" s="704"/>
      <c r="Q92" s="704"/>
      <c r="R92" s="704"/>
      <c r="S92" s="704"/>
      <c r="T92" s="704"/>
      <c r="U92" s="704"/>
      <c r="V92" s="704"/>
      <c r="W92" s="704"/>
      <c r="X92" s="704"/>
      <c r="Y92" s="704"/>
      <c r="Z92" s="704"/>
      <c r="AA92" s="704"/>
      <c r="AB92" s="704"/>
      <c r="AC92" s="704"/>
      <c r="AD92" s="704"/>
      <c r="AE92" s="704"/>
      <c r="AF92" s="704"/>
      <c r="AG92" s="704"/>
      <c r="AH92" s="704"/>
      <c r="AI92" s="704"/>
      <c r="AJ92" s="704"/>
      <c r="AK92" s="704"/>
      <c r="AL92" s="704"/>
      <c r="AM92" s="704"/>
      <c r="AN92" s="704"/>
      <c r="AO92" s="704"/>
      <c r="AP92" s="704"/>
      <c r="AQ92" s="704"/>
      <c r="AR92" s="704"/>
      <c r="AS92" s="704"/>
      <c r="AT92" s="704"/>
      <c r="AU92" s="704"/>
      <c r="AV92" s="704"/>
      <c r="AW92" s="704"/>
      <c r="AX92" s="704"/>
      <c r="AY92" s="704"/>
      <c r="AZ92" s="704"/>
      <c r="BA92" s="704"/>
      <c r="BB92" s="704"/>
      <c r="BC92" s="704"/>
      <c r="BD92" s="704"/>
      <c r="BE92" s="704"/>
      <c r="BF92" s="704"/>
      <c r="BG92" s="704"/>
      <c r="BH92" s="704"/>
      <c r="BI92" s="704"/>
      <c r="BJ92" s="704"/>
      <c r="BK92" s="704"/>
      <c r="BL92" s="704"/>
      <c r="BM92" s="704"/>
      <c r="BN92" s="704"/>
      <c r="BO92" s="704"/>
      <c r="BP92" s="704"/>
      <c r="BQ92" s="704"/>
      <c r="BR92" s="704"/>
      <c r="BS92" s="704"/>
      <c r="BT92" s="704"/>
      <c r="BU92" s="704"/>
      <c r="BV92" s="704"/>
      <c r="BW92" s="704"/>
      <c r="BX92" s="704"/>
      <c r="BY92" s="704"/>
      <c r="BZ92" s="293"/>
      <c r="CB92" s="109"/>
      <c r="CC92" s="619"/>
      <c r="CD92" s="619"/>
      <c r="CE92" s="619"/>
      <c r="CF92" s="619"/>
      <c r="CG92" s="619"/>
      <c r="CH92" s="619"/>
      <c r="CI92" s="619"/>
      <c r="CJ92" s="619"/>
      <c r="CK92" s="619"/>
      <c r="CL92" s="619"/>
      <c r="CM92" s="619"/>
      <c r="CN92" s="619"/>
      <c r="CO92" s="619"/>
      <c r="CP92" s="619"/>
      <c r="CQ92" s="619"/>
      <c r="CR92" s="619"/>
      <c r="CS92" s="619"/>
      <c r="CT92" s="619"/>
      <c r="CU92" s="619"/>
      <c r="CV92" s="619"/>
      <c r="CW92" s="619"/>
      <c r="CX92" s="619"/>
      <c r="CY92" s="619"/>
      <c r="CZ92" s="619"/>
      <c r="DA92" s="619"/>
      <c r="DB92" s="619"/>
      <c r="DC92" s="619"/>
      <c r="DD92" s="619"/>
      <c r="DE92" s="619"/>
      <c r="DF92" s="619"/>
      <c r="DG92" s="619"/>
      <c r="DH92" s="619"/>
      <c r="DI92" s="619"/>
      <c r="DJ92" s="619"/>
      <c r="DK92" s="619"/>
      <c r="DL92" s="619"/>
      <c r="DM92" s="619"/>
      <c r="DN92" s="619"/>
      <c r="DO92" s="619"/>
      <c r="DP92" s="619"/>
      <c r="DQ92" s="619"/>
      <c r="DR92" s="619"/>
      <c r="DS92" s="619"/>
      <c r="DT92" s="619"/>
      <c r="DU92" s="619"/>
      <c r="DV92" s="619"/>
      <c r="DW92" s="619"/>
      <c r="DX92" s="619"/>
      <c r="DY92" s="619"/>
      <c r="DZ92" s="619"/>
      <c r="EA92" s="619"/>
      <c r="EB92" s="619"/>
      <c r="EC92" s="619"/>
      <c r="ED92" s="619"/>
      <c r="EE92" s="619"/>
      <c r="EF92" s="619"/>
      <c r="EG92" s="619"/>
      <c r="EH92" s="619"/>
      <c r="EI92" s="619"/>
      <c r="EJ92" s="619"/>
      <c r="EK92" s="619"/>
      <c r="EL92" s="619"/>
      <c r="EM92" s="619"/>
      <c r="EN92" s="619"/>
      <c r="EO92" s="620"/>
    </row>
    <row r="93" spans="1:145" x14ac:dyDescent="0.2">
      <c r="A93" s="110"/>
      <c r="B93" s="626"/>
      <c r="C93" s="626"/>
      <c r="D93" s="626"/>
      <c r="E93" s="626"/>
      <c r="F93" s="626"/>
      <c r="G93" s="626"/>
      <c r="H93" s="626"/>
      <c r="I93" s="109"/>
      <c r="K93" s="704"/>
      <c r="L93" s="704"/>
      <c r="M93" s="704"/>
      <c r="N93" s="704"/>
      <c r="O93" s="704"/>
      <c r="P93" s="704"/>
      <c r="Q93" s="704"/>
      <c r="R93" s="704"/>
      <c r="S93" s="704"/>
      <c r="T93" s="704"/>
      <c r="U93" s="704"/>
      <c r="V93" s="704"/>
      <c r="W93" s="704"/>
      <c r="X93" s="704"/>
      <c r="Y93" s="704"/>
      <c r="Z93" s="704"/>
      <c r="AA93" s="704"/>
      <c r="AB93" s="704"/>
      <c r="AC93" s="704"/>
      <c r="AD93" s="704"/>
      <c r="AE93" s="704"/>
      <c r="AF93" s="704"/>
      <c r="AG93" s="704"/>
      <c r="AH93" s="704"/>
      <c r="AI93" s="704"/>
      <c r="AJ93" s="704"/>
      <c r="AK93" s="704"/>
      <c r="AL93" s="704"/>
      <c r="AM93" s="704"/>
      <c r="AN93" s="704"/>
      <c r="AO93" s="704"/>
      <c r="AP93" s="704"/>
      <c r="AQ93" s="704"/>
      <c r="AR93" s="704"/>
      <c r="AS93" s="704"/>
      <c r="AT93" s="704"/>
      <c r="AU93" s="704"/>
      <c r="AV93" s="704"/>
      <c r="AW93" s="704"/>
      <c r="AX93" s="704"/>
      <c r="AY93" s="704"/>
      <c r="AZ93" s="704"/>
      <c r="BA93" s="704"/>
      <c r="BB93" s="704"/>
      <c r="BC93" s="704"/>
      <c r="BD93" s="704"/>
      <c r="BE93" s="704"/>
      <c r="BF93" s="704"/>
      <c r="BG93" s="704"/>
      <c r="BH93" s="704"/>
      <c r="BI93" s="704"/>
      <c r="BJ93" s="704"/>
      <c r="BK93" s="704"/>
      <c r="BL93" s="704"/>
      <c r="BM93" s="704"/>
      <c r="BN93" s="704"/>
      <c r="BO93" s="704"/>
      <c r="BP93" s="704"/>
      <c r="BQ93" s="704"/>
      <c r="BR93" s="704"/>
      <c r="BS93" s="704"/>
      <c r="BT93" s="704"/>
      <c r="BU93" s="704"/>
      <c r="BV93" s="704"/>
      <c r="BW93" s="704"/>
      <c r="BX93" s="704"/>
      <c r="BY93" s="704"/>
      <c r="BZ93" s="293"/>
      <c r="CB93" s="109"/>
      <c r="CC93" s="619"/>
      <c r="CD93" s="619"/>
      <c r="CE93" s="619"/>
      <c r="CF93" s="619"/>
      <c r="CG93" s="619"/>
      <c r="CH93" s="619"/>
      <c r="CI93" s="619"/>
      <c r="CJ93" s="619"/>
      <c r="CK93" s="619"/>
      <c r="CL93" s="619"/>
      <c r="CM93" s="619"/>
      <c r="CN93" s="619"/>
      <c r="CO93" s="619"/>
      <c r="CP93" s="619"/>
      <c r="CQ93" s="619"/>
      <c r="CR93" s="619"/>
      <c r="CS93" s="619"/>
      <c r="CT93" s="619"/>
      <c r="CU93" s="619"/>
      <c r="CV93" s="619"/>
      <c r="CW93" s="619"/>
      <c r="CX93" s="619"/>
      <c r="CY93" s="619"/>
      <c r="CZ93" s="619"/>
      <c r="DA93" s="619"/>
      <c r="DB93" s="619"/>
      <c r="DC93" s="619"/>
      <c r="DD93" s="619"/>
      <c r="DE93" s="619"/>
      <c r="DF93" s="619"/>
      <c r="DG93" s="619"/>
      <c r="DH93" s="619"/>
      <c r="DI93" s="619"/>
      <c r="DJ93" s="619"/>
      <c r="DK93" s="619"/>
      <c r="DL93" s="619"/>
      <c r="DM93" s="619"/>
      <c r="DN93" s="619"/>
      <c r="DO93" s="619"/>
      <c r="DP93" s="619"/>
      <c r="DQ93" s="619"/>
      <c r="DR93" s="619"/>
      <c r="DS93" s="619"/>
      <c r="DT93" s="619"/>
      <c r="DU93" s="619"/>
      <c r="DV93" s="619"/>
      <c r="DW93" s="619"/>
      <c r="DX93" s="619"/>
      <c r="DY93" s="619"/>
      <c r="DZ93" s="619"/>
      <c r="EA93" s="619"/>
      <c r="EB93" s="619"/>
      <c r="EC93" s="619"/>
      <c r="ED93" s="619"/>
      <c r="EE93" s="619"/>
      <c r="EF93" s="619"/>
      <c r="EG93" s="619"/>
      <c r="EH93" s="619"/>
      <c r="EI93" s="619"/>
      <c r="EJ93" s="619"/>
      <c r="EK93" s="619"/>
      <c r="EL93" s="619"/>
      <c r="EM93" s="619"/>
      <c r="EN93" s="619"/>
      <c r="EO93" s="620"/>
    </row>
    <row r="94" spans="1:145" x14ac:dyDescent="0.2">
      <c r="A94" s="110"/>
      <c r="B94" s="626"/>
      <c r="C94" s="626"/>
      <c r="D94" s="626"/>
      <c r="E94" s="626"/>
      <c r="F94" s="626"/>
      <c r="G94" s="626"/>
      <c r="H94" s="626"/>
      <c r="I94" s="109"/>
      <c r="K94" s="704"/>
      <c r="L94" s="704"/>
      <c r="M94" s="704"/>
      <c r="N94" s="704"/>
      <c r="O94" s="704"/>
      <c r="P94" s="704"/>
      <c r="Q94" s="704"/>
      <c r="R94" s="704"/>
      <c r="S94" s="704"/>
      <c r="T94" s="704"/>
      <c r="U94" s="704"/>
      <c r="V94" s="704"/>
      <c r="W94" s="704"/>
      <c r="X94" s="704"/>
      <c r="Y94" s="704"/>
      <c r="Z94" s="704"/>
      <c r="AA94" s="704"/>
      <c r="AB94" s="704"/>
      <c r="AC94" s="704"/>
      <c r="AD94" s="704"/>
      <c r="AE94" s="704"/>
      <c r="AF94" s="704"/>
      <c r="AG94" s="704"/>
      <c r="AH94" s="704"/>
      <c r="AI94" s="704"/>
      <c r="AJ94" s="704"/>
      <c r="AK94" s="704"/>
      <c r="AL94" s="704"/>
      <c r="AM94" s="704"/>
      <c r="AN94" s="704"/>
      <c r="AO94" s="704"/>
      <c r="AP94" s="704"/>
      <c r="AQ94" s="704"/>
      <c r="AR94" s="704"/>
      <c r="AS94" s="704"/>
      <c r="AT94" s="704"/>
      <c r="AU94" s="704"/>
      <c r="AV94" s="704"/>
      <c r="AW94" s="704"/>
      <c r="AX94" s="704"/>
      <c r="AY94" s="704"/>
      <c r="AZ94" s="704"/>
      <c r="BA94" s="704"/>
      <c r="BB94" s="704"/>
      <c r="BC94" s="704"/>
      <c r="BD94" s="704"/>
      <c r="BE94" s="704"/>
      <c r="BF94" s="704"/>
      <c r="BG94" s="704"/>
      <c r="BH94" s="704"/>
      <c r="BI94" s="704"/>
      <c r="BJ94" s="704"/>
      <c r="BK94" s="704"/>
      <c r="BL94" s="704"/>
      <c r="BM94" s="704"/>
      <c r="BN94" s="704"/>
      <c r="BO94" s="704"/>
      <c r="BP94" s="704"/>
      <c r="BQ94" s="704"/>
      <c r="BR94" s="704"/>
      <c r="BS94" s="704"/>
      <c r="BT94" s="704"/>
      <c r="BU94" s="704"/>
      <c r="BV94" s="704"/>
      <c r="BW94" s="704"/>
      <c r="BX94" s="704"/>
      <c r="BY94" s="704"/>
      <c r="BZ94" s="293"/>
      <c r="CB94" s="109"/>
      <c r="CC94" s="619"/>
      <c r="CD94" s="619"/>
      <c r="CE94" s="619"/>
      <c r="CF94" s="619"/>
      <c r="CG94" s="619"/>
      <c r="CH94" s="619"/>
      <c r="CI94" s="619"/>
      <c r="CJ94" s="619"/>
      <c r="CK94" s="619"/>
      <c r="CL94" s="619"/>
      <c r="CM94" s="619"/>
      <c r="CN94" s="619"/>
      <c r="CO94" s="619"/>
      <c r="CP94" s="619"/>
      <c r="CQ94" s="619"/>
      <c r="CR94" s="619"/>
      <c r="CS94" s="619"/>
      <c r="CT94" s="619"/>
      <c r="CU94" s="619"/>
      <c r="CV94" s="619"/>
      <c r="CW94" s="619"/>
      <c r="CX94" s="619"/>
      <c r="CY94" s="619"/>
      <c r="CZ94" s="619"/>
      <c r="DA94" s="619"/>
      <c r="DB94" s="619"/>
      <c r="DC94" s="619"/>
      <c r="DD94" s="619"/>
      <c r="DE94" s="619"/>
      <c r="DF94" s="619"/>
      <c r="DG94" s="619"/>
      <c r="DH94" s="619"/>
      <c r="DI94" s="619"/>
      <c r="DJ94" s="619"/>
      <c r="DK94" s="619"/>
      <c r="DL94" s="619"/>
      <c r="DM94" s="619"/>
      <c r="DN94" s="619"/>
      <c r="DO94" s="619"/>
      <c r="DP94" s="619"/>
      <c r="DQ94" s="619"/>
      <c r="DR94" s="619"/>
      <c r="DS94" s="619"/>
      <c r="DT94" s="619"/>
      <c r="DU94" s="619"/>
      <c r="DV94" s="619"/>
      <c r="DW94" s="619"/>
      <c r="DX94" s="619"/>
      <c r="DY94" s="619"/>
      <c r="DZ94" s="619"/>
      <c r="EA94" s="619"/>
      <c r="EB94" s="619"/>
      <c r="EC94" s="619"/>
      <c r="ED94" s="619"/>
      <c r="EE94" s="619"/>
      <c r="EF94" s="619"/>
      <c r="EG94" s="619"/>
      <c r="EH94" s="619"/>
      <c r="EI94" s="619"/>
      <c r="EJ94" s="619"/>
      <c r="EK94" s="619"/>
      <c r="EL94" s="619"/>
      <c r="EM94" s="619"/>
      <c r="EN94" s="619"/>
      <c r="EO94" s="620"/>
    </row>
    <row r="95" spans="1:145" ht="6" customHeight="1" x14ac:dyDescent="0.2">
      <c r="A95" s="242"/>
      <c r="B95" s="79"/>
      <c r="C95" s="79"/>
      <c r="D95" s="79"/>
      <c r="E95" s="79"/>
      <c r="F95" s="79"/>
      <c r="G95" s="79"/>
      <c r="H95" s="79"/>
      <c r="I95" s="111"/>
      <c r="J95" s="242"/>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c r="BD95" s="79"/>
      <c r="BE95" s="79"/>
      <c r="BF95" s="79"/>
      <c r="BG95" s="79"/>
      <c r="BH95" s="79"/>
      <c r="BI95" s="79"/>
      <c r="BJ95" s="79"/>
      <c r="BK95" s="79"/>
      <c r="BL95" s="79"/>
      <c r="BM95" s="79"/>
      <c r="BN95" s="79"/>
      <c r="BO95" s="79"/>
      <c r="BP95" s="79"/>
      <c r="BQ95" s="79"/>
      <c r="BR95" s="79"/>
      <c r="BS95" s="79"/>
      <c r="BT95" s="79"/>
      <c r="BU95" s="79"/>
      <c r="BV95" s="79"/>
      <c r="BW95" s="79"/>
      <c r="BX95" s="79"/>
      <c r="BY95" s="79"/>
      <c r="BZ95" s="621"/>
      <c r="CB95" s="109"/>
      <c r="CC95" s="622"/>
      <c r="CD95" s="622"/>
      <c r="CE95" s="622"/>
      <c r="CF95" s="622"/>
      <c r="CG95" s="622"/>
      <c r="CH95" s="622"/>
      <c r="CI95" s="622"/>
      <c r="CJ95" s="622"/>
      <c r="CK95" s="622"/>
      <c r="CL95" s="622"/>
      <c r="CM95" s="622"/>
      <c r="CN95" s="622"/>
      <c r="CO95" s="622"/>
      <c r="CP95" s="622"/>
      <c r="CQ95" s="622"/>
      <c r="CR95" s="622"/>
      <c r="CS95" s="622"/>
      <c r="CT95" s="622"/>
      <c r="CU95" s="622"/>
      <c r="CV95" s="622"/>
      <c r="CW95" s="622"/>
      <c r="CX95" s="622"/>
      <c r="CY95" s="622"/>
      <c r="CZ95" s="622"/>
      <c r="DA95" s="622"/>
      <c r="DB95" s="622"/>
      <c r="DC95" s="622"/>
      <c r="DD95" s="622"/>
      <c r="DE95" s="622"/>
      <c r="DF95" s="622"/>
      <c r="DG95" s="622"/>
      <c r="DH95" s="622"/>
      <c r="DI95" s="622"/>
      <c r="DJ95" s="622"/>
      <c r="DK95" s="622"/>
      <c r="DL95" s="622"/>
      <c r="DM95" s="622"/>
      <c r="DN95" s="622"/>
      <c r="DO95" s="622"/>
      <c r="DP95" s="622"/>
      <c r="DQ95" s="622"/>
      <c r="DR95" s="622"/>
      <c r="DS95" s="622"/>
      <c r="DT95" s="622"/>
      <c r="DU95" s="622"/>
      <c r="DV95" s="622"/>
      <c r="DW95" s="622"/>
      <c r="DX95" s="622"/>
      <c r="DY95" s="622"/>
      <c r="DZ95" s="622"/>
      <c r="EA95" s="622"/>
      <c r="EB95" s="622"/>
      <c r="EC95" s="622"/>
      <c r="ED95" s="622"/>
      <c r="EE95" s="622"/>
      <c r="EF95" s="622"/>
      <c r="EG95" s="622"/>
      <c r="EH95" s="622"/>
      <c r="EI95" s="622"/>
      <c r="EJ95" s="622"/>
      <c r="EK95" s="622"/>
      <c r="EL95" s="622"/>
      <c r="EM95" s="622"/>
      <c r="EN95" s="622"/>
      <c r="EO95" s="623"/>
    </row>
  </sheetData>
  <mergeCells count="126">
    <mergeCell ref="AC63:AH63"/>
    <mergeCell ref="AC73:AH73"/>
    <mergeCell ref="AC75:AH75"/>
    <mergeCell ref="AS53:AZ53"/>
    <mergeCell ref="K14:T21"/>
    <mergeCell ref="BO14:BY42"/>
    <mergeCell ref="B14:H25"/>
    <mergeCell ref="W14:Z43"/>
    <mergeCell ref="BO46:BY48"/>
    <mergeCell ref="BO52:BY54"/>
    <mergeCell ref="AC14:AH22"/>
    <mergeCell ref="AC23:AH42"/>
    <mergeCell ref="AC49:AH49"/>
    <mergeCell ref="AC51:AH51"/>
    <mergeCell ref="AK14:AO43"/>
    <mergeCell ref="K22:T29"/>
    <mergeCell ref="A1:BZ1"/>
    <mergeCell ref="CD1:EO1"/>
    <mergeCell ref="B4:F4"/>
    <mergeCell ref="B10:G10"/>
    <mergeCell ref="K10:T10"/>
    <mergeCell ref="W10:Z10"/>
    <mergeCell ref="AC10:AH10"/>
    <mergeCell ref="AK10:AO10"/>
    <mergeCell ref="DM10:DP10"/>
    <mergeCell ref="DS10:DZ10"/>
    <mergeCell ref="EC10:EN10"/>
    <mergeCell ref="CG10:CU10"/>
    <mergeCell ref="CX10:DB10"/>
    <mergeCell ref="DE10:DJ10"/>
    <mergeCell ref="CW51:DB53"/>
    <mergeCell ref="EC51:EI52"/>
    <mergeCell ref="DE46:DJ46"/>
    <mergeCell ref="DS46:DZ46"/>
    <mergeCell ref="DE45:DJ45"/>
    <mergeCell ref="DS45:DZ45"/>
    <mergeCell ref="EC45:EI46"/>
    <mergeCell ref="EC48:EI49"/>
    <mergeCell ref="EC14:EN30"/>
    <mergeCell ref="EC31:EN43"/>
    <mergeCell ref="DE26:DJ43"/>
    <mergeCell ref="DE11:DZ12"/>
    <mergeCell ref="EC11:EN12"/>
    <mergeCell ref="DS52:EA54"/>
    <mergeCell ref="EC53:EN54"/>
    <mergeCell ref="EJ57:EJ58"/>
    <mergeCell ref="DE58:DJ58"/>
    <mergeCell ref="DS58:DZ58"/>
    <mergeCell ref="BC14:BL22"/>
    <mergeCell ref="CX14:DB43"/>
    <mergeCell ref="DE14:DJ25"/>
    <mergeCell ref="CG14:CV43"/>
    <mergeCell ref="BC57:BG58"/>
    <mergeCell ref="BH57:BH58"/>
    <mergeCell ref="EJ51:EJ52"/>
    <mergeCell ref="EJ45:EJ46"/>
    <mergeCell ref="EJ48:EJ49"/>
    <mergeCell ref="BC45:BG46"/>
    <mergeCell ref="BH45:BH46"/>
    <mergeCell ref="BC48:BG49"/>
    <mergeCell ref="BH48:BH49"/>
    <mergeCell ref="BC23:BL43"/>
    <mergeCell ref="DM14:DP43"/>
    <mergeCell ref="DS14:DZ43"/>
    <mergeCell ref="DE57:DJ57"/>
    <mergeCell ref="EC63:EI64"/>
    <mergeCell ref="EJ63:EJ64"/>
    <mergeCell ref="DS64:EA66"/>
    <mergeCell ref="EC65:EN66"/>
    <mergeCell ref="AR60:AV61"/>
    <mergeCell ref="BC60:BG61"/>
    <mergeCell ref="BH60:BH61"/>
    <mergeCell ref="EC60:EI61"/>
    <mergeCell ref="EJ60:EJ61"/>
    <mergeCell ref="BO64:BY66"/>
    <mergeCell ref="CW63:DB65"/>
    <mergeCell ref="BO58:BY60"/>
    <mergeCell ref="AS65:AZ65"/>
    <mergeCell ref="AR57:AV58"/>
    <mergeCell ref="DS57:DZ57"/>
    <mergeCell ref="EC57:EI58"/>
    <mergeCell ref="EC75:EI76"/>
    <mergeCell ref="EJ75:EJ76"/>
    <mergeCell ref="DS76:EA78"/>
    <mergeCell ref="EC77:EN78"/>
    <mergeCell ref="EJ69:EJ70"/>
    <mergeCell ref="BO70:BZ72"/>
    <mergeCell ref="DE70:DJ70"/>
    <mergeCell ref="DS70:DZ70"/>
    <mergeCell ref="AR72:AV73"/>
    <mergeCell ref="BC72:BG73"/>
    <mergeCell ref="BH72:BH73"/>
    <mergeCell ref="EC72:EI73"/>
    <mergeCell ref="EJ72:EJ73"/>
    <mergeCell ref="AR69:AV70"/>
    <mergeCell ref="BC69:BG70"/>
    <mergeCell ref="BH69:BH70"/>
    <mergeCell ref="DE69:DJ69"/>
    <mergeCell ref="DS69:DZ69"/>
    <mergeCell ref="EC69:EI70"/>
    <mergeCell ref="CW75:DB77"/>
    <mergeCell ref="AS77:AZ77"/>
    <mergeCell ref="K81:Z84"/>
    <mergeCell ref="K87:BY94"/>
    <mergeCell ref="B26:H35"/>
    <mergeCell ref="B36:H42"/>
    <mergeCell ref="G4:BY5"/>
    <mergeCell ref="G6:BY7"/>
    <mergeCell ref="BO76:BY78"/>
    <mergeCell ref="B53:E54"/>
    <mergeCell ref="F53:G54"/>
    <mergeCell ref="B77:E78"/>
    <mergeCell ref="F77:G78"/>
    <mergeCell ref="B65:E66"/>
    <mergeCell ref="F65:G66"/>
    <mergeCell ref="V52:Z54"/>
    <mergeCell ref="V63:Z65"/>
    <mergeCell ref="V75:Z77"/>
    <mergeCell ref="AR10:AZ10"/>
    <mergeCell ref="BC10:BL10"/>
    <mergeCell ref="BO10:BY10"/>
    <mergeCell ref="AR45:AV46"/>
    <mergeCell ref="AR48:AV49"/>
    <mergeCell ref="AR14:AZ24"/>
    <mergeCell ref="AR25:AZ42"/>
    <mergeCell ref="AC61:AH61"/>
  </mergeCells>
  <pageMargins left="0.5" right="0.5" top="0.5" bottom="0.5" header="0.3" footer="0.3"/>
  <pageSetup paperSize="9" scale="82" fitToWidth="2" orientation="portrait" r:id="rId1"/>
  <headerFooter>
    <oddFooter>&amp;CW-&amp;P</oddFooter>
  </headerFooter>
  <colBreaks count="1" manualBreakCount="1">
    <brk id="79" max="9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66CC"/>
  </sheetPr>
  <dimension ref="A1:AQ143"/>
  <sheetViews>
    <sheetView view="pageBreakPreview" zoomScaleNormal="100" zoomScaleSheetLayoutView="100" workbookViewId="0">
      <selection activeCell="B5" sqref="B5"/>
    </sheetView>
  </sheetViews>
  <sheetFormatPr defaultColWidth="2.6640625" defaultRowHeight="10" x14ac:dyDescent="0.2"/>
  <cols>
    <col min="1" max="1" width="1.6640625" customWidth="1"/>
    <col min="2" max="2" width="4.6640625" style="337" customWidth="1"/>
    <col min="3" max="4" width="1.6640625" customWidth="1"/>
    <col min="21" max="22" width="1.6640625" customWidth="1"/>
    <col min="27" max="27" width="2.6640625" customWidth="1"/>
    <col min="34" max="34" width="2.6640625" customWidth="1"/>
    <col min="38" max="38" width="3" customWidth="1"/>
    <col min="39" max="39" width="1.6640625" style="25" customWidth="1"/>
    <col min="40" max="41" width="1.6640625" customWidth="1"/>
    <col min="42" max="42" width="4.6640625" customWidth="1"/>
    <col min="43" max="43" width="1.6640625" customWidth="1"/>
  </cols>
  <sheetData>
    <row r="1" spans="1:43" x14ac:dyDescent="0.2">
      <c r="A1" s="724" t="s">
        <v>153</v>
      </c>
      <c r="B1" s="724"/>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c r="AK1" s="724"/>
      <c r="AL1" s="724"/>
      <c r="AM1" s="724"/>
      <c r="AN1" s="724"/>
      <c r="AO1" s="724"/>
      <c r="AP1" s="724"/>
      <c r="AQ1" s="724"/>
    </row>
    <row r="2" spans="1:43" ht="6" customHeight="1" x14ac:dyDescent="0.2">
      <c r="A2" s="217"/>
      <c r="B2" s="316"/>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L2" s="25"/>
      <c r="AM2"/>
    </row>
    <row r="3" spans="1:43" ht="11.25" customHeight="1" thickBot="1" x14ac:dyDescent="0.25">
      <c r="A3" s="71"/>
      <c r="B3" s="336" t="s">
        <v>154</v>
      </c>
      <c r="C3" s="72"/>
      <c r="D3" s="73"/>
      <c r="E3" s="725" t="s">
        <v>65</v>
      </c>
      <c r="F3" s="725"/>
      <c r="G3" s="725"/>
      <c r="H3" s="725"/>
      <c r="I3" s="725"/>
      <c r="J3" s="725"/>
      <c r="K3" s="725"/>
      <c r="L3" s="725"/>
      <c r="M3" s="725"/>
      <c r="N3" s="725"/>
      <c r="O3" s="725"/>
      <c r="P3" s="725"/>
      <c r="Q3" s="725"/>
      <c r="R3" s="725"/>
      <c r="S3" s="725"/>
      <c r="T3" s="725"/>
      <c r="U3" s="71"/>
      <c r="V3" s="73"/>
      <c r="W3" s="725" t="s">
        <v>66</v>
      </c>
      <c r="X3" s="725"/>
      <c r="Y3" s="725"/>
      <c r="Z3" s="725"/>
      <c r="AA3" s="725"/>
      <c r="AB3" s="725"/>
      <c r="AC3" s="725"/>
      <c r="AD3" s="725"/>
      <c r="AE3" s="725"/>
      <c r="AF3" s="725"/>
      <c r="AG3" s="725"/>
      <c r="AH3" s="725"/>
      <c r="AI3" s="725"/>
      <c r="AJ3" s="725"/>
      <c r="AK3" s="725"/>
      <c r="AL3" s="725"/>
      <c r="AM3" s="72"/>
      <c r="AN3" s="727" t="s">
        <v>67</v>
      </c>
      <c r="AO3" s="725"/>
      <c r="AP3" s="725"/>
      <c r="AQ3" s="725"/>
    </row>
    <row r="4" spans="1:43" ht="6" customHeight="1" x14ac:dyDescent="0.2">
      <c r="A4" s="82"/>
      <c r="B4" s="339"/>
      <c r="C4" s="84"/>
      <c r="D4" s="85"/>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84"/>
      <c r="AN4" s="85"/>
      <c r="AO4" s="1"/>
      <c r="AP4" s="1"/>
      <c r="AQ4" s="87"/>
    </row>
    <row r="5" spans="1:43" ht="11.25" customHeight="1" x14ac:dyDescent="0.2">
      <c r="A5" s="88"/>
      <c r="B5" s="337">
        <v>230</v>
      </c>
      <c r="C5" s="476"/>
      <c r="D5" s="51"/>
      <c r="E5" s="704" t="s">
        <v>205</v>
      </c>
      <c r="F5" s="704"/>
      <c r="G5" s="704"/>
      <c r="H5" s="704"/>
      <c r="I5" s="704"/>
      <c r="J5" s="704"/>
      <c r="K5" s="704"/>
      <c r="L5" s="704"/>
      <c r="M5" s="704"/>
      <c r="N5" s="704"/>
      <c r="O5" s="704"/>
      <c r="P5" s="704"/>
      <c r="Q5" s="704"/>
      <c r="R5" s="704"/>
      <c r="S5" s="704"/>
      <c r="T5" s="704"/>
      <c r="U5" s="704"/>
      <c r="V5" s="704"/>
      <c r="W5" s="704"/>
      <c r="X5" s="704"/>
      <c r="Y5" s="704"/>
      <c r="Z5" s="704"/>
      <c r="AA5" s="704"/>
      <c r="AB5" s="704"/>
      <c r="AC5" s="704"/>
      <c r="AD5" s="704"/>
      <c r="AE5" s="704"/>
      <c r="AF5" s="704"/>
      <c r="AG5" s="704"/>
      <c r="AH5" s="704"/>
      <c r="AI5" s="704"/>
      <c r="AJ5" s="704"/>
      <c r="AK5" s="704"/>
      <c r="AL5" s="704"/>
      <c r="AM5" s="476"/>
      <c r="AN5" s="51"/>
      <c r="AO5" s="217"/>
      <c r="AP5" s="217"/>
      <c r="AQ5" s="89"/>
    </row>
    <row r="6" spans="1:43" ht="11.25" customHeight="1" x14ac:dyDescent="0.2">
      <c r="A6" s="88"/>
      <c r="B6" s="316"/>
      <c r="C6" s="476"/>
      <c r="D6" s="51"/>
      <c r="E6" s="704"/>
      <c r="F6" s="704"/>
      <c r="G6" s="704"/>
      <c r="H6" s="704"/>
      <c r="I6" s="704"/>
      <c r="J6" s="704"/>
      <c r="K6" s="704"/>
      <c r="L6" s="704"/>
      <c r="M6" s="704"/>
      <c r="N6" s="704"/>
      <c r="O6" s="704"/>
      <c r="P6" s="704"/>
      <c r="Q6" s="704"/>
      <c r="R6" s="704"/>
      <c r="S6" s="704"/>
      <c r="T6" s="704"/>
      <c r="U6" s="704"/>
      <c r="V6" s="704"/>
      <c r="W6" s="704"/>
      <c r="X6" s="704"/>
      <c r="Y6" s="704"/>
      <c r="Z6" s="704"/>
      <c r="AA6" s="704"/>
      <c r="AB6" s="704"/>
      <c r="AC6" s="704"/>
      <c r="AD6" s="704"/>
      <c r="AE6" s="704"/>
      <c r="AF6" s="704"/>
      <c r="AG6" s="704"/>
      <c r="AH6" s="704"/>
      <c r="AI6" s="704"/>
      <c r="AJ6" s="704"/>
      <c r="AK6" s="704"/>
      <c r="AL6" s="704"/>
      <c r="AM6" s="476"/>
      <c r="AN6" s="51"/>
      <c r="AO6" s="217"/>
      <c r="AP6" s="217"/>
      <c r="AQ6" s="89"/>
    </row>
    <row r="7" spans="1:43" ht="11.25" customHeight="1" x14ac:dyDescent="0.2">
      <c r="A7" s="88"/>
      <c r="B7" s="316"/>
      <c r="C7" s="476"/>
      <c r="D7" s="51"/>
      <c r="E7" s="217"/>
      <c r="F7" s="217"/>
      <c r="H7" s="482"/>
      <c r="I7" s="482"/>
      <c r="J7" s="482"/>
      <c r="K7" s="482"/>
      <c r="L7" s="482"/>
      <c r="M7" s="482"/>
      <c r="N7" s="482"/>
      <c r="O7" s="482"/>
      <c r="P7" s="482"/>
      <c r="Q7" s="482"/>
      <c r="U7" s="217"/>
      <c r="V7" s="217"/>
      <c r="W7" s="217"/>
      <c r="X7" s="217"/>
      <c r="Y7" s="764" t="s">
        <v>206</v>
      </c>
      <c r="Z7" s="764"/>
      <c r="AA7" s="764"/>
      <c r="AB7" s="764"/>
      <c r="AC7" s="764"/>
      <c r="AD7" s="764"/>
      <c r="AE7" s="764"/>
      <c r="AF7" s="764"/>
      <c r="AG7" s="764"/>
      <c r="AH7" s="217"/>
      <c r="AI7" s="217"/>
      <c r="AJ7" s="217"/>
      <c r="AK7" s="217"/>
      <c r="AL7" s="217"/>
      <c r="AM7" s="476"/>
      <c r="AN7" s="51"/>
      <c r="AO7" s="217"/>
      <c r="AP7" s="217"/>
      <c r="AQ7" s="89"/>
    </row>
    <row r="8" spans="1:43" ht="11.25" customHeight="1" x14ac:dyDescent="0.2">
      <c r="A8" s="88"/>
      <c r="B8" s="316"/>
      <c r="C8" s="476"/>
      <c r="D8" s="51"/>
      <c r="E8" s="731" t="s">
        <v>207</v>
      </c>
      <c r="F8" s="731"/>
      <c r="G8" s="731"/>
      <c r="H8" s="731"/>
      <c r="I8" s="731"/>
      <c r="J8" s="731"/>
      <c r="K8" s="731"/>
      <c r="L8" s="731"/>
      <c r="M8" s="731"/>
      <c r="N8" s="731"/>
      <c r="O8" s="731"/>
      <c r="P8" s="731"/>
      <c r="Q8" s="731"/>
      <c r="U8" s="217"/>
      <c r="V8" s="217"/>
      <c r="W8" s="217"/>
      <c r="X8" s="217"/>
      <c r="Y8" s="764"/>
      <c r="Z8" s="764"/>
      <c r="AA8" s="764"/>
      <c r="AB8" s="764"/>
      <c r="AC8" s="764"/>
      <c r="AD8" s="764"/>
      <c r="AE8" s="764"/>
      <c r="AF8" s="764"/>
      <c r="AG8" s="764"/>
      <c r="AH8" s="217"/>
      <c r="AI8" s="217"/>
      <c r="AJ8" s="217"/>
      <c r="AK8" s="217"/>
      <c r="AL8" s="217"/>
      <c r="AM8" s="476"/>
      <c r="AN8" s="51"/>
      <c r="AO8" s="217"/>
      <c r="AP8" s="217"/>
      <c r="AQ8" s="89"/>
    </row>
    <row r="9" spans="1:43" ht="11.25" customHeight="1" x14ac:dyDescent="0.2">
      <c r="A9" s="88"/>
      <c r="B9" s="316"/>
      <c r="C9" s="476"/>
      <c r="D9" s="51"/>
      <c r="E9" s="731"/>
      <c r="F9" s="731"/>
      <c r="G9" s="731"/>
      <c r="H9" s="731"/>
      <c r="I9" s="731"/>
      <c r="J9" s="731"/>
      <c r="K9" s="731"/>
      <c r="L9" s="731"/>
      <c r="M9" s="731"/>
      <c r="N9" s="731"/>
      <c r="O9" s="731"/>
      <c r="P9" s="731"/>
      <c r="Q9" s="731"/>
      <c r="U9" s="217"/>
      <c r="V9" s="217"/>
      <c r="W9" s="217"/>
      <c r="X9" s="217"/>
      <c r="Y9" s="764"/>
      <c r="Z9" s="764"/>
      <c r="AA9" s="764"/>
      <c r="AB9" s="764"/>
      <c r="AC9" s="764"/>
      <c r="AD9" s="764"/>
      <c r="AE9" s="764"/>
      <c r="AF9" s="764"/>
      <c r="AG9" s="764"/>
      <c r="AH9" s="217"/>
      <c r="AI9" s="217"/>
      <c r="AJ9" s="217"/>
      <c r="AK9" s="217"/>
      <c r="AL9" s="217"/>
      <c r="AM9" s="476"/>
      <c r="AN9" s="51"/>
      <c r="AO9" s="217"/>
      <c r="AP9" s="217"/>
      <c r="AQ9" s="89"/>
    </row>
    <row r="10" spans="1:43" x14ac:dyDescent="0.2">
      <c r="A10" s="88"/>
      <c r="B10" s="316"/>
      <c r="C10" s="476"/>
      <c r="D10" s="51"/>
      <c r="E10" s="731"/>
      <c r="F10" s="731"/>
      <c r="G10" s="731"/>
      <c r="H10" s="731"/>
      <c r="I10" s="731"/>
      <c r="J10" s="731"/>
      <c r="K10" s="731"/>
      <c r="L10" s="731"/>
      <c r="M10" s="731"/>
      <c r="N10" s="731"/>
      <c r="O10" s="731"/>
      <c r="P10" s="731"/>
      <c r="Q10" s="731"/>
      <c r="U10" s="217"/>
      <c r="V10" s="217"/>
      <c r="W10" s="217"/>
      <c r="X10" s="217"/>
      <c r="Y10" s="217"/>
      <c r="Z10" s="217"/>
      <c r="AA10" s="217"/>
      <c r="AB10" s="217"/>
      <c r="AE10" s="217"/>
      <c r="AF10" s="217"/>
      <c r="AG10" s="217"/>
      <c r="AH10" s="217"/>
      <c r="AI10" s="217"/>
      <c r="AJ10" s="217"/>
      <c r="AK10" s="217"/>
      <c r="AL10" s="217"/>
      <c r="AM10" s="476"/>
      <c r="AN10" s="51"/>
      <c r="AO10" s="217"/>
      <c r="AP10" s="217"/>
      <c r="AQ10" s="89"/>
    </row>
    <row r="11" spans="1:43" ht="11.25" customHeight="1" x14ac:dyDescent="0.2">
      <c r="A11" s="88"/>
      <c r="B11" s="316"/>
      <c r="C11" s="476"/>
      <c r="D11" s="51"/>
      <c r="E11" s="217"/>
      <c r="F11" s="217"/>
      <c r="G11" s="217"/>
      <c r="H11" s="217"/>
      <c r="I11" s="217"/>
      <c r="J11" s="217"/>
      <c r="K11" s="217"/>
      <c r="L11" s="217"/>
      <c r="M11" s="217"/>
      <c r="N11" s="217"/>
      <c r="O11" s="217"/>
      <c r="P11" s="217"/>
      <c r="Q11" s="217"/>
      <c r="R11" s="217"/>
      <c r="S11" s="217"/>
      <c r="T11" s="217"/>
      <c r="U11" s="217"/>
      <c r="V11" s="217"/>
      <c r="W11" s="217"/>
      <c r="X11" s="217"/>
      <c r="Y11" s="217"/>
      <c r="Z11" s="217"/>
      <c r="AA11" s="217"/>
      <c r="AB11" s="217"/>
      <c r="AE11" s="217"/>
      <c r="AF11" s="217"/>
      <c r="AG11" s="74" t="s">
        <v>208</v>
      </c>
      <c r="AH11" s="217"/>
      <c r="AI11" s="217"/>
      <c r="AJ11" s="217"/>
      <c r="AK11" s="217"/>
      <c r="AL11" s="217"/>
      <c r="AM11" s="476"/>
      <c r="AN11" s="51"/>
      <c r="AO11" s="217"/>
      <c r="AP11" s="217"/>
      <c r="AQ11" s="89"/>
    </row>
    <row r="12" spans="1:43" ht="6" customHeight="1" thickBot="1" x14ac:dyDescent="0.25">
      <c r="A12" s="90"/>
      <c r="B12" s="336"/>
      <c r="C12" s="72"/>
      <c r="D12" s="73"/>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2"/>
      <c r="AN12" s="73"/>
      <c r="AO12" s="71"/>
      <c r="AP12" s="71"/>
      <c r="AQ12" s="92"/>
    </row>
    <row r="13" spans="1:43" ht="6" customHeight="1" x14ac:dyDescent="0.2">
      <c r="A13" s="82"/>
      <c r="B13" s="339"/>
      <c r="C13" s="84"/>
      <c r="D13" s="85"/>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84"/>
      <c r="AN13" s="85"/>
      <c r="AO13" s="1"/>
      <c r="AP13" s="1"/>
      <c r="AQ13" s="87"/>
    </row>
    <row r="14" spans="1:43" ht="11.25" customHeight="1" x14ac:dyDescent="0.2">
      <c r="A14" s="88"/>
      <c r="B14" s="337">
        <v>231</v>
      </c>
      <c r="C14" s="476"/>
      <c r="D14" s="51"/>
      <c r="E14" s="96"/>
      <c r="F14" s="217"/>
      <c r="G14" s="217"/>
      <c r="H14" s="730" t="str">
        <f>"POUR CHAQUE NAISSANCE EN " &amp; FIVE_YRS_BEFORE_SRVY &amp; "-" &amp; FW_YR &amp; ", INSCRIVEZ 'N' AU MOIS DE NAISSANCE DANS LE CALENDRIER. INSCRIVEZ LE NOM DE L'ENFANT À GAUCHE DU CODE 'N'." &amp; " POUR CHAQUE NAISSANCE VIVANTE, DEMANDEZ LE NOMBRE DE MOIS RÉVOLUS QUE LA GROSSESSE A DURÉ ET INSCRIVEZ 'G' À CHACUN DES MOIS PRÉCÉDENTS SELON LA DURÉE DE LA GROSSESSE. " &amp; "(NOTE: LE NOMBRE DE 'G' DOIT ÊTRE INFÉRIEUR DE 1 AU NOMBRE DE MOIS QUE LA GROSSESSE A DURÉ.)"</f>
        <v>POUR CHAQUE NAISSANCE EN 2015-2020, INSCRIVEZ 'N' AU MOIS DE NAISSANCE DANS LE CALENDRIER. INSCRIVEZ LE NOM DE L'ENFANT À GAUCHE DU CODE 'N'. POUR CHAQUE NAISSANCE VIVANTE, DEMANDEZ LE NOMBRE DE MOIS RÉVOLUS QUE LA GROSSESSE A DURÉ ET INSCRIVEZ 'G' À CHACUN DES MOIS PRÉCÉDENTS SELON LA DURÉE DE LA GROSSESSE. (NOTE: LE NOMBRE DE 'G' DOIT ÊTRE INFÉRIEUR DE 1 AU NOMBRE DE MOIS QUE LA GROSSESSE A DURÉ.)</v>
      </c>
      <c r="I14" s="730"/>
      <c r="J14" s="730"/>
      <c r="K14" s="730"/>
      <c r="L14" s="730"/>
      <c r="M14" s="730"/>
      <c r="N14" s="730"/>
      <c r="O14" s="730"/>
      <c r="P14" s="730"/>
      <c r="Q14" s="730"/>
      <c r="R14" s="730"/>
      <c r="S14" s="730"/>
      <c r="T14" s="730"/>
      <c r="U14" s="730"/>
      <c r="V14" s="730"/>
      <c r="W14" s="730"/>
      <c r="X14" s="730"/>
      <c r="Y14" s="730"/>
      <c r="Z14" s="730"/>
      <c r="AA14" s="730"/>
      <c r="AB14" s="730"/>
      <c r="AC14" s="730"/>
      <c r="AD14" s="730"/>
      <c r="AE14" s="730"/>
      <c r="AF14" s="730"/>
      <c r="AG14" s="730"/>
      <c r="AH14" s="730"/>
      <c r="AI14" s="730"/>
      <c r="AJ14" s="730"/>
      <c r="AK14" s="730"/>
      <c r="AL14" s="730"/>
      <c r="AM14" s="476"/>
      <c r="AN14" s="51"/>
      <c r="AO14" s="217"/>
      <c r="AP14" s="217"/>
      <c r="AQ14" s="89"/>
    </row>
    <row r="15" spans="1:43" ht="11.25" customHeight="1" x14ac:dyDescent="0.2">
      <c r="A15" s="88"/>
      <c r="B15" s="338"/>
      <c r="C15" s="476"/>
      <c r="D15" s="51"/>
      <c r="E15" s="763" t="s">
        <v>209</v>
      </c>
      <c r="F15" s="763"/>
      <c r="G15" s="763"/>
      <c r="H15" s="730"/>
      <c r="I15" s="730"/>
      <c r="J15" s="730"/>
      <c r="K15" s="730"/>
      <c r="L15" s="730"/>
      <c r="M15" s="730"/>
      <c r="N15" s="730"/>
      <c r="O15" s="730"/>
      <c r="P15" s="730"/>
      <c r="Q15" s="730"/>
      <c r="R15" s="730"/>
      <c r="S15" s="730"/>
      <c r="T15" s="730"/>
      <c r="U15" s="730"/>
      <c r="V15" s="730"/>
      <c r="W15" s="730"/>
      <c r="X15" s="730"/>
      <c r="Y15" s="730"/>
      <c r="Z15" s="730"/>
      <c r="AA15" s="730"/>
      <c r="AB15" s="730"/>
      <c r="AC15" s="730"/>
      <c r="AD15" s="730"/>
      <c r="AE15" s="730"/>
      <c r="AF15" s="730"/>
      <c r="AG15" s="730"/>
      <c r="AH15" s="730"/>
      <c r="AI15" s="730"/>
      <c r="AJ15" s="730"/>
      <c r="AK15" s="730"/>
      <c r="AL15" s="730"/>
      <c r="AM15" s="476"/>
      <c r="AN15" s="51"/>
      <c r="AO15" s="217"/>
      <c r="AP15" s="217"/>
      <c r="AQ15" s="89"/>
    </row>
    <row r="16" spans="1:43" ht="11.25" customHeight="1" x14ac:dyDescent="0.2">
      <c r="A16" s="88"/>
      <c r="B16" s="316"/>
      <c r="C16" s="476"/>
      <c r="D16" s="51"/>
      <c r="E16" s="763"/>
      <c r="F16" s="763"/>
      <c r="G16" s="763"/>
      <c r="H16" s="730"/>
      <c r="I16" s="730"/>
      <c r="J16" s="730"/>
      <c r="K16" s="730"/>
      <c r="L16" s="730"/>
      <c r="M16" s="730"/>
      <c r="N16" s="730"/>
      <c r="O16" s="730"/>
      <c r="P16" s="730"/>
      <c r="Q16" s="730"/>
      <c r="R16" s="730"/>
      <c r="S16" s="730"/>
      <c r="T16" s="730"/>
      <c r="U16" s="730"/>
      <c r="V16" s="730"/>
      <c r="W16" s="730"/>
      <c r="X16" s="730"/>
      <c r="Y16" s="730"/>
      <c r="Z16" s="730"/>
      <c r="AA16" s="730"/>
      <c r="AB16" s="730"/>
      <c r="AC16" s="730"/>
      <c r="AD16" s="730"/>
      <c r="AE16" s="730"/>
      <c r="AF16" s="730"/>
      <c r="AG16" s="730"/>
      <c r="AH16" s="730"/>
      <c r="AI16" s="730"/>
      <c r="AJ16" s="730"/>
      <c r="AK16" s="730"/>
      <c r="AL16" s="730"/>
      <c r="AM16" s="476"/>
      <c r="AN16" s="51"/>
      <c r="AO16" s="217"/>
      <c r="AP16" s="217"/>
      <c r="AQ16" s="89"/>
    </row>
    <row r="17" spans="1:43" ht="11.25" customHeight="1" x14ac:dyDescent="0.2">
      <c r="A17" s="88"/>
      <c r="B17" s="316"/>
      <c r="C17" s="476"/>
      <c r="D17" s="51"/>
      <c r="E17" s="763"/>
      <c r="F17" s="763"/>
      <c r="G17" s="763"/>
      <c r="H17" s="730"/>
      <c r="I17" s="730"/>
      <c r="J17" s="730"/>
      <c r="K17" s="730"/>
      <c r="L17" s="730"/>
      <c r="M17" s="730"/>
      <c r="N17" s="730"/>
      <c r="O17" s="730"/>
      <c r="P17" s="730"/>
      <c r="Q17" s="730"/>
      <c r="R17" s="730"/>
      <c r="S17" s="730"/>
      <c r="T17" s="730"/>
      <c r="U17" s="730"/>
      <c r="V17" s="730"/>
      <c r="W17" s="730"/>
      <c r="X17" s="730"/>
      <c r="Y17" s="730"/>
      <c r="Z17" s="730"/>
      <c r="AA17" s="730"/>
      <c r="AB17" s="730"/>
      <c r="AC17" s="730"/>
      <c r="AD17" s="730"/>
      <c r="AE17" s="730"/>
      <c r="AF17" s="730"/>
      <c r="AG17" s="730"/>
      <c r="AH17" s="730"/>
      <c r="AI17" s="730"/>
      <c r="AJ17" s="730"/>
      <c r="AK17" s="730"/>
      <c r="AL17" s="730"/>
      <c r="AM17" s="476"/>
      <c r="AN17" s="51"/>
      <c r="AO17" s="217"/>
      <c r="AP17" s="217"/>
      <c r="AQ17" s="89"/>
    </row>
    <row r="18" spans="1:43" ht="11.25" customHeight="1" x14ac:dyDescent="0.2">
      <c r="A18" s="88"/>
      <c r="B18" s="316"/>
      <c r="C18" s="476"/>
      <c r="D18" s="51"/>
      <c r="E18" s="763"/>
      <c r="F18" s="763"/>
      <c r="G18" s="763"/>
      <c r="H18" s="730"/>
      <c r="I18" s="730"/>
      <c r="J18" s="730"/>
      <c r="K18" s="730"/>
      <c r="L18" s="730"/>
      <c r="M18" s="730"/>
      <c r="N18" s="730"/>
      <c r="O18" s="730"/>
      <c r="P18" s="730"/>
      <c r="Q18" s="730"/>
      <c r="R18" s="730"/>
      <c r="S18" s="730"/>
      <c r="T18" s="730"/>
      <c r="U18" s="730"/>
      <c r="V18" s="730"/>
      <c r="W18" s="730"/>
      <c r="X18" s="730"/>
      <c r="Y18" s="730"/>
      <c r="Z18" s="730"/>
      <c r="AA18" s="730"/>
      <c r="AB18" s="730"/>
      <c r="AC18" s="730"/>
      <c r="AD18" s="730"/>
      <c r="AE18" s="730"/>
      <c r="AF18" s="730"/>
      <c r="AG18" s="730"/>
      <c r="AH18" s="730"/>
      <c r="AI18" s="730"/>
      <c r="AJ18" s="730"/>
      <c r="AK18" s="730"/>
      <c r="AL18" s="730"/>
      <c r="AM18" s="476"/>
      <c r="AN18" s="51"/>
      <c r="AO18" s="217"/>
      <c r="AP18" s="217"/>
      <c r="AQ18" s="89"/>
    </row>
    <row r="19" spans="1:43" ht="6" customHeight="1" x14ac:dyDescent="0.2">
      <c r="A19" s="88"/>
      <c r="B19" s="316"/>
      <c r="C19" s="476"/>
      <c r="D19" s="51"/>
      <c r="E19" s="217"/>
      <c r="F19" s="217"/>
      <c r="G19" s="217"/>
      <c r="H19" s="730"/>
      <c r="I19" s="730"/>
      <c r="J19" s="730"/>
      <c r="K19" s="730"/>
      <c r="L19" s="730"/>
      <c r="M19" s="730"/>
      <c r="N19" s="730"/>
      <c r="O19" s="730"/>
      <c r="P19" s="730"/>
      <c r="Q19" s="730"/>
      <c r="R19" s="730"/>
      <c r="S19" s="730"/>
      <c r="T19" s="730"/>
      <c r="U19" s="730"/>
      <c r="V19" s="730"/>
      <c r="W19" s="730"/>
      <c r="X19" s="730"/>
      <c r="Y19" s="730"/>
      <c r="Z19" s="730"/>
      <c r="AA19" s="730"/>
      <c r="AB19" s="730"/>
      <c r="AC19" s="730"/>
      <c r="AD19" s="730"/>
      <c r="AE19" s="730"/>
      <c r="AF19" s="730"/>
      <c r="AG19" s="730"/>
      <c r="AH19" s="730"/>
      <c r="AI19" s="730"/>
      <c r="AJ19" s="730"/>
      <c r="AK19" s="730"/>
      <c r="AL19" s="730"/>
      <c r="AM19" s="476"/>
      <c r="AN19" s="51"/>
      <c r="AO19" s="217"/>
      <c r="AP19" s="217"/>
      <c r="AQ19" s="89"/>
    </row>
    <row r="20" spans="1:43" ht="11.25" customHeight="1" x14ac:dyDescent="0.2">
      <c r="A20" s="88"/>
      <c r="B20" s="316"/>
      <c r="C20" s="476"/>
      <c r="D20" s="51"/>
      <c r="E20" s="539"/>
      <c r="F20" s="539"/>
      <c r="G20" s="539"/>
      <c r="H20" s="722" t="str">
        <f>"POUR CHAQUE GROSSESSE QUI NE S'EST PAS TERMINÉE PAR UNE NAISSANCE VIVANTE EN "&amp;FIVE_YRS_BEFORE_SRVY&amp;"-"&amp;FW_YR&amp;", INSCRIVEZ 'F' DANS LE CALENDRIER AU MOIS OÙ LA GROSSESSE S'EST TERMINÉE ET 'G' POUR LE NOMBRE RESTANT DE MOIS RÉVOLUS DE GROSSESSE."</f>
        <v>POUR CHAQUE GROSSESSE QUI NE S'EST PAS TERMINÉE PAR UNE NAISSANCE VIVANTE EN 2015-2020, INSCRIVEZ 'F' DANS LE CALENDRIER AU MOIS OÙ LA GROSSESSE S'EST TERMINÉE ET 'G' POUR LE NOMBRE RESTANT DE MOIS RÉVOLUS DE GROSSESSE.</v>
      </c>
      <c r="I20" s="722"/>
      <c r="J20" s="722"/>
      <c r="K20" s="722"/>
      <c r="L20" s="722"/>
      <c r="M20" s="722"/>
      <c r="N20" s="722"/>
      <c r="O20" s="722"/>
      <c r="P20" s="722"/>
      <c r="Q20" s="722"/>
      <c r="R20" s="722"/>
      <c r="S20" s="722"/>
      <c r="T20" s="722"/>
      <c r="U20" s="722"/>
      <c r="V20" s="722"/>
      <c r="W20" s="722"/>
      <c r="X20" s="722"/>
      <c r="Y20" s="722"/>
      <c r="Z20" s="722"/>
      <c r="AA20" s="722"/>
      <c r="AB20" s="722"/>
      <c r="AC20" s="722"/>
      <c r="AD20" s="722"/>
      <c r="AE20" s="722"/>
      <c r="AF20" s="722"/>
      <c r="AG20" s="722"/>
      <c r="AH20" s="722"/>
      <c r="AI20" s="722"/>
      <c r="AJ20" s="722"/>
      <c r="AK20" s="722"/>
      <c r="AL20" s="722"/>
      <c r="AM20" s="476"/>
      <c r="AN20" s="51"/>
      <c r="AO20" s="217"/>
      <c r="AP20" s="217"/>
      <c r="AQ20" s="89"/>
    </row>
    <row r="21" spans="1:43" ht="11.25" customHeight="1" x14ac:dyDescent="0.2">
      <c r="A21" s="88"/>
      <c r="B21" s="316"/>
      <c r="C21" s="476"/>
      <c r="D21" s="51"/>
      <c r="E21" s="539"/>
      <c r="F21" s="539"/>
      <c r="G21" s="539"/>
      <c r="H21" s="722"/>
      <c r="I21" s="722"/>
      <c r="J21" s="722"/>
      <c r="K21" s="722"/>
      <c r="L21" s="722"/>
      <c r="M21" s="722"/>
      <c r="N21" s="722"/>
      <c r="O21" s="722"/>
      <c r="P21" s="722"/>
      <c r="Q21" s="722"/>
      <c r="R21" s="722"/>
      <c r="S21" s="722"/>
      <c r="T21" s="722"/>
      <c r="U21" s="722"/>
      <c r="V21" s="722"/>
      <c r="W21" s="722"/>
      <c r="X21" s="722"/>
      <c r="Y21" s="722"/>
      <c r="Z21" s="722"/>
      <c r="AA21" s="722"/>
      <c r="AB21" s="722"/>
      <c r="AC21" s="722"/>
      <c r="AD21" s="722"/>
      <c r="AE21" s="722"/>
      <c r="AF21" s="722"/>
      <c r="AG21" s="722"/>
      <c r="AH21" s="722"/>
      <c r="AI21" s="722"/>
      <c r="AJ21" s="722"/>
      <c r="AK21" s="722"/>
      <c r="AL21" s="722"/>
      <c r="AM21" s="476"/>
      <c r="AN21" s="51"/>
      <c r="AO21" s="217"/>
      <c r="AP21" s="217"/>
      <c r="AQ21" s="89"/>
    </row>
    <row r="22" spans="1:43" ht="11.25" customHeight="1" x14ac:dyDescent="0.2">
      <c r="A22" s="88"/>
      <c r="B22" s="316"/>
      <c r="C22" s="476"/>
      <c r="D22" s="51"/>
      <c r="E22" s="539"/>
      <c r="F22" s="539"/>
      <c r="G22" s="539"/>
      <c r="H22" s="722"/>
      <c r="I22" s="722"/>
      <c r="J22" s="722"/>
      <c r="K22" s="722"/>
      <c r="L22" s="722"/>
      <c r="M22" s="722"/>
      <c r="N22" s="722"/>
      <c r="O22" s="722"/>
      <c r="P22" s="722"/>
      <c r="Q22" s="722"/>
      <c r="R22" s="722"/>
      <c r="S22" s="722"/>
      <c r="T22" s="722"/>
      <c r="U22" s="722"/>
      <c r="V22" s="722"/>
      <c r="W22" s="722"/>
      <c r="X22" s="722"/>
      <c r="Y22" s="722"/>
      <c r="Z22" s="722"/>
      <c r="AA22" s="722"/>
      <c r="AB22" s="722"/>
      <c r="AC22" s="722"/>
      <c r="AD22" s="722"/>
      <c r="AE22" s="722"/>
      <c r="AF22" s="722"/>
      <c r="AG22" s="722"/>
      <c r="AH22" s="722"/>
      <c r="AI22" s="722"/>
      <c r="AJ22" s="722"/>
      <c r="AK22" s="722"/>
      <c r="AL22" s="722"/>
      <c r="AM22" s="476"/>
      <c r="AN22" s="51"/>
      <c r="AO22" s="217"/>
      <c r="AP22" s="217"/>
      <c r="AQ22" s="89"/>
    </row>
    <row r="23" spans="1:43" ht="10.5" x14ac:dyDescent="0.2">
      <c r="A23" s="88"/>
      <c r="B23" s="316"/>
      <c r="C23" s="476"/>
      <c r="D23" s="51"/>
      <c r="E23" s="93"/>
      <c r="F23" s="93"/>
      <c r="G23" s="93"/>
      <c r="H23" s="722" t="s">
        <v>210</v>
      </c>
      <c r="I23" s="722"/>
      <c r="J23" s="722"/>
      <c r="K23" s="722"/>
      <c r="L23" s="722"/>
      <c r="M23" s="722"/>
      <c r="N23" s="722"/>
      <c r="O23" s="722"/>
      <c r="P23" s="722"/>
      <c r="Q23" s="722"/>
      <c r="R23" s="722"/>
      <c r="S23" s="722"/>
      <c r="T23" s="722"/>
      <c r="U23" s="722"/>
      <c r="V23" s="722"/>
      <c r="W23" s="722"/>
      <c r="X23" s="722"/>
      <c r="Y23" s="722"/>
      <c r="Z23" s="722"/>
      <c r="AA23" s="722"/>
      <c r="AB23" s="722"/>
      <c r="AC23" s="722"/>
      <c r="AD23" s="722"/>
      <c r="AE23" s="722"/>
      <c r="AF23" s="722"/>
      <c r="AG23" s="722"/>
      <c r="AH23" s="722"/>
      <c r="AI23" s="722"/>
      <c r="AJ23" s="722"/>
      <c r="AK23" s="722"/>
      <c r="AL23" s="722"/>
      <c r="AM23" s="476"/>
      <c r="AN23" s="51"/>
      <c r="AO23" s="217"/>
      <c r="AP23" s="217"/>
      <c r="AQ23" s="89"/>
    </row>
    <row r="24" spans="1:43" ht="10.5" x14ac:dyDescent="0.2">
      <c r="A24" s="88"/>
      <c r="B24" s="316"/>
      <c r="C24" s="476"/>
      <c r="D24" s="51"/>
      <c r="E24" s="93"/>
      <c r="F24" s="93"/>
      <c r="G24" s="93"/>
      <c r="H24" s="722"/>
      <c r="I24" s="722"/>
      <c r="J24" s="722"/>
      <c r="K24" s="722"/>
      <c r="L24" s="722"/>
      <c r="M24" s="722"/>
      <c r="N24" s="722"/>
      <c r="O24" s="722"/>
      <c r="P24" s="722"/>
      <c r="Q24" s="722"/>
      <c r="R24" s="722"/>
      <c r="S24" s="722"/>
      <c r="T24" s="722"/>
      <c r="U24" s="722"/>
      <c r="V24" s="722"/>
      <c r="W24" s="722"/>
      <c r="X24" s="722"/>
      <c r="Y24" s="722"/>
      <c r="Z24" s="722"/>
      <c r="AA24" s="722"/>
      <c r="AB24" s="722"/>
      <c r="AC24" s="722"/>
      <c r="AD24" s="722"/>
      <c r="AE24" s="722"/>
      <c r="AF24" s="722"/>
      <c r="AG24" s="722"/>
      <c r="AH24" s="722"/>
      <c r="AI24" s="722"/>
      <c r="AJ24" s="722"/>
      <c r="AK24" s="722"/>
      <c r="AL24" s="722"/>
      <c r="AM24" s="476"/>
      <c r="AN24" s="51"/>
      <c r="AO24" s="217"/>
      <c r="AP24" s="217"/>
      <c r="AQ24" s="89"/>
    </row>
    <row r="25" spans="1:43" ht="10.5" x14ac:dyDescent="0.2">
      <c r="A25" s="88"/>
      <c r="B25" s="316"/>
      <c r="C25" s="476"/>
      <c r="D25" s="51"/>
      <c r="E25" s="93"/>
      <c r="F25" s="93"/>
      <c r="G25" s="93"/>
      <c r="H25" s="722"/>
      <c r="I25" s="722"/>
      <c r="J25" s="722"/>
      <c r="K25" s="722"/>
      <c r="L25" s="722"/>
      <c r="M25" s="722"/>
      <c r="N25" s="722"/>
      <c r="O25" s="722"/>
      <c r="P25" s="722"/>
      <c r="Q25" s="722"/>
      <c r="R25" s="722"/>
      <c r="S25" s="722"/>
      <c r="T25" s="722"/>
      <c r="U25" s="722"/>
      <c r="V25" s="722"/>
      <c r="W25" s="722"/>
      <c r="X25" s="722"/>
      <c r="Y25" s="722"/>
      <c r="Z25" s="722"/>
      <c r="AA25" s="722"/>
      <c r="AB25" s="722"/>
      <c r="AC25" s="722"/>
      <c r="AD25" s="722"/>
      <c r="AE25" s="722"/>
      <c r="AF25" s="722"/>
      <c r="AG25" s="722"/>
      <c r="AH25" s="722"/>
      <c r="AI25" s="722"/>
      <c r="AJ25" s="722"/>
      <c r="AK25" s="722"/>
      <c r="AL25" s="722"/>
      <c r="AM25" s="476"/>
      <c r="AN25" s="51"/>
      <c r="AO25" s="217"/>
      <c r="AP25" s="217"/>
      <c r="AQ25" s="89"/>
    </row>
    <row r="26" spans="1:43" ht="6" customHeight="1" thickBot="1" x14ac:dyDescent="0.25">
      <c r="A26" s="90"/>
      <c r="B26" s="336"/>
      <c r="C26" s="72"/>
      <c r="D26" s="73"/>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91"/>
      <c r="AM26" s="72"/>
      <c r="AN26" s="73"/>
      <c r="AO26" s="71"/>
      <c r="AP26" s="71"/>
      <c r="AQ26" s="92"/>
    </row>
    <row r="27" spans="1:43" ht="6" customHeight="1" x14ac:dyDescent="0.2">
      <c r="A27" s="1"/>
      <c r="B27" s="339"/>
      <c r="C27" s="84"/>
      <c r="D27" s="85"/>
      <c r="E27" s="1"/>
      <c r="F27" s="1"/>
      <c r="G27" s="1"/>
      <c r="H27" s="1"/>
      <c r="I27" s="1"/>
      <c r="J27" s="1"/>
      <c r="K27" s="1"/>
      <c r="L27" s="1"/>
      <c r="M27" s="1"/>
      <c r="N27" s="1"/>
      <c r="O27" s="1"/>
      <c r="P27" s="1"/>
      <c r="Q27" s="1"/>
      <c r="R27" s="1"/>
      <c r="S27" s="1"/>
      <c r="T27" s="1"/>
      <c r="U27" s="1"/>
      <c r="V27" s="85"/>
      <c r="W27" s="1"/>
      <c r="X27" s="1"/>
      <c r="Y27" s="1"/>
      <c r="Z27" s="1"/>
      <c r="AA27" s="1"/>
      <c r="AB27" s="1"/>
      <c r="AC27" s="1"/>
      <c r="AD27" s="1"/>
      <c r="AE27" s="1"/>
      <c r="AF27" s="1"/>
      <c r="AG27" s="1"/>
      <c r="AH27" s="1"/>
      <c r="AI27" s="1"/>
      <c r="AJ27" s="1"/>
      <c r="AK27" s="1"/>
      <c r="AL27" s="86"/>
      <c r="AM27" s="84"/>
      <c r="AN27" s="85"/>
      <c r="AO27" s="1"/>
      <c r="AP27" s="1"/>
      <c r="AQ27" s="1"/>
    </row>
    <row r="28" spans="1:43" ht="11.25" customHeight="1" x14ac:dyDescent="0.2">
      <c r="A28" s="217"/>
      <c r="B28" s="337">
        <v>232</v>
      </c>
      <c r="C28" s="476"/>
      <c r="D28" s="51"/>
      <c r="E28" s="722" t="str">
        <f ca="1">VLOOKUP(INDIRECT(ADDRESS(ROW(),COLUMN()-3)),Language_Translations,MATCH(Language_Selected,Language_Options,0),FALSE)</f>
        <v>Êtes-vous actuellement enceinte ?</v>
      </c>
      <c r="F28" s="722"/>
      <c r="G28" s="722"/>
      <c r="H28" s="722"/>
      <c r="I28" s="722"/>
      <c r="J28" s="722"/>
      <c r="K28" s="722"/>
      <c r="L28" s="722"/>
      <c r="M28" s="722"/>
      <c r="N28" s="722"/>
      <c r="O28" s="722"/>
      <c r="P28" s="722"/>
      <c r="Q28" s="722"/>
      <c r="R28" s="722"/>
      <c r="S28" s="722"/>
      <c r="T28" s="722"/>
      <c r="U28" s="217"/>
      <c r="V28" s="51"/>
      <c r="W28" s="217" t="s">
        <v>117</v>
      </c>
      <c r="X28" s="217"/>
      <c r="Y28" s="47" t="s">
        <v>9</v>
      </c>
      <c r="Z28" s="47"/>
      <c r="AA28" s="47"/>
      <c r="AB28" s="47"/>
      <c r="AC28" s="47"/>
      <c r="AD28" s="47"/>
      <c r="AE28" s="47"/>
      <c r="AF28" s="47"/>
      <c r="AG28" s="47"/>
      <c r="AH28" s="47"/>
      <c r="AI28" s="47"/>
      <c r="AJ28" s="47"/>
      <c r="AK28" s="47"/>
      <c r="AL28" s="75" t="s">
        <v>93</v>
      </c>
      <c r="AM28" s="476"/>
      <c r="AN28" s="51"/>
      <c r="AO28" s="217"/>
      <c r="AP28" s="217"/>
      <c r="AQ28" s="217"/>
    </row>
    <row r="29" spans="1:43" x14ac:dyDescent="0.2">
      <c r="A29" s="217"/>
      <c r="B29" s="316"/>
      <c r="C29" s="476"/>
      <c r="D29" s="51"/>
      <c r="E29" s="722"/>
      <c r="F29" s="722"/>
      <c r="G29" s="722"/>
      <c r="H29" s="722"/>
      <c r="I29" s="722"/>
      <c r="J29" s="722"/>
      <c r="K29" s="722"/>
      <c r="L29" s="722"/>
      <c r="M29" s="722"/>
      <c r="N29" s="722"/>
      <c r="O29" s="722"/>
      <c r="P29" s="722"/>
      <c r="Q29" s="722"/>
      <c r="R29" s="722"/>
      <c r="S29" s="722"/>
      <c r="T29" s="722"/>
      <c r="U29" s="217"/>
      <c r="V29" s="51"/>
      <c r="W29" s="217" t="s">
        <v>118</v>
      </c>
      <c r="X29" s="217"/>
      <c r="Y29" s="47" t="s">
        <v>9</v>
      </c>
      <c r="Z29" s="47"/>
      <c r="AA29" s="47"/>
      <c r="AB29" s="47"/>
      <c r="AC29" s="47"/>
      <c r="AD29" s="47"/>
      <c r="AE29" s="47"/>
      <c r="AF29" s="47"/>
      <c r="AG29" s="47"/>
      <c r="AH29" s="47"/>
      <c r="AI29" s="47"/>
      <c r="AJ29" s="47"/>
      <c r="AK29" s="47"/>
      <c r="AL29" s="75" t="s">
        <v>95</v>
      </c>
      <c r="AM29" s="476"/>
      <c r="AN29" s="51"/>
      <c r="AO29" s="217"/>
      <c r="AP29" s="729">
        <v>236</v>
      </c>
      <c r="AQ29" s="217"/>
    </row>
    <row r="30" spans="1:43" x14ac:dyDescent="0.2">
      <c r="A30" s="217"/>
      <c r="B30" s="316"/>
      <c r="C30" s="476"/>
      <c r="D30" s="51"/>
      <c r="E30" s="722"/>
      <c r="F30" s="722"/>
      <c r="G30" s="722"/>
      <c r="H30" s="722"/>
      <c r="I30" s="722"/>
      <c r="J30" s="722"/>
      <c r="K30" s="722"/>
      <c r="L30" s="722"/>
      <c r="M30" s="722"/>
      <c r="N30" s="722"/>
      <c r="O30" s="722"/>
      <c r="P30" s="722"/>
      <c r="Q30" s="722"/>
      <c r="R30" s="722"/>
      <c r="S30" s="722"/>
      <c r="T30" s="722"/>
      <c r="U30" s="217"/>
      <c r="V30" s="51"/>
      <c r="W30" s="217" t="s">
        <v>211</v>
      </c>
      <c r="X30" s="217"/>
      <c r="Y30" s="217"/>
      <c r="Z30" s="217"/>
      <c r="AA30" s="47" t="s">
        <v>9</v>
      </c>
      <c r="AB30" s="47"/>
      <c r="AC30" s="47"/>
      <c r="AD30" s="47"/>
      <c r="AE30" s="47"/>
      <c r="AF30" s="47"/>
      <c r="AG30" s="47"/>
      <c r="AH30" s="47"/>
      <c r="AI30" s="47"/>
      <c r="AJ30" s="47"/>
      <c r="AK30" s="47"/>
      <c r="AL30" s="75" t="s">
        <v>212</v>
      </c>
      <c r="AM30" s="476"/>
      <c r="AN30" s="51"/>
      <c r="AO30" s="217"/>
      <c r="AP30" s="729"/>
      <c r="AQ30" s="217"/>
    </row>
    <row r="31" spans="1:43" ht="6" customHeight="1" x14ac:dyDescent="0.2">
      <c r="A31" s="77"/>
      <c r="B31" s="317"/>
      <c r="C31" s="48"/>
      <c r="D31" s="26"/>
      <c r="E31" s="77"/>
      <c r="F31" s="77"/>
      <c r="G31" s="77"/>
      <c r="H31" s="77"/>
      <c r="I31" s="77"/>
      <c r="J31" s="77"/>
      <c r="K31" s="77"/>
      <c r="L31" s="77"/>
      <c r="M31" s="77"/>
      <c r="N31" s="77"/>
      <c r="O31" s="77"/>
      <c r="P31" s="77"/>
      <c r="Q31" s="77"/>
      <c r="R31" s="77"/>
      <c r="S31" s="77"/>
      <c r="T31" s="77"/>
      <c r="U31" s="77"/>
      <c r="V31" s="26"/>
      <c r="W31" s="77"/>
      <c r="X31" s="77"/>
      <c r="Y31" s="77"/>
      <c r="Z31" s="77"/>
      <c r="AA31" s="77"/>
      <c r="AB31" s="77"/>
      <c r="AC31" s="77"/>
      <c r="AD31" s="77"/>
      <c r="AE31" s="77"/>
      <c r="AF31" s="77"/>
      <c r="AG31" s="77"/>
      <c r="AH31" s="77"/>
      <c r="AI31" s="77"/>
      <c r="AJ31" s="77"/>
      <c r="AK31" s="77"/>
      <c r="AL31" s="78"/>
      <c r="AM31" s="48"/>
      <c r="AN31" s="26"/>
      <c r="AO31" s="77"/>
      <c r="AP31" s="77"/>
      <c r="AQ31" s="77"/>
    </row>
    <row r="32" spans="1:43" ht="6" customHeight="1" x14ac:dyDescent="0.2">
      <c r="A32" s="16"/>
      <c r="B32" s="340"/>
      <c r="C32" s="46"/>
      <c r="D32" s="27"/>
      <c r="E32" s="16"/>
      <c r="F32" s="16"/>
      <c r="G32" s="16"/>
      <c r="H32" s="16"/>
      <c r="I32" s="16"/>
      <c r="J32" s="16"/>
      <c r="K32" s="16"/>
      <c r="L32" s="16"/>
      <c r="M32" s="16"/>
      <c r="N32" s="16"/>
      <c r="O32" s="16"/>
      <c r="P32" s="16"/>
      <c r="Q32" s="16"/>
      <c r="R32" s="16"/>
      <c r="S32" s="16"/>
      <c r="T32" s="16"/>
      <c r="U32" s="16"/>
      <c r="V32" s="27"/>
      <c r="W32" s="16"/>
      <c r="X32" s="16"/>
      <c r="Y32" s="16"/>
      <c r="Z32" s="16"/>
      <c r="AA32" s="16"/>
      <c r="AB32" s="16"/>
      <c r="AC32" s="16"/>
      <c r="AD32" s="16"/>
      <c r="AE32" s="16"/>
      <c r="AF32" s="16"/>
      <c r="AG32" s="16"/>
      <c r="AH32" s="16"/>
      <c r="AI32" s="16"/>
      <c r="AJ32" s="16"/>
      <c r="AK32" s="16"/>
      <c r="AL32" s="24"/>
      <c r="AM32" s="46"/>
      <c r="AN32" s="27"/>
      <c r="AO32" s="16"/>
      <c r="AP32" s="16"/>
      <c r="AQ32" s="16"/>
    </row>
    <row r="33" spans="1:43" x14ac:dyDescent="0.2">
      <c r="A33" s="217"/>
      <c r="B33" s="337">
        <v>233</v>
      </c>
      <c r="C33" s="476"/>
      <c r="D33" s="51"/>
      <c r="E33" s="722" t="str">
        <f ca="1">VLOOKUP(INDIRECT(ADDRESS(ROW(),COLUMN()-3)),Language_Translations,MATCH(Language_Selected,Language_Options,0),FALSE)</f>
        <v>De combien de semaines ou de mois êtes-vous enceinte ?</v>
      </c>
      <c r="F33" s="722"/>
      <c r="G33" s="722"/>
      <c r="H33" s="722"/>
      <c r="I33" s="722"/>
      <c r="J33" s="722"/>
      <c r="K33" s="722"/>
      <c r="L33" s="722"/>
      <c r="M33" s="722"/>
      <c r="N33" s="722"/>
      <c r="O33" s="722"/>
      <c r="P33" s="722"/>
      <c r="Q33" s="722"/>
      <c r="R33" s="722"/>
      <c r="S33" s="722"/>
      <c r="T33" s="722"/>
      <c r="U33" s="217"/>
      <c r="V33" s="51"/>
      <c r="W33" s="217"/>
      <c r="X33" s="217"/>
      <c r="Y33" s="217"/>
      <c r="Z33" s="217"/>
      <c r="AA33" s="217"/>
      <c r="AB33" s="217"/>
      <c r="AC33" s="217"/>
      <c r="AD33" s="217"/>
      <c r="AE33" s="217"/>
      <c r="AF33" s="217"/>
      <c r="AG33" s="217"/>
      <c r="AH33" s="217"/>
      <c r="AI33" s="27"/>
      <c r="AJ33" s="46"/>
      <c r="AK33" s="27"/>
      <c r="AL33" s="21"/>
      <c r="AM33" s="476"/>
      <c r="AN33" s="51"/>
      <c r="AO33" s="217"/>
      <c r="AP33" s="217"/>
      <c r="AQ33" s="217"/>
    </row>
    <row r="34" spans="1:43" x14ac:dyDescent="0.2">
      <c r="A34" s="217"/>
      <c r="B34" s="316"/>
      <c r="C34" s="476"/>
      <c r="D34" s="51"/>
      <c r="E34" s="722"/>
      <c r="F34" s="722"/>
      <c r="G34" s="722"/>
      <c r="H34" s="722"/>
      <c r="I34" s="722"/>
      <c r="J34" s="722"/>
      <c r="K34" s="722"/>
      <c r="L34" s="722"/>
      <c r="M34" s="722"/>
      <c r="N34" s="722"/>
      <c r="O34" s="722"/>
      <c r="P34" s="722"/>
      <c r="Q34" s="722"/>
      <c r="R34" s="722"/>
      <c r="S34" s="722"/>
      <c r="T34" s="722"/>
      <c r="U34" s="217"/>
      <c r="V34" s="51"/>
      <c r="W34" s="217" t="s">
        <v>213</v>
      </c>
      <c r="X34" s="217"/>
      <c r="Y34" s="217"/>
      <c r="Z34" s="47"/>
      <c r="AA34" s="47" t="s">
        <v>9</v>
      </c>
      <c r="AB34" s="97"/>
      <c r="AC34" s="97"/>
      <c r="AD34" s="97"/>
      <c r="AE34" s="97"/>
      <c r="AF34" s="97"/>
      <c r="AG34" s="97"/>
      <c r="AH34">
        <v>1</v>
      </c>
      <c r="AI34" s="26"/>
      <c r="AJ34" s="48"/>
      <c r="AK34" s="26"/>
      <c r="AL34" s="22"/>
      <c r="AM34" s="476"/>
      <c r="AN34" s="51"/>
      <c r="AO34" s="217"/>
      <c r="AP34" s="217"/>
      <c r="AQ34" s="217"/>
    </row>
    <row r="35" spans="1:43" ht="11.25" customHeight="1" x14ac:dyDescent="0.2">
      <c r="A35" s="217"/>
      <c r="B35" s="316"/>
      <c r="C35" s="476"/>
      <c r="D35" s="51"/>
      <c r="E35" s="704" t="s">
        <v>214</v>
      </c>
      <c r="F35" s="704"/>
      <c r="G35" s="704"/>
      <c r="H35" s="704"/>
      <c r="I35" s="704"/>
      <c r="J35" s="704"/>
      <c r="K35" s="704"/>
      <c r="L35" s="704"/>
      <c r="M35" s="704"/>
      <c r="N35" s="704"/>
      <c r="O35" s="704"/>
      <c r="P35" s="704"/>
      <c r="Q35" s="704"/>
      <c r="R35" s="704"/>
      <c r="S35" s="704"/>
      <c r="T35" s="704"/>
      <c r="U35" s="217"/>
      <c r="V35" s="51"/>
      <c r="W35" s="217"/>
      <c r="X35" s="217"/>
      <c r="Y35" s="217"/>
      <c r="Z35" s="217"/>
      <c r="AA35" s="217"/>
      <c r="AB35" s="217"/>
      <c r="AC35" s="217"/>
      <c r="AD35" s="217"/>
      <c r="AE35" s="217"/>
      <c r="AF35" s="217"/>
      <c r="AG35" s="217"/>
      <c r="AH35" s="217"/>
      <c r="AI35" s="217"/>
      <c r="AJ35" s="217"/>
      <c r="AK35" s="217"/>
      <c r="AL35" s="74"/>
      <c r="AM35" s="476"/>
      <c r="AN35" s="51"/>
      <c r="AO35" s="217"/>
      <c r="AP35" s="217"/>
      <c r="AQ35" s="217"/>
    </row>
    <row r="36" spans="1:43" ht="11.25" customHeight="1" x14ac:dyDescent="0.2">
      <c r="A36" s="217"/>
      <c r="B36" s="316"/>
      <c r="C36" s="476"/>
      <c r="D36" s="341"/>
      <c r="E36" s="704"/>
      <c r="F36" s="704"/>
      <c r="G36" s="704"/>
      <c r="H36" s="704"/>
      <c r="I36" s="704"/>
      <c r="J36" s="704"/>
      <c r="K36" s="704"/>
      <c r="L36" s="704"/>
      <c r="M36" s="704"/>
      <c r="N36" s="704"/>
      <c r="O36" s="704"/>
      <c r="P36" s="704"/>
      <c r="Q36" s="704"/>
      <c r="R36" s="704"/>
      <c r="S36" s="704"/>
      <c r="T36" s="704"/>
      <c r="U36" s="217"/>
      <c r="V36" s="51"/>
      <c r="W36" s="217"/>
      <c r="X36" s="217"/>
      <c r="Y36" s="217"/>
      <c r="Z36" s="217"/>
      <c r="AA36" s="217"/>
      <c r="AB36" s="217"/>
      <c r="AC36" s="217"/>
      <c r="AD36" s="217"/>
      <c r="AE36" s="217"/>
      <c r="AF36" s="217"/>
      <c r="AG36" s="217"/>
      <c r="AH36" s="217"/>
      <c r="AI36" s="27"/>
      <c r="AJ36" s="46"/>
      <c r="AK36" s="27"/>
      <c r="AL36" s="21"/>
      <c r="AM36" s="476"/>
      <c r="AN36" s="51"/>
      <c r="AO36" s="217"/>
      <c r="AP36" s="217"/>
      <c r="AQ36" s="217"/>
    </row>
    <row r="37" spans="1:43" ht="11.25" customHeight="1" x14ac:dyDescent="0.2">
      <c r="A37" s="217"/>
      <c r="B37" s="316"/>
      <c r="C37" s="476"/>
      <c r="D37" s="341"/>
      <c r="E37" s="530"/>
      <c r="F37" s="530"/>
      <c r="G37" s="530"/>
      <c r="H37" s="530"/>
      <c r="I37" s="530"/>
      <c r="J37" s="530"/>
      <c r="K37" s="530"/>
      <c r="L37" s="530"/>
      <c r="M37" s="530"/>
      <c r="N37" s="530"/>
      <c r="O37" s="530"/>
      <c r="P37" s="530"/>
      <c r="Q37" s="530"/>
      <c r="R37" s="530"/>
      <c r="S37" s="530"/>
      <c r="T37" s="530"/>
      <c r="U37" s="217"/>
      <c r="V37" s="51"/>
      <c r="W37" s="217" t="s">
        <v>16</v>
      </c>
      <c r="X37" s="217"/>
      <c r="Y37" s="47" t="s">
        <v>9</v>
      </c>
      <c r="Z37" s="47"/>
      <c r="AA37" s="97"/>
      <c r="AB37" s="97"/>
      <c r="AC37" s="97"/>
      <c r="AD37" s="97"/>
      <c r="AE37" s="97"/>
      <c r="AF37" s="97"/>
      <c r="AG37" s="97"/>
      <c r="AH37">
        <v>2</v>
      </c>
      <c r="AI37" s="26"/>
      <c r="AJ37" s="48"/>
      <c r="AK37" s="26"/>
      <c r="AL37" s="22"/>
      <c r="AM37" s="476"/>
      <c r="AN37" s="51"/>
      <c r="AO37" s="217"/>
      <c r="AP37" s="217"/>
      <c r="AQ37" s="217"/>
    </row>
    <row r="38" spans="1:43" ht="11.25" customHeight="1" x14ac:dyDescent="0.2">
      <c r="A38" s="217"/>
      <c r="B38" s="316"/>
      <c r="C38" s="476"/>
      <c r="D38" s="341"/>
      <c r="E38" s="763" t="s">
        <v>209</v>
      </c>
      <c r="F38" s="763"/>
      <c r="G38" s="763"/>
      <c r="H38" s="704" t="s">
        <v>215</v>
      </c>
      <c r="I38" s="704"/>
      <c r="J38" s="704"/>
      <c r="K38" s="704"/>
      <c r="L38" s="704"/>
      <c r="M38" s="704"/>
      <c r="N38" s="704"/>
      <c r="O38" s="704"/>
      <c r="P38" s="704"/>
      <c r="Q38" s="704"/>
      <c r="R38" s="704"/>
      <c r="S38" s="704"/>
      <c r="T38" s="704"/>
      <c r="U38" s="217"/>
      <c r="V38" s="51"/>
      <c r="AM38" s="476"/>
      <c r="AN38" s="51"/>
      <c r="AO38" s="217"/>
      <c r="AP38" s="217"/>
      <c r="AQ38" s="217"/>
    </row>
    <row r="39" spans="1:43" ht="10.5" x14ac:dyDescent="0.2">
      <c r="A39" s="217"/>
      <c r="B39" s="316"/>
      <c r="C39" s="476"/>
      <c r="D39" s="341"/>
      <c r="E39" s="763"/>
      <c r="F39" s="763"/>
      <c r="G39" s="763"/>
      <c r="H39" s="704"/>
      <c r="I39" s="704"/>
      <c r="J39" s="704"/>
      <c r="K39" s="704"/>
      <c r="L39" s="704"/>
      <c r="M39" s="704"/>
      <c r="N39" s="704"/>
      <c r="O39" s="704"/>
      <c r="P39" s="704"/>
      <c r="Q39" s="704"/>
      <c r="R39" s="704"/>
      <c r="S39" s="704"/>
      <c r="T39" s="704"/>
      <c r="U39" s="217"/>
      <c r="V39" s="51"/>
      <c r="AM39" s="476"/>
      <c r="AN39" s="51"/>
      <c r="AO39" s="217"/>
      <c r="AP39" s="217"/>
      <c r="AQ39" s="217"/>
    </row>
    <row r="40" spans="1:43" ht="11.25" customHeight="1" x14ac:dyDescent="0.2">
      <c r="A40" s="217"/>
      <c r="B40" s="316"/>
      <c r="C40" s="476"/>
      <c r="D40" s="51"/>
      <c r="E40" s="763"/>
      <c r="F40" s="763"/>
      <c r="G40" s="763"/>
      <c r="H40" s="704"/>
      <c r="I40" s="704"/>
      <c r="J40" s="704"/>
      <c r="K40" s="704"/>
      <c r="L40" s="704"/>
      <c r="M40" s="704"/>
      <c r="N40" s="704"/>
      <c r="O40" s="704"/>
      <c r="P40" s="704"/>
      <c r="Q40" s="704"/>
      <c r="R40" s="704"/>
      <c r="S40" s="704"/>
      <c r="T40" s="704"/>
      <c r="U40" s="217"/>
      <c r="V40" s="51"/>
      <c r="W40" s="217"/>
      <c r="AD40" s="217"/>
      <c r="AE40" s="217"/>
      <c r="AF40" s="217"/>
      <c r="AG40" s="217"/>
      <c r="AH40" s="217"/>
      <c r="AI40" s="217"/>
      <c r="AJ40" s="217"/>
      <c r="AK40" s="217"/>
      <c r="AL40" s="74"/>
      <c r="AM40" s="476"/>
      <c r="AN40" s="51"/>
      <c r="AO40" s="217"/>
      <c r="AP40" s="217"/>
      <c r="AQ40" s="217"/>
    </row>
    <row r="41" spans="1:43" ht="11.25" customHeight="1" x14ac:dyDescent="0.2">
      <c r="A41" s="217"/>
      <c r="B41" s="316"/>
      <c r="C41" s="476"/>
      <c r="D41" s="341"/>
      <c r="H41" s="704"/>
      <c r="I41" s="704"/>
      <c r="J41" s="704"/>
      <c r="K41" s="704"/>
      <c r="L41" s="704"/>
      <c r="M41" s="704"/>
      <c r="N41" s="704"/>
      <c r="O41" s="704"/>
      <c r="P41" s="704"/>
      <c r="Q41" s="704"/>
      <c r="R41" s="704"/>
      <c r="S41" s="704"/>
      <c r="T41" s="704"/>
      <c r="U41" s="217"/>
      <c r="V41" s="51"/>
      <c r="W41" s="217"/>
      <c r="X41" s="217"/>
      <c r="Y41" s="217"/>
      <c r="Z41" s="217"/>
      <c r="AA41" s="217"/>
      <c r="AB41" s="217"/>
      <c r="AC41" s="217"/>
      <c r="AD41" s="217"/>
      <c r="AE41" s="217"/>
      <c r="AF41" s="217"/>
      <c r="AG41" s="217"/>
      <c r="AH41" s="217"/>
      <c r="AI41" s="217"/>
      <c r="AJ41" s="217"/>
      <c r="AK41" s="217"/>
      <c r="AL41" s="74"/>
      <c r="AM41" s="476"/>
      <c r="AN41" s="51"/>
      <c r="AO41" s="217"/>
      <c r="AP41" s="217"/>
      <c r="AQ41" s="217"/>
    </row>
    <row r="42" spans="1:43" ht="11.25" customHeight="1" x14ac:dyDescent="0.2">
      <c r="A42" s="217"/>
      <c r="B42" s="316"/>
      <c r="C42" s="476"/>
      <c r="D42" s="341"/>
      <c r="H42" s="704" t="s">
        <v>210</v>
      </c>
      <c r="I42" s="704"/>
      <c r="J42" s="704"/>
      <c r="K42" s="704"/>
      <c r="L42" s="704"/>
      <c r="M42" s="704"/>
      <c r="N42" s="704"/>
      <c r="O42" s="704"/>
      <c r="P42" s="704"/>
      <c r="Q42" s="704"/>
      <c r="R42" s="704"/>
      <c r="S42" s="704"/>
      <c r="T42" s="704"/>
      <c r="U42" s="217"/>
      <c r="V42" s="51"/>
      <c r="W42" s="217"/>
      <c r="X42" s="217"/>
      <c r="Y42" s="217"/>
      <c r="Z42" s="217"/>
      <c r="AA42" s="217"/>
      <c r="AB42" s="217"/>
      <c r="AC42" s="217"/>
      <c r="AD42" s="217"/>
      <c r="AE42" s="217"/>
      <c r="AF42" s="217"/>
      <c r="AG42" s="217"/>
      <c r="AH42" s="217"/>
      <c r="AI42" s="217"/>
      <c r="AJ42" s="217"/>
      <c r="AK42" s="217"/>
      <c r="AL42" s="74"/>
      <c r="AM42" s="476"/>
      <c r="AN42" s="51"/>
      <c r="AO42" s="217"/>
      <c r="AP42" s="217"/>
      <c r="AQ42" s="217"/>
    </row>
    <row r="43" spans="1:43" ht="11.25" customHeight="1" x14ac:dyDescent="0.2">
      <c r="A43" s="217"/>
      <c r="B43" s="316"/>
      <c r="C43" s="476"/>
      <c r="D43" s="341"/>
      <c r="H43" s="704"/>
      <c r="I43" s="704"/>
      <c r="J43" s="704"/>
      <c r="K43" s="704"/>
      <c r="L43" s="704"/>
      <c r="M43" s="704"/>
      <c r="N43" s="704"/>
      <c r="O43" s="704"/>
      <c r="P43" s="704"/>
      <c r="Q43" s="704"/>
      <c r="R43" s="704"/>
      <c r="S43" s="704"/>
      <c r="T43" s="704"/>
      <c r="U43" s="217"/>
      <c r="V43" s="51"/>
      <c r="W43" s="217"/>
      <c r="X43" s="217"/>
      <c r="Y43" s="217"/>
      <c r="Z43" s="217"/>
      <c r="AA43" s="217"/>
      <c r="AB43" s="217"/>
      <c r="AC43" s="217"/>
      <c r="AD43" s="217"/>
      <c r="AE43" s="217"/>
      <c r="AF43" s="217"/>
      <c r="AG43" s="217"/>
      <c r="AH43" s="217"/>
      <c r="AI43" s="217"/>
      <c r="AJ43" s="217"/>
      <c r="AK43" s="217"/>
      <c r="AL43" s="74"/>
      <c r="AM43" s="476"/>
      <c r="AN43" s="51"/>
      <c r="AO43" s="217"/>
      <c r="AP43" s="217"/>
      <c r="AQ43" s="217"/>
    </row>
    <row r="44" spans="1:43" ht="11.25" customHeight="1" x14ac:dyDescent="0.2">
      <c r="A44" s="217"/>
      <c r="B44" s="316"/>
      <c r="C44" s="476"/>
      <c r="D44" s="341"/>
      <c r="H44" s="704"/>
      <c r="I44" s="704"/>
      <c r="J44" s="704"/>
      <c r="K44" s="704"/>
      <c r="L44" s="704"/>
      <c r="M44" s="704"/>
      <c r="N44" s="704"/>
      <c r="O44" s="704"/>
      <c r="P44" s="704"/>
      <c r="Q44" s="704"/>
      <c r="R44" s="704"/>
      <c r="S44" s="704"/>
      <c r="T44" s="704"/>
      <c r="U44" s="217"/>
      <c r="V44" s="51"/>
      <c r="W44" s="217"/>
      <c r="X44" s="217"/>
      <c r="Y44" s="217"/>
      <c r="Z44" s="217"/>
      <c r="AA44" s="217"/>
      <c r="AB44" s="217"/>
      <c r="AC44" s="217"/>
      <c r="AD44" s="217"/>
      <c r="AE44" s="217"/>
      <c r="AF44" s="217"/>
      <c r="AG44" s="217"/>
      <c r="AH44" s="217"/>
      <c r="AI44" s="217"/>
      <c r="AJ44" s="217"/>
      <c r="AK44" s="217"/>
      <c r="AL44" s="74"/>
      <c r="AM44" s="476"/>
      <c r="AN44" s="51"/>
      <c r="AO44" s="217"/>
      <c r="AP44" s="217"/>
      <c r="AQ44" s="217"/>
    </row>
    <row r="45" spans="1:43" ht="11.25" customHeight="1" x14ac:dyDescent="0.2">
      <c r="A45" s="217"/>
      <c r="B45" s="316"/>
      <c r="C45" s="476"/>
      <c r="D45" s="341"/>
      <c r="H45" s="704"/>
      <c r="I45" s="704"/>
      <c r="J45" s="704"/>
      <c r="K45" s="704"/>
      <c r="L45" s="704"/>
      <c r="M45" s="704"/>
      <c r="N45" s="704"/>
      <c r="O45" s="704"/>
      <c r="P45" s="704"/>
      <c r="Q45" s="704"/>
      <c r="R45" s="704"/>
      <c r="S45" s="704"/>
      <c r="T45" s="704"/>
      <c r="U45" s="217"/>
      <c r="V45" s="51"/>
      <c r="W45" s="217"/>
      <c r="X45" s="217"/>
      <c r="Y45" s="217"/>
      <c r="Z45" s="217"/>
      <c r="AA45" s="217"/>
      <c r="AB45" s="217"/>
      <c r="AC45" s="217"/>
      <c r="AD45" s="217"/>
      <c r="AE45" s="217"/>
      <c r="AF45" s="217"/>
      <c r="AG45" s="217"/>
      <c r="AH45" s="217"/>
      <c r="AI45" s="217"/>
      <c r="AJ45" s="217"/>
      <c r="AK45" s="217"/>
      <c r="AL45" s="74"/>
      <c r="AM45" s="476"/>
      <c r="AN45" s="51"/>
      <c r="AO45" s="217"/>
      <c r="AP45" s="217"/>
      <c r="AQ45" s="217"/>
    </row>
    <row r="46" spans="1:43" ht="11.25" customHeight="1" x14ac:dyDescent="0.2">
      <c r="A46" s="217"/>
      <c r="B46" s="316"/>
      <c r="C46" s="476"/>
      <c r="D46" s="341"/>
      <c r="H46" s="704"/>
      <c r="I46" s="704"/>
      <c r="J46" s="704"/>
      <c r="K46" s="704"/>
      <c r="L46" s="704"/>
      <c r="M46" s="704"/>
      <c r="N46" s="704"/>
      <c r="O46" s="704"/>
      <c r="P46" s="704"/>
      <c r="Q46" s="704"/>
      <c r="R46" s="704"/>
      <c r="S46" s="704"/>
      <c r="T46" s="704"/>
      <c r="U46" s="217"/>
      <c r="V46" s="51"/>
      <c r="W46" s="217"/>
      <c r="X46" s="217"/>
      <c r="Y46" s="217"/>
      <c r="Z46" s="217"/>
      <c r="AA46" s="217"/>
      <c r="AB46" s="217"/>
      <c r="AC46" s="217"/>
      <c r="AD46" s="217"/>
      <c r="AE46" s="217"/>
      <c r="AF46" s="217"/>
      <c r="AG46" s="217"/>
      <c r="AH46" s="217"/>
      <c r="AI46" s="217"/>
      <c r="AJ46" s="217"/>
      <c r="AK46" s="217"/>
      <c r="AL46" s="74"/>
      <c r="AM46" s="476"/>
      <c r="AN46" s="51"/>
      <c r="AO46" s="217"/>
      <c r="AP46" s="217"/>
      <c r="AQ46" s="217"/>
    </row>
    <row r="47" spans="1:43" ht="11.25" customHeight="1" x14ac:dyDescent="0.2">
      <c r="A47" s="594"/>
      <c r="B47" s="634"/>
      <c r="C47" s="595"/>
      <c r="D47" s="341"/>
      <c r="H47" s="704"/>
      <c r="I47" s="704"/>
      <c r="J47" s="704"/>
      <c r="K47" s="704"/>
      <c r="L47" s="704"/>
      <c r="M47" s="704"/>
      <c r="N47" s="704"/>
      <c r="O47" s="704"/>
      <c r="P47" s="704"/>
      <c r="Q47" s="704"/>
      <c r="R47" s="704"/>
      <c r="S47" s="704"/>
      <c r="T47" s="704"/>
      <c r="U47" s="594"/>
      <c r="V47" s="51"/>
      <c r="W47" s="594"/>
      <c r="X47" s="594"/>
      <c r="Y47" s="594"/>
      <c r="Z47" s="594"/>
      <c r="AA47" s="594"/>
      <c r="AB47" s="594"/>
      <c r="AC47" s="594"/>
      <c r="AD47" s="594"/>
      <c r="AE47" s="594"/>
      <c r="AF47" s="594"/>
      <c r="AG47" s="594"/>
      <c r="AH47" s="594"/>
      <c r="AI47" s="594"/>
      <c r="AJ47" s="594"/>
      <c r="AK47" s="594"/>
      <c r="AL47" s="635"/>
      <c r="AM47" s="595"/>
      <c r="AN47" s="51"/>
      <c r="AO47" s="594"/>
      <c r="AP47" s="594"/>
      <c r="AQ47" s="594"/>
    </row>
    <row r="48" spans="1:43" ht="11.25" customHeight="1" x14ac:dyDescent="0.2">
      <c r="A48" s="217"/>
      <c r="B48" s="316"/>
      <c r="C48" s="476"/>
      <c r="D48" s="341"/>
      <c r="H48" s="704"/>
      <c r="I48" s="704"/>
      <c r="J48" s="704"/>
      <c r="K48" s="704"/>
      <c r="L48" s="704"/>
      <c r="M48" s="704"/>
      <c r="N48" s="704"/>
      <c r="O48" s="704"/>
      <c r="P48" s="704"/>
      <c r="Q48" s="704"/>
      <c r="R48" s="704"/>
      <c r="S48" s="704"/>
      <c r="T48" s="704"/>
      <c r="U48" s="217"/>
      <c r="V48" s="51"/>
      <c r="W48" s="217"/>
      <c r="X48" s="217"/>
      <c r="Y48" s="217"/>
      <c r="Z48" s="217"/>
      <c r="AA48" s="217"/>
      <c r="AB48" s="217"/>
      <c r="AC48" s="217"/>
      <c r="AD48" s="217"/>
      <c r="AE48" s="217"/>
      <c r="AF48" s="217"/>
      <c r="AG48" s="217"/>
      <c r="AH48" s="217"/>
      <c r="AI48" s="217"/>
      <c r="AJ48" s="217"/>
      <c r="AK48" s="217"/>
      <c r="AL48" s="74"/>
      <c r="AM48" s="476"/>
      <c r="AN48" s="51"/>
      <c r="AO48" s="217"/>
      <c r="AP48" s="217"/>
      <c r="AQ48" s="217"/>
    </row>
    <row r="49" spans="1:43" ht="11.25" customHeight="1" x14ac:dyDescent="0.2">
      <c r="A49" s="217"/>
      <c r="B49" s="316"/>
      <c r="C49" s="476"/>
      <c r="D49" s="341"/>
      <c r="H49" s="704"/>
      <c r="I49" s="704"/>
      <c r="J49" s="704"/>
      <c r="K49" s="704"/>
      <c r="L49" s="704"/>
      <c r="M49" s="704"/>
      <c r="N49" s="704"/>
      <c r="O49" s="704"/>
      <c r="P49" s="704"/>
      <c r="Q49" s="704"/>
      <c r="R49" s="704"/>
      <c r="S49" s="704"/>
      <c r="T49" s="704"/>
      <c r="U49" s="217"/>
      <c r="V49" s="51"/>
      <c r="W49" s="217"/>
      <c r="X49" s="217"/>
      <c r="Y49" s="217"/>
      <c r="Z49" s="217"/>
      <c r="AA49" s="217"/>
      <c r="AB49" s="217"/>
      <c r="AC49" s="217"/>
      <c r="AD49" s="217"/>
      <c r="AE49" s="217"/>
      <c r="AF49" s="217"/>
      <c r="AG49" s="217"/>
      <c r="AH49" s="217"/>
      <c r="AI49" s="217"/>
      <c r="AJ49" s="217"/>
      <c r="AK49" s="217"/>
      <c r="AL49" s="74"/>
      <c r="AM49" s="476"/>
      <c r="AN49" s="51"/>
      <c r="AO49" s="217"/>
      <c r="AP49" s="217"/>
      <c r="AQ49" s="217"/>
    </row>
    <row r="50" spans="1:43" ht="6" customHeight="1" x14ac:dyDescent="0.2">
      <c r="A50" s="77"/>
      <c r="B50" s="317"/>
      <c r="C50" s="48"/>
      <c r="D50" s="26"/>
      <c r="E50" s="77"/>
      <c r="F50" s="77"/>
      <c r="G50" s="77"/>
      <c r="H50" s="77"/>
      <c r="I50" s="77"/>
      <c r="J50" s="77"/>
      <c r="K50" s="77"/>
      <c r="L50" s="77"/>
      <c r="M50" s="77"/>
      <c r="N50" s="77"/>
      <c r="O50" s="77"/>
      <c r="P50" s="77"/>
      <c r="Q50" s="77"/>
      <c r="R50" s="77"/>
      <c r="S50" s="77"/>
      <c r="T50" s="77"/>
      <c r="U50" s="77"/>
      <c r="V50" s="26"/>
      <c r="W50" s="77"/>
      <c r="X50" s="77"/>
      <c r="Y50" s="77"/>
      <c r="Z50" s="77"/>
      <c r="AA50" s="77"/>
      <c r="AB50" s="77"/>
      <c r="AC50" s="77"/>
      <c r="AD50" s="77"/>
      <c r="AE50" s="77"/>
      <c r="AF50" s="77"/>
      <c r="AG50" s="77"/>
      <c r="AH50" s="77"/>
      <c r="AI50" s="77"/>
      <c r="AJ50" s="77"/>
      <c r="AK50" s="77"/>
      <c r="AL50" s="78"/>
      <c r="AM50" s="48"/>
      <c r="AN50" s="26"/>
      <c r="AO50" s="77"/>
      <c r="AP50" s="77"/>
      <c r="AQ50" s="77"/>
    </row>
    <row r="51" spans="1:43" ht="6" customHeight="1" x14ac:dyDescent="0.2">
      <c r="A51" s="16"/>
      <c r="B51" s="340"/>
      <c r="C51" s="46"/>
      <c r="D51" s="27"/>
      <c r="E51" s="16"/>
      <c r="F51" s="16"/>
      <c r="G51" s="16"/>
      <c r="H51" s="16"/>
      <c r="I51" s="16"/>
      <c r="J51" s="16"/>
      <c r="K51" s="16"/>
      <c r="L51" s="16"/>
      <c r="M51" s="16"/>
      <c r="N51" s="16"/>
      <c r="O51" s="16"/>
      <c r="P51" s="16"/>
      <c r="Q51" s="16"/>
      <c r="R51" s="16"/>
      <c r="S51" s="16"/>
      <c r="T51" s="16"/>
      <c r="U51" s="16"/>
      <c r="V51" s="27"/>
      <c r="W51" s="16"/>
      <c r="X51" s="16"/>
      <c r="Y51" s="16"/>
      <c r="Z51" s="16"/>
      <c r="AA51" s="16"/>
      <c r="AB51" s="16"/>
      <c r="AC51" s="16"/>
      <c r="AD51" s="16"/>
      <c r="AE51" s="16"/>
      <c r="AF51" s="16"/>
      <c r="AG51" s="16"/>
      <c r="AH51" s="16"/>
      <c r="AI51" s="16"/>
      <c r="AJ51" s="16"/>
      <c r="AK51" s="16"/>
      <c r="AL51" s="24"/>
      <c r="AM51" s="46"/>
      <c r="AN51" s="27"/>
      <c r="AO51" s="16"/>
      <c r="AP51" s="16"/>
      <c r="AQ51" s="16"/>
    </row>
    <row r="52" spans="1:43" ht="11.25" customHeight="1" x14ac:dyDescent="0.2">
      <c r="A52" s="217"/>
      <c r="B52" s="337">
        <v>234</v>
      </c>
      <c r="C52" s="476"/>
      <c r="D52" s="51"/>
      <c r="E52" s="722" t="str">
        <f ca="1">VLOOKUP(INDIRECT(ADDRESS(ROW(),COLUMN()-3)),Language_Translations,MATCH(Language_Selected,Language_Options,0),FALSE)</f>
        <v>Quand vous êtes tombée enceinte, vouliez-vous être enceinte à ce moment-là ?</v>
      </c>
      <c r="F52" s="722"/>
      <c r="G52" s="722"/>
      <c r="H52" s="722"/>
      <c r="I52" s="722"/>
      <c r="J52" s="722"/>
      <c r="K52" s="722"/>
      <c r="L52" s="722"/>
      <c r="M52" s="722"/>
      <c r="N52" s="722"/>
      <c r="O52" s="722"/>
      <c r="P52" s="722"/>
      <c r="Q52" s="722"/>
      <c r="R52" s="722"/>
      <c r="S52" s="722"/>
      <c r="T52" s="722"/>
      <c r="U52" s="217"/>
      <c r="V52" s="51"/>
      <c r="W52" s="217" t="s">
        <v>117</v>
      </c>
      <c r="X52" s="217"/>
      <c r="Y52" s="47" t="s">
        <v>9</v>
      </c>
      <c r="Z52" s="47"/>
      <c r="AA52" s="47"/>
      <c r="AB52" s="47"/>
      <c r="AC52" s="47"/>
      <c r="AD52" s="47"/>
      <c r="AE52" s="47"/>
      <c r="AF52" s="47"/>
      <c r="AG52" s="47"/>
      <c r="AH52" s="47"/>
      <c r="AI52" s="47"/>
      <c r="AJ52" s="47"/>
      <c r="AK52" s="47"/>
      <c r="AL52" s="75" t="s">
        <v>93</v>
      </c>
      <c r="AM52" s="476"/>
      <c r="AN52" s="51"/>
      <c r="AO52" s="217"/>
      <c r="AP52">
        <v>236</v>
      </c>
      <c r="AQ52" s="217"/>
    </row>
    <row r="53" spans="1:43" x14ac:dyDescent="0.2">
      <c r="A53" s="217"/>
      <c r="B53" s="316"/>
      <c r="C53" s="476"/>
      <c r="D53" s="51"/>
      <c r="E53" s="722"/>
      <c r="F53" s="722"/>
      <c r="G53" s="722"/>
      <c r="H53" s="722"/>
      <c r="I53" s="722"/>
      <c r="J53" s="722"/>
      <c r="K53" s="722"/>
      <c r="L53" s="722"/>
      <c r="M53" s="722"/>
      <c r="N53" s="722"/>
      <c r="O53" s="722"/>
      <c r="P53" s="722"/>
      <c r="Q53" s="722"/>
      <c r="R53" s="722"/>
      <c r="S53" s="722"/>
      <c r="T53" s="722"/>
      <c r="U53" s="217"/>
      <c r="V53" s="51"/>
      <c r="W53" s="217" t="s">
        <v>118</v>
      </c>
      <c r="X53" s="217"/>
      <c r="Y53" s="47" t="s">
        <v>9</v>
      </c>
      <c r="Z53" s="47"/>
      <c r="AA53" s="47"/>
      <c r="AB53" s="47"/>
      <c r="AC53" s="47"/>
      <c r="AD53" s="47"/>
      <c r="AE53" s="47"/>
      <c r="AF53" s="47"/>
      <c r="AG53" s="47"/>
      <c r="AH53" s="47"/>
      <c r="AI53" s="47"/>
      <c r="AJ53" s="47"/>
      <c r="AK53" s="47"/>
      <c r="AL53" s="75" t="s">
        <v>95</v>
      </c>
      <c r="AM53" s="476"/>
      <c r="AN53" s="51"/>
      <c r="AO53" s="217"/>
      <c r="AP53" s="217"/>
      <c r="AQ53" s="217"/>
    </row>
    <row r="54" spans="1:43" ht="6" customHeight="1" x14ac:dyDescent="0.2">
      <c r="A54" s="77"/>
      <c r="B54" s="317"/>
      <c r="C54" s="48"/>
      <c r="D54" s="26"/>
      <c r="E54" s="77"/>
      <c r="F54" s="77"/>
      <c r="G54" s="77"/>
      <c r="H54" s="77"/>
      <c r="I54" s="77"/>
      <c r="J54" s="77"/>
      <c r="K54" s="77"/>
      <c r="L54" s="77"/>
      <c r="M54" s="77"/>
      <c r="N54" s="77"/>
      <c r="O54" s="77"/>
      <c r="P54" s="77"/>
      <c r="Q54" s="77"/>
      <c r="R54" s="77"/>
      <c r="S54" s="77"/>
      <c r="T54" s="77"/>
      <c r="U54" s="77"/>
      <c r="V54" s="26"/>
      <c r="W54" s="77"/>
      <c r="X54" s="77"/>
      <c r="Y54" s="77"/>
      <c r="Z54" s="77"/>
      <c r="AA54" s="77"/>
      <c r="AB54" s="77"/>
      <c r="AC54" s="77"/>
      <c r="AD54" s="77"/>
      <c r="AE54" s="77"/>
      <c r="AF54" s="77"/>
      <c r="AG54" s="77"/>
      <c r="AH54" s="77"/>
      <c r="AI54" s="77"/>
      <c r="AJ54" s="77"/>
      <c r="AK54" s="77"/>
      <c r="AL54" s="78"/>
      <c r="AM54" s="48"/>
      <c r="AN54" s="26"/>
      <c r="AO54" s="77"/>
      <c r="AP54" s="77"/>
      <c r="AQ54" s="77"/>
    </row>
    <row r="55" spans="1:43" ht="4.4000000000000004" customHeight="1" x14ac:dyDescent="0.2">
      <c r="A55" s="16"/>
      <c r="B55" s="340"/>
      <c r="C55" s="46"/>
      <c r="D55" s="27"/>
      <c r="E55" s="16"/>
      <c r="F55" s="16"/>
      <c r="G55" s="16"/>
      <c r="H55" s="16"/>
      <c r="I55" s="16"/>
      <c r="J55" s="16"/>
      <c r="K55" s="16"/>
      <c r="L55" s="16"/>
      <c r="M55" s="16"/>
      <c r="N55" s="16"/>
      <c r="O55" s="16"/>
      <c r="P55" s="16"/>
      <c r="Q55" s="16"/>
      <c r="R55" s="16"/>
      <c r="S55" s="16"/>
      <c r="T55" s="16"/>
      <c r="U55" s="16"/>
      <c r="V55" s="27"/>
      <c r="W55" s="16"/>
      <c r="X55" s="16"/>
      <c r="Y55" s="16"/>
      <c r="Z55" s="16"/>
      <c r="AA55" s="16"/>
      <c r="AB55" s="16"/>
      <c r="AC55" s="16"/>
      <c r="AD55" s="16"/>
      <c r="AE55" s="16"/>
      <c r="AF55" s="16"/>
      <c r="AG55" s="16"/>
      <c r="AH55" s="16"/>
      <c r="AI55" s="16"/>
      <c r="AJ55" s="16"/>
      <c r="AK55" s="16"/>
      <c r="AL55" s="24"/>
      <c r="AM55" s="46"/>
      <c r="AN55" s="27"/>
      <c r="AO55" s="16"/>
      <c r="AP55" s="16"/>
      <c r="AQ55" s="16"/>
    </row>
    <row r="56" spans="1:43" x14ac:dyDescent="0.2">
      <c r="A56" s="217"/>
      <c r="B56" s="337">
        <v>235</v>
      </c>
      <c r="C56" s="476"/>
      <c r="D56" s="51"/>
      <c r="E56" s="723" t="s">
        <v>216</v>
      </c>
      <c r="F56" s="723"/>
      <c r="G56" s="723"/>
      <c r="H56" s="723"/>
      <c r="I56" s="723"/>
      <c r="J56" s="723"/>
      <c r="K56" s="723"/>
      <c r="L56" s="723"/>
      <c r="M56" s="723"/>
      <c r="N56" s="723"/>
      <c r="O56" s="723"/>
      <c r="P56" s="723"/>
      <c r="Q56" s="723"/>
      <c r="R56" s="723"/>
      <c r="S56" s="723"/>
      <c r="T56" s="723"/>
      <c r="U56" s="217"/>
      <c r="V56" s="51"/>
      <c r="AM56" s="476"/>
      <c r="AN56" s="51"/>
      <c r="AO56" s="217"/>
      <c r="AP56" s="217"/>
      <c r="AQ56" s="217"/>
    </row>
    <row r="57" spans="1:43" x14ac:dyDescent="0.2">
      <c r="A57" s="217"/>
      <c r="C57" s="476"/>
      <c r="D57" s="51"/>
      <c r="E57" s="723"/>
      <c r="F57" s="723"/>
      <c r="G57" s="723"/>
      <c r="H57" s="723"/>
      <c r="I57" s="723"/>
      <c r="J57" s="723"/>
      <c r="K57" s="723"/>
      <c r="L57" s="723"/>
      <c r="M57" s="723"/>
      <c r="N57" s="723"/>
      <c r="O57" s="723"/>
      <c r="P57" s="723"/>
      <c r="Q57" s="723"/>
      <c r="R57" s="723"/>
      <c r="S57" s="723"/>
      <c r="T57" s="723"/>
      <c r="U57" s="217"/>
      <c r="V57" s="51"/>
      <c r="AM57" s="476"/>
      <c r="AN57" s="51"/>
      <c r="AO57" s="217"/>
      <c r="AP57" s="217"/>
      <c r="AQ57" s="217"/>
    </row>
    <row r="58" spans="1:43" ht="6" customHeight="1" x14ac:dyDescent="0.2">
      <c r="A58" s="217"/>
      <c r="B58" s="316"/>
      <c r="C58" s="476"/>
      <c r="D58" s="51"/>
      <c r="E58" s="217"/>
      <c r="F58" s="217"/>
      <c r="G58" s="217"/>
      <c r="H58" s="217"/>
      <c r="I58" s="217"/>
      <c r="J58" s="217"/>
      <c r="K58" s="217"/>
      <c r="L58" s="217"/>
      <c r="M58" s="217"/>
      <c r="N58" s="217"/>
      <c r="O58" s="217"/>
      <c r="P58" s="217"/>
      <c r="Q58" s="217"/>
      <c r="R58" s="217"/>
      <c r="S58" s="217"/>
      <c r="T58" s="217"/>
      <c r="U58" s="217"/>
      <c r="V58" s="51"/>
      <c r="AM58" s="476"/>
      <c r="AN58" s="51"/>
      <c r="AO58" s="217"/>
      <c r="AP58" s="217"/>
      <c r="AQ58" s="217"/>
    </row>
    <row r="59" spans="1:43" ht="11.25" customHeight="1" x14ac:dyDescent="0.2">
      <c r="A59" s="217"/>
      <c r="B59" s="316"/>
      <c r="C59" s="476"/>
      <c r="D59" s="51"/>
      <c r="E59" s="217"/>
      <c r="F59" s="217"/>
      <c r="G59" s="217"/>
      <c r="H59" s="217"/>
      <c r="I59" s="217"/>
      <c r="J59" s="74" t="s">
        <v>217</v>
      </c>
      <c r="K59" s="217"/>
      <c r="L59" s="99"/>
      <c r="M59" s="217"/>
      <c r="N59" s="217"/>
      <c r="O59" s="217"/>
      <c r="P59" s="217"/>
      <c r="Q59" s="74" t="s">
        <v>218</v>
      </c>
      <c r="R59" s="217"/>
      <c r="S59" s="217"/>
      <c r="T59" s="217"/>
      <c r="U59" s="217"/>
      <c r="V59" s="51"/>
      <c r="W59" s="217"/>
      <c r="X59" s="217"/>
      <c r="Y59" s="217"/>
      <c r="Z59" s="217"/>
      <c r="AA59" s="217"/>
      <c r="AB59" s="217"/>
      <c r="AC59" s="217"/>
      <c r="AD59" s="217"/>
      <c r="AE59" s="217"/>
      <c r="AF59" s="217"/>
      <c r="AG59" s="217"/>
      <c r="AH59" s="217"/>
      <c r="AI59" s="217"/>
      <c r="AJ59" s="217"/>
      <c r="AK59" s="217"/>
      <c r="AL59" s="75"/>
      <c r="AM59" s="476"/>
      <c r="AN59" s="51"/>
      <c r="AO59" s="217"/>
      <c r="AP59" s="217"/>
      <c r="AQ59" s="217"/>
    </row>
    <row r="60" spans="1:43" ht="6" customHeight="1" x14ac:dyDescent="0.2">
      <c r="A60" s="217"/>
      <c r="B60" s="316"/>
      <c r="C60" s="476"/>
      <c r="D60" s="51"/>
      <c r="E60" s="217"/>
      <c r="F60" s="217"/>
      <c r="G60" s="217"/>
      <c r="H60" s="217"/>
      <c r="I60" s="217"/>
      <c r="J60" s="74"/>
      <c r="K60" s="217"/>
      <c r="L60" s="99"/>
      <c r="M60" s="217"/>
      <c r="N60" s="217"/>
      <c r="O60" s="217"/>
      <c r="P60" s="217"/>
      <c r="Q60" s="217"/>
      <c r="R60" s="217"/>
      <c r="S60" s="217"/>
      <c r="T60" s="217"/>
      <c r="U60" s="217"/>
      <c r="V60" s="51"/>
      <c r="W60" s="217"/>
      <c r="X60" s="217"/>
      <c r="Y60" s="217"/>
      <c r="Z60" s="217"/>
      <c r="AA60" s="217"/>
      <c r="AB60" s="217"/>
      <c r="AC60" s="217"/>
      <c r="AD60" s="217"/>
      <c r="AE60" s="217"/>
      <c r="AF60" s="217"/>
      <c r="AG60" s="217"/>
      <c r="AH60" s="217"/>
      <c r="AI60" s="217"/>
      <c r="AJ60" s="217"/>
      <c r="AK60" s="217"/>
      <c r="AL60" s="75"/>
      <c r="AM60" s="476"/>
      <c r="AN60" s="51"/>
      <c r="AO60" s="217"/>
      <c r="AP60" s="217"/>
      <c r="AQ60" s="217"/>
    </row>
    <row r="61" spans="1:43" ht="11.25" customHeight="1" x14ac:dyDescent="0.2">
      <c r="A61" s="217"/>
      <c r="B61" s="316"/>
      <c r="C61" s="476"/>
      <c r="D61" s="51"/>
      <c r="E61" t="s">
        <v>155</v>
      </c>
      <c r="F61" s="722" t="str">
        <f ca="1">VLOOKUP(CONCATENATE($B$56&amp;INDIRECT(ADDRESS(ROW(),COLUMN()-1))),Language_Translations,MATCH(Language_Selected,Language_Options,0),FALSE)</f>
        <v>Est-ce que vous vouliez avoir un enfant plus tard ou est-ce que vous ne vouliez plus d'enfant ?</v>
      </c>
      <c r="G61" s="722"/>
      <c r="H61" s="722"/>
      <c r="I61" s="722"/>
      <c r="J61" s="722"/>
      <c r="K61" s="722"/>
      <c r="L61" s="762"/>
      <c r="M61" t="s">
        <v>157</v>
      </c>
      <c r="N61" s="722" t="str">
        <f ca="1">VLOOKUP(CONCATENATE(B56&amp;INDIRECT(ADDRESS(ROW(),COLUMN()-1))),Language_Translations,MATCH(Language_Selected,Language_Options,0),FALSE)</f>
        <v>Est-ce que vous vouliez avoir un enfant plus tard ou est-ce que vous ne vouliez pas avoir d'enfant ?</v>
      </c>
      <c r="O61" s="722"/>
      <c r="P61" s="722"/>
      <c r="Q61" s="722"/>
      <c r="R61" s="722"/>
      <c r="S61" s="722"/>
      <c r="T61" s="722"/>
      <c r="U61" s="217"/>
      <c r="V61" s="51"/>
      <c r="W61" s="217"/>
      <c r="X61" s="217"/>
      <c r="Y61" s="217"/>
      <c r="Z61" s="217"/>
      <c r="AA61" s="217"/>
      <c r="AB61" s="217"/>
      <c r="AC61" s="217"/>
      <c r="AD61" s="217"/>
      <c r="AE61" s="217"/>
      <c r="AF61" s="217"/>
      <c r="AG61" s="217"/>
      <c r="AH61" s="217"/>
      <c r="AI61" s="217"/>
      <c r="AJ61" s="217"/>
      <c r="AK61" s="217"/>
      <c r="AL61" s="75"/>
      <c r="AM61" s="476"/>
      <c r="AN61" s="51"/>
      <c r="AO61" s="217"/>
      <c r="AP61" s="217"/>
      <c r="AQ61" s="217"/>
    </row>
    <row r="62" spans="1:43" ht="11.25" customHeight="1" x14ac:dyDescent="0.2">
      <c r="A62" s="217"/>
      <c r="B62" s="316"/>
      <c r="C62" s="476"/>
      <c r="D62" s="51"/>
      <c r="E62" s="482"/>
      <c r="F62" s="722"/>
      <c r="G62" s="722"/>
      <c r="H62" s="722"/>
      <c r="I62" s="722"/>
      <c r="J62" s="722"/>
      <c r="K62" s="722"/>
      <c r="L62" s="762"/>
      <c r="M62" s="482"/>
      <c r="N62" s="722"/>
      <c r="O62" s="722"/>
      <c r="P62" s="722"/>
      <c r="Q62" s="722"/>
      <c r="R62" s="722"/>
      <c r="S62" s="722"/>
      <c r="T62" s="722"/>
      <c r="U62" s="217"/>
      <c r="V62" s="51"/>
      <c r="W62" s="217" t="s">
        <v>219</v>
      </c>
      <c r="X62" s="217"/>
      <c r="Y62" s="217"/>
      <c r="Z62" s="47"/>
      <c r="AA62" s="47" t="s">
        <v>9</v>
      </c>
      <c r="AB62" s="47"/>
      <c r="AC62" s="47"/>
      <c r="AD62" s="47"/>
      <c r="AE62" s="47"/>
      <c r="AF62" s="47"/>
      <c r="AG62" s="47"/>
      <c r="AH62" s="47"/>
      <c r="AI62" s="47"/>
      <c r="AJ62" s="47"/>
      <c r="AK62" s="47"/>
      <c r="AL62" s="75" t="s">
        <v>93</v>
      </c>
      <c r="AM62" s="476"/>
      <c r="AN62" s="51"/>
      <c r="AO62" s="217"/>
      <c r="AP62" s="217"/>
      <c r="AQ62" s="217"/>
    </row>
    <row r="63" spans="1:43" ht="11.25" customHeight="1" x14ac:dyDescent="0.2">
      <c r="A63" s="217"/>
      <c r="B63" s="316"/>
      <c r="C63" s="476"/>
      <c r="D63" s="51"/>
      <c r="E63" s="482"/>
      <c r="F63" s="722"/>
      <c r="G63" s="722"/>
      <c r="H63" s="722"/>
      <c r="I63" s="722"/>
      <c r="J63" s="722"/>
      <c r="K63" s="722"/>
      <c r="L63" s="762"/>
      <c r="M63" s="482"/>
      <c r="N63" s="722"/>
      <c r="O63" s="722"/>
      <c r="P63" s="722"/>
      <c r="Q63" s="722"/>
      <c r="R63" s="722"/>
      <c r="S63" s="722"/>
      <c r="T63" s="722"/>
      <c r="U63" s="476"/>
      <c r="V63" s="217"/>
      <c r="W63" s="217" t="s">
        <v>220</v>
      </c>
      <c r="X63" s="217"/>
      <c r="Y63" s="217"/>
      <c r="Z63" s="217"/>
      <c r="AB63" s="47" t="s">
        <v>9</v>
      </c>
      <c r="AC63" s="47"/>
      <c r="AD63" s="47"/>
      <c r="AE63" s="47"/>
      <c r="AF63" s="47"/>
      <c r="AG63" s="47"/>
      <c r="AH63" s="47"/>
      <c r="AI63" s="47"/>
      <c r="AJ63" s="47"/>
      <c r="AK63" s="47"/>
      <c r="AL63" s="75" t="s">
        <v>95</v>
      </c>
      <c r="AM63" s="476"/>
      <c r="AN63" s="51"/>
      <c r="AO63" s="217"/>
      <c r="AP63" s="217"/>
      <c r="AQ63" s="217"/>
    </row>
    <row r="64" spans="1:43" ht="11.25" customHeight="1" x14ac:dyDescent="0.2">
      <c r="A64" s="217"/>
      <c r="B64" s="316"/>
      <c r="C64" s="476"/>
      <c r="D64" s="51"/>
      <c r="E64" s="482"/>
      <c r="F64" s="722"/>
      <c r="G64" s="722"/>
      <c r="H64" s="722"/>
      <c r="I64" s="722"/>
      <c r="J64" s="722"/>
      <c r="K64" s="722"/>
      <c r="L64" s="762"/>
      <c r="M64" s="482"/>
      <c r="N64" s="722"/>
      <c r="O64" s="722"/>
      <c r="P64" s="722"/>
      <c r="Q64" s="722"/>
      <c r="R64" s="722"/>
      <c r="S64" s="722"/>
      <c r="T64" s="722"/>
      <c r="U64" s="476"/>
      <c r="V64" s="217"/>
      <c r="W64" s="217"/>
      <c r="X64" s="217"/>
      <c r="Y64" s="217"/>
      <c r="Z64" s="217"/>
      <c r="AB64" s="97"/>
      <c r="AC64" s="47"/>
      <c r="AD64" s="47"/>
      <c r="AE64" s="47"/>
      <c r="AF64" s="47"/>
      <c r="AG64" s="47"/>
      <c r="AH64" s="47"/>
      <c r="AI64" s="47"/>
      <c r="AJ64" s="47"/>
      <c r="AK64" s="47"/>
      <c r="AL64" s="75"/>
      <c r="AM64" s="476"/>
      <c r="AN64" s="51"/>
      <c r="AO64" s="217"/>
      <c r="AP64" s="217"/>
      <c r="AQ64" s="217"/>
    </row>
    <row r="65" spans="1:43" ht="11.25" customHeight="1" x14ac:dyDescent="0.2">
      <c r="A65" s="217"/>
      <c r="B65" s="316"/>
      <c r="C65" s="476"/>
      <c r="D65" s="51"/>
      <c r="E65" s="482"/>
      <c r="F65" s="722"/>
      <c r="G65" s="722"/>
      <c r="H65" s="722"/>
      <c r="I65" s="722"/>
      <c r="J65" s="722"/>
      <c r="K65" s="722"/>
      <c r="L65" s="762"/>
      <c r="M65" s="482"/>
      <c r="N65" s="722"/>
      <c r="O65" s="722"/>
      <c r="P65" s="722"/>
      <c r="Q65" s="722"/>
      <c r="R65" s="722"/>
      <c r="S65" s="722"/>
      <c r="T65" s="722"/>
      <c r="U65" s="476"/>
      <c r="V65" s="217"/>
      <c r="W65" s="217"/>
      <c r="X65" s="217"/>
      <c r="Y65" s="217"/>
      <c r="Z65" s="217"/>
      <c r="AB65" s="97"/>
      <c r="AC65" s="47"/>
      <c r="AD65" s="47"/>
      <c r="AE65" s="47"/>
      <c r="AF65" s="47"/>
      <c r="AG65" s="47"/>
      <c r="AH65" s="47"/>
      <c r="AI65" s="47"/>
      <c r="AJ65" s="47"/>
      <c r="AK65" s="47"/>
      <c r="AL65" s="75"/>
      <c r="AM65" s="476"/>
      <c r="AN65" s="51"/>
      <c r="AO65" s="217"/>
      <c r="AP65" s="217"/>
      <c r="AQ65" s="217"/>
    </row>
    <row r="66" spans="1:43" ht="11.25" customHeight="1" x14ac:dyDescent="0.2">
      <c r="A66" s="217"/>
      <c r="B66" s="316"/>
      <c r="C66" s="476"/>
      <c r="D66" s="51"/>
      <c r="E66" s="482"/>
      <c r="F66" s="722"/>
      <c r="G66" s="722"/>
      <c r="H66" s="722"/>
      <c r="I66" s="722"/>
      <c r="J66" s="722"/>
      <c r="K66" s="722"/>
      <c r="L66" s="762"/>
      <c r="M66" s="482"/>
      <c r="N66" s="722"/>
      <c r="O66" s="722"/>
      <c r="P66" s="722"/>
      <c r="Q66" s="722"/>
      <c r="R66" s="722"/>
      <c r="S66" s="722"/>
      <c r="T66" s="722"/>
      <c r="U66" s="476"/>
      <c r="V66" s="217"/>
      <c r="W66" s="217"/>
      <c r="X66" s="217"/>
      <c r="Y66" s="217"/>
      <c r="Z66" s="217"/>
      <c r="AA66" s="217"/>
      <c r="AB66" s="217"/>
      <c r="AC66" s="217"/>
      <c r="AD66" s="217"/>
      <c r="AE66" s="217"/>
      <c r="AF66" s="217"/>
      <c r="AG66" s="217"/>
      <c r="AH66" s="217"/>
      <c r="AI66" s="217"/>
      <c r="AJ66" s="217"/>
      <c r="AK66" s="217"/>
      <c r="AL66" s="75"/>
      <c r="AM66" s="476"/>
      <c r="AN66" s="51"/>
      <c r="AO66" s="217"/>
      <c r="AP66" s="217"/>
      <c r="AQ66" s="217"/>
    </row>
    <row r="67" spans="1:43" ht="6" customHeight="1" x14ac:dyDescent="0.2">
      <c r="A67" s="77"/>
      <c r="B67" s="317"/>
      <c r="C67" s="48"/>
      <c r="D67" s="26"/>
      <c r="E67" s="77"/>
      <c r="F67" s="77"/>
      <c r="G67" s="77"/>
      <c r="H67" s="77"/>
      <c r="I67" s="77"/>
      <c r="J67" s="77"/>
      <c r="K67" s="77"/>
      <c r="L67" s="77"/>
      <c r="M67" s="77"/>
      <c r="N67" s="77"/>
      <c r="O67" s="77"/>
      <c r="P67" s="77"/>
      <c r="Q67" s="77"/>
      <c r="R67" s="77"/>
      <c r="S67" s="77"/>
      <c r="T67" s="77"/>
      <c r="U67" s="48"/>
      <c r="V67" s="77"/>
      <c r="W67" s="77"/>
      <c r="X67" s="77"/>
      <c r="Y67" s="77"/>
      <c r="Z67" s="77"/>
      <c r="AA67" s="77"/>
      <c r="AB67" s="77"/>
      <c r="AC67" s="77"/>
      <c r="AD67" s="77"/>
      <c r="AE67" s="77"/>
      <c r="AF67" s="77"/>
      <c r="AG67" s="77"/>
      <c r="AH67" s="77"/>
      <c r="AI67" s="77"/>
      <c r="AJ67" s="77"/>
      <c r="AK67" s="77"/>
      <c r="AL67" s="78"/>
      <c r="AM67" s="48"/>
      <c r="AN67" s="26"/>
      <c r="AO67" s="77"/>
      <c r="AP67" s="77"/>
      <c r="AQ67" s="77"/>
    </row>
    <row r="68" spans="1:43" ht="6" customHeight="1" x14ac:dyDescent="0.2">
      <c r="A68" s="16"/>
      <c r="B68" s="340"/>
      <c r="C68" s="46"/>
      <c r="D68" s="27"/>
      <c r="E68" s="16"/>
      <c r="F68" s="16"/>
      <c r="G68" s="16"/>
      <c r="H68" s="16"/>
      <c r="I68" s="16"/>
      <c r="J68" s="16"/>
      <c r="K68" s="16"/>
      <c r="L68" s="16"/>
      <c r="M68" s="16"/>
      <c r="N68" s="16"/>
      <c r="O68" s="16"/>
      <c r="P68" s="16"/>
      <c r="Q68" s="16"/>
      <c r="R68" s="16"/>
      <c r="S68" s="16"/>
      <c r="T68" s="16"/>
      <c r="U68" s="46"/>
      <c r="V68" s="16"/>
      <c r="W68" s="16"/>
      <c r="X68" s="16"/>
      <c r="Y68" s="16"/>
      <c r="Z68" s="16"/>
      <c r="AA68" s="16"/>
      <c r="AB68" s="16"/>
      <c r="AC68" s="16"/>
      <c r="AD68" s="16"/>
      <c r="AE68" s="16"/>
      <c r="AF68" s="16"/>
      <c r="AG68" s="16"/>
      <c r="AH68" s="16"/>
      <c r="AI68" s="16"/>
      <c r="AJ68" s="16"/>
      <c r="AK68" s="16"/>
      <c r="AL68" s="24"/>
      <c r="AM68" s="46"/>
      <c r="AN68" s="27"/>
      <c r="AO68" s="16"/>
      <c r="AP68" s="16"/>
      <c r="AQ68" s="16"/>
    </row>
    <row r="69" spans="1:43" ht="11.25" customHeight="1" x14ac:dyDescent="0.2">
      <c r="A69" s="217"/>
      <c r="B69" s="337">
        <v>236</v>
      </c>
      <c r="C69" s="476"/>
      <c r="D69" s="51"/>
      <c r="E69" s="722" t="str">
        <f ca="1">VLOOKUP(INDIRECT(ADDRESS(ROW(),COLUMN()-3)),Language_Translations,MATCH(Language_Selected,Language_Options,0),FALSE)</f>
        <v>Quand vos dernières règles ont-elles commencé ?</v>
      </c>
      <c r="F69" s="722"/>
      <c r="G69" s="722"/>
      <c r="H69" s="722"/>
      <c r="I69" s="722"/>
      <c r="J69" s="722"/>
      <c r="K69" s="722"/>
      <c r="L69" s="722"/>
      <c r="M69" s="722"/>
      <c r="N69" s="722"/>
      <c r="O69" s="722"/>
      <c r="P69" s="722"/>
      <c r="Q69" s="722"/>
      <c r="R69" s="722"/>
      <c r="S69" s="722"/>
      <c r="T69" s="722"/>
      <c r="U69" s="476"/>
      <c r="V69" s="217"/>
      <c r="W69" s="217"/>
      <c r="X69" s="217"/>
      <c r="Y69" s="217"/>
      <c r="Z69" s="217"/>
      <c r="AA69" s="217"/>
      <c r="AB69" s="217"/>
      <c r="AC69" s="217"/>
      <c r="AD69" s="217"/>
      <c r="AE69" s="217"/>
      <c r="AF69" s="217"/>
      <c r="AG69" s="217"/>
      <c r="AH69" s="217"/>
      <c r="AI69" s="27"/>
      <c r="AJ69" s="46"/>
      <c r="AK69" s="27"/>
      <c r="AL69" s="21"/>
      <c r="AM69" s="476"/>
      <c r="AN69" s="51"/>
      <c r="AO69" s="217"/>
      <c r="AP69" s="217"/>
      <c r="AQ69" s="217"/>
    </row>
    <row r="70" spans="1:43" x14ac:dyDescent="0.2">
      <c r="A70" s="217"/>
      <c r="B70" s="316"/>
      <c r="C70" s="476"/>
      <c r="D70" s="51"/>
      <c r="E70" s="722"/>
      <c r="F70" s="722"/>
      <c r="G70" s="722"/>
      <c r="H70" s="722"/>
      <c r="I70" s="722"/>
      <c r="J70" s="722"/>
      <c r="K70" s="722"/>
      <c r="L70" s="722"/>
      <c r="M70" s="722"/>
      <c r="N70" s="722"/>
      <c r="O70" s="722"/>
      <c r="P70" s="722"/>
      <c r="Q70" s="722"/>
      <c r="R70" s="722"/>
      <c r="S70" s="722"/>
      <c r="T70" s="722"/>
      <c r="U70" s="217"/>
      <c r="V70" s="51"/>
      <c r="W70" s="217" t="s">
        <v>221</v>
      </c>
      <c r="X70" s="217"/>
      <c r="Y70" s="217"/>
      <c r="Z70" s="217"/>
      <c r="AA70" s="217"/>
      <c r="AB70" s="47" t="s">
        <v>9</v>
      </c>
      <c r="AC70" s="47"/>
      <c r="AD70" s="47"/>
      <c r="AE70" s="47"/>
      <c r="AF70" s="47"/>
      <c r="AG70" s="75" t="s">
        <v>93</v>
      </c>
      <c r="AH70" s="217"/>
      <c r="AI70" s="26"/>
      <c r="AJ70" s="48"/>
      <c r="AK70" s="26"/>
      <c r="AL70" s="22"/>
      <c r="AM70" s="476"/>
      <c r="AN70" s="51"/>
      <c r="AO70" s="217"/>
      <c r="AP70" s="217"/>
      <c r="AQ70" s="217"/>
    </row>
    <row r="71" spans="1:43" x14ac:dyDescent="0.2">
      <c r="A71" s="217"/>
      <c r="B71" s="316"/>
      <c r="C71" s="476"/>
      <c r="D71" s="51"/>
      <c r="E71" s="722"/>
      <c r="F71" s="722"/>
      <c r="G71" s="722"/>
      <c r="H71" s="722"/>
      <c r="I71" s="722"/>
      <c r="J71" s="722"/>
      <c r="K71" s="722"/>
      <c r="L71" s="722"/>
      <c r="M71" s="722"/>
      <c r="N71" s="722"/>
      <c r="O71" s="722"/>
      <c r="P71" s="722"/>
      <c r="Q71" s="722"/>
      <c r="R71" s="722"/>
      <c r="S71" s="722"/>
      <c r="T71" s="722"/>
      <c r="U71" s="217"/>
      <c r="V71" s="51"/>
      <c r="W71" s="217"/>
      <c r="X71" s="217"/>
      <c r="Y71" s="217"/>
      <c r="Z71" s="217"/>
      <c r="AA71" s="217"/>
      <c r="AB71" s="217"/>
      <c r="AC71" s="217"/>
      <c r="AD71" s="217"/>
      <c r="AE71" s="217"/>
      <c r="AF71" s="217"/>
      <c r="AG71" s="74"/>
      <c r="AH71" s="217"/>
      <c r="AI71" s="27"/>
      <c r="AJ71" s="46"/>
      <c r="AK71" s="27"/>
      <c r="AL71" s="21"/>
      <c r="AM71" s="476"/>
      <c r="AN71" s="51"/>
      <c r="AO71" s="217"/>
      <c r="AP71" s="217"/>
      <c r="AQ71" s="217"/>
    </row>
    <row r="72" spans="1:43" x14ac:dyDescent="0.2">
      <c r="A72" s="217"/>
      <c r="B72" s="316"/>
      <c r="C72" s="476"/>
      <c r="D72" s="51"/>
      <c r="E72" s="217"/>
      <c r="F72" s="217"/>
      <c r="G72" s="217"/>
      <c r="H72" s="217"/>
      <c r="I72" s="217"/>
      <c r="J72" s="217"/>
      <c r="K72" s="217"/>
      <c r="L72" s="217"/>
      <c r="M72" s="217"/>
      <c r="N72" s="217"/>
      <c r="O72" s="217"/>
      <c r="P72" s="217"/>
      <c r="Q72" s="217"/>
      <c r="R72" s="217"/>
      <c r="S72" s="217"/>
      <c r="T72" s="217"/>
      <c r="U72" s="217"/>
      <c r="V72" s="51"/>
      <c r="W72" s="217" t="s">
        <v>222</v>
      </c>
      <c r="X72" s="217"/>
      <c r="Y72" s="217"/>
      <c r="Z72" s="217"/>
      <c r="AA72" s="217"/>
      <c r="AB72" s="47"/>
      <c r="AC72" s="47" t="s">
        <v>9</v>
      </c>
      <c r="AD72" s="47"/>
      <c r="AE72" s="47"/>
      <c r="AF72" s="47"/>
      <c r="AG72" s="75" t="s">
        <v>95</v>
      </c>
      <c r="AH72" s="217"/>
      <c r="AI72" s="26"/>
      <c r="AJ72" s="48"/>
      <c r="AK72" s="26"/>
      <c r="AL72" s="22"/>
      <c r="AM72" s="476"/>
      <c r="AN72" s="51"/>
      <c r="AO72" s="217"/>
      <c r="AP72" s="217"/>
      <c r="AQ72" s="217"/>
    </row>
    <row r="73" spans="1:43" x14ac:dyDescent="0.2">
      <c r="A73" s="217"/>
      <c r="B73" s="316"/>
      <c r="C73" s="476"/>
      <c r="D73" s="51"/>
      <c r="E73" s="217"/>
      <c r="F73" s="217"/>
      <c r="G73" s="217"/>
      <c r="H73" s="217"/>
      <c r="I73" s="217"/>
      <c r="J73" s="217"/>
      <c r="K73" s="217"/>
      <c r="L73" s="217"/>
      <c r="M73" s="217"/>
      <c r="N73" s="217"/>
      <c r="O73" s="217"/>
      <c r="P73" s="217"/>
      <c r="Q73" s="217"/>
      <c r="R73" s="217"/>
      <c r="S73" s="217"/>
      <c r="T73" s="217"/>
      <c r="U73" s="217"/>
      <c r="V73" s="51"/>
      <c r="W73" s="217"/>
      <c r="X73" s="217"/>
      <c r="Y73" s="217"/>
      <c r="Z73" s="217"/>
      <c r="AA73" s="217"/>
      <c r="AB73" s="217"/>
      <c r="AD73" s="217"/>
      <c r="AE73" s="217"/>
      <c r="AF73" s="217"/>
      <c r="AG73" s="74"/>
      <c r="AH73" s="217"/>
      <c r="AI73" s="27"/>
      <c r="AJ73" s="46"/>
      <c r="AK73" s="27"/>
      <c r="AL73" s="21"/>
      <c r="AM73" s="476"/>
      <c r="AN73" s="51"/>
      <c r="AO73" s="217"/>
      <c r="AP73" s="217"/>
      <c r="AQ73" s="217"/>
    </row>
    <row r="74" spans="1:43" x14ac:dyDescent="0.2">
      <c r="A74" s="217"/>
      <c r="B74" s="316"/>
      <c r="C74" s="476"/>
      <c r="D74" s="51"/>
      <c r="E74" s="217"/>
      <c r="F74" s="217"/>
      <c r="G74" s="217"/>
      <c r="H74" s="217"/>
      <c r="I74" s="217"/>
      <c r="J74" s="217"/>
      <c r="K74" s="217"/>
      <c r="L74" s="217"/>
      <c r="M74" s="217"/>
      <c r="N74" s="217"/>
      <c r="O74" s="217"/>
      <c r="P74" s="217"/>
      <c r="Q74" s="217"/>
      <c r="R74" s="217"/>
      <c r="S74" s="217"/>
      <c r="T74" s="217"/>
      <c r="U74" s="217"/>
      <c r="V74" s="51"/>
      <c r="W74" s="217" t="s">
        <v>223</v>
      </c>
      <c r="X74" s="217"/>
      <c r="Y74" s="217"/>
      <c r="Z74" s="217"/>
      <c r="AA74" s="47" t="s">
        <v>9</v>
      </c>
      <c r="AB74" s="47"/>
      <c r="AC74" s="97"/>
      <c r="AD74" s="47"/>
      <c r="AE74" s="47"/>
      <c r="AF74" s="47"/>
      <c r="AG74" s="75" t="s">
        <v>97</v>
      </c>
      <c r="AH74" s="217"/>
      <c r="AI74" s="26"/>
      <c r="AJ74" s="48"/>
      <c r="AK74" s="26"/>
      <c r="AL74" s="22"/>
      <c r="AM74" s="476"/>
      <c r="AN74" s="51"/>
      <c r="AO74" s="217"/>
      <c r="AP74" s="217"/>
      <c r="AQ74" s="217"/>
    </row>
    <row r="75" spans="1:43" x14ac:dyDescent="0.2">
      <c r="A75" s="217"/>
      <c r="B75" s="316"/>
      <c r="C75" s="476"/>
      <c r="D75" s="51"/>
      <c r="E75" s="217"/>
      <c r="F75" s="217"/>
      <c r="G75" s="217"/>
      <c r="H75" s="217"/>
      <c r="I75" s="217"/>
      <c r="J75" s="217"/>
      <c r="K75" s="217"/>
      <c r="L75" s="217"/>
      <c r="M75" s="217"/>
      <c r="N75" s="217"/>
      <c r="O75" s="217"/>
      <c r="P75" s="217"/>
      <c r="Q75" s="217"/>
      <c r="R75" s="217"/>
      <c r="S75" s="217"/>
      <c r="T75" s="217"/>
      <c r="U75" s="217"/>
      <c r="V75" s="51"/>
      <c r="W75" s="217"/>
      <c r="X75" s="217"/>
      <c r="Y75" s="217"/>
      <c r="Z75" s="217"/>
      <c r="AA75" s="217"/>
      <c r="AB75" s="217"/>
      <c r="AD75" s="217"/>
      <c r="AE75" s="217"/>
      <c r="AF75" s="217"/>
      <c r="AG75" s="74"/>
      <c r="AH75" s="217"/>
      <c r="AI75" s="27"/>
      <c r="AJ75" s="46"/>
      <c r="AK75" s="27"/>
      <c r="AL75" s="21"/>
      <c r="AM75" s="476"/>
      <c r="AN75" s="51"/>
      <c r="AO75" s="217"/>
      <c r="AP75" s="217"/>
      <c r="AQ75" s="217"/>
    </row>
    <row r="76" spans="1:43" x14ac:dyDescent="0.2">
      <c r="A76" s="217"/>
      <c r="B76" s="316"/>
      <c r="C76" s="476"/>
      <c r="D76" s="51"/>
      <c r="E76" s="697" t="s">
        <v>224</v>
      </c>
      <c r="F76" s="697"/>
      <c r="G76" s="697"/>
      <c r="H76" s="697"/>
      <c r="I76" s="697"/>
      <c r="J76" s="697"/>
      <c r="K76" s="697"/>
      <c r="L76" s="697"/>
      <c r="M76" s="697"/>
      <c r="N76" s="697"/>
      <c r="O76" s="697"/>
      <c r="P76" s="697"/>
      <c r="Q76" s="697"/>
      <c r="R76" s="697"/>
      <c r="S76" s="697"/>
      <c r="T76" s="697"/>
      <c r="U76" s="217"/>
      <c r="V76" s="51"/>
      <c r="W76" s="217" t="s">
        <v>225</v>
      </c>
      <c r="X76" s="217"/>
      <c r="Y76" s="217"/>
      <c r="Z76" s="217"/>
      <c r="AA76" s="217"/>
      <c r="AB76" s="47" t="s">
        <v>9</v>
      </c>
      <c r="AC76" s="97"/>
      <c r="AD76" s="47"/>
      <c r="AE76" s="47"/>
      <c r="AF76" s="47"/>
      <c r="AG76" s="75" t="s">
        <v>114</v>
      </c>
      <c r="AH76" s="217"/>
      <c r="AI76" s="26"/>
      <c r="AJ76" s="48"/>
      <c r="AK76" s="26"/>
      <c r="AL76" s="22"/>
      <c r="AM76" s="476"/>
      <c r="AN76" s="51"/>
      <c r="AO76" s="217"/>
      <c r="AP76" s="217"/>
      <c r="AQ76" s="217"/>
    </row>
    <row r="77" spans="1:43" x14ac:dyDescent="0.2">
      <c r="A77" s="217"/>
      <c r="B77" s="316"/>
      <c r="C77" s="476"/>
      <c r="D77" s="51"/>
      <c r="E77" s="217"/>
      <c r="F77" s="217"/>
      <c r="G77" s="217"/>
      <c r="H77" s="217"/>
      <c r="I77" s="217"/>
      <c r="J77" s="217"/>
      <c r="K77" s="217"/>
      <c r="L77" s="217"/>
      <c r="M77" s="217"/>
      <c r="N77" s="217"/>
      <c r="O77" s="217"/>
      <c r="P77" s="217"/>
      <c r="Q77" s="217"/>
      <c r="R77" s="217"/>
      <c r="S77" s="217"/>
      <c r="T77" s="217"/>
      <c r="U77" s="217"/>
      <c r="V77" s="51"/>
      <c r="W77" s="217"/>
      <c r="X77" s="217"/>
      <c r="Y77" s="217"/>
      <c r="Z77" s="217"/>
      <c r="AA77" s="217"/>
      <c r="AB77" s="217"/>
      <c r="AC77" s="217"/>
      <c r="AD77" s="217"/>
      <c r="AE77" s="217"/>
      <c r="AF77" s="217"/>
      <c r="AG77" s="217"/>
      <c r="AH77" s="217"/>
      <c r="AI77" s="217"/>
      <c r="AJ77" s="217"/>
      <c r="AK77" s="217"/>
      <c r="AL77" s="74"/>
      <c r="AM77" s="476"/>
      <c r="AN77" s="51"/>
      <c r="AO77" s="217"/>
      <c r="AP77" s="217"/>
      <c r="AQ77" s="217"/>
    </row>
    <row r="78" spans="1:43" x14ac:dyDescent="0.2">
      <c r="A78" s="217"/>
      <c r="B78" s="316"/>
      <c r="C78" s="476"/>
      <c r="D78" s="51"/>
      <c r="E78" s="217"/>
      <c r="F78" s="217"/>
      <c r="G78" s="217"/>
      <c r="H78" s="217"/>
      <c r="I78" s="217"/>
      <c r="J78" s="217"/>
      <c r="K78" s="217"/>
      <c r="L78" s="217"/>
      <c r="M78" s="217"/>
      <c r="N78" s="217"/>
      <c r="O78" s="217"/>
      <c r="P78" s="217"/>
      <c r="Q78" s="217"/>
      <c r="R78" s="217"/>
      <c r="S78" s="217"/>
      <c r="T78" s="217"/>
      <c r="U78" s="217"/>
      <c r="V78" s="51"/>
      <c r="W78" s="217" t="s">
        <v>226</v>
      </c>
      <c r="X78" s="217"/>
      <c r="Y78" s="217"/>
      <c r="Z78" s="217"/>
      <c r="AA78" s="217"/>
      <c r="AB78" s="217"/>
      <c r="AC78" s="217"/>
      <c r="AD78" s="217"/>
      <c r="AE78" s="217"/>
      <c r="AF78" s="217"/>
      <c r="AG78" s="217"/>
      <c r="AH78" s="217"/>
      <c r="AI78" s="217"/>
      <c r="AJ78" s="217"/>
      <c r="AK78" s="217"/>
      <c r="AL78" s="74"/>
      <c r="AM78" s="476"/>
      <c r="AN78" s="51"/>
      <c r="AO78" s="217"/>
      <c r="AP78" s="217"/>
      <c r="AQ78" s="217"/>
    </row>
    <row r="79" spans="1:43" x14ac:dyDescent="0.2">
      <c r="A79" s="217"/>
      <c r="B79" s="316"/>
      <c r="C79" s="476"/>
      <c r="D79" s="51"/>
      <c r="E79" s="217"/>
      <c r="F79" s="217"/>
      <c r="G79" s="217"/>
      <c r="H79" s="217"/>
      <c r="I79" s="217"/>
      <c r="J79" s="217"/>
      <c r="K79" s="217"/>
      <c r="L79" s="217"/>
      <c r="M79" s="217"/>
      <c r="N79" s="217"/>
      <c r="O79" s="217"/>
      <c r="P79" s="217"/>
      <c r="Q79" s="217"/>
      <c r="R79" s="217"/>
      <c r="S79" s="217"/>
      <c r="T79" s="217"/>
      <c r="U79" s="217"/>
      <c r="V79" s="51"/>
      <c r="W79" s="217"/>
      <c r="X79" s="217" t="s">
        <v>227</v>
      </c>
      <c r="Y79" s="217"/>
      <c r="Z79" s="217"/>
      <c r="AA79" s="217"/>
      <c r="AB79" s="217"/>
      <c r="AC79" s="217"/>
      <c r="AD79" s="217"/>
      <c r="AE79" s="217"/>
      <c r="AF79" s="217"/>
      <c r="AG79" s="47"/>
      <c r="AH79" s="47" t="s">
        <v>9</v>
      </c>
      <c r="AI79" s="97"/>
      <c r="AJ79" s="47"/>
      <c r="AK79" s="217"/>
      <c r="AL79" s="74" t="s">
        <v>228</v>
      </c>
      <c r="AM79" s="476"/>
      <c r="AN79" s="51"/>
      <c r="AO79" s="217"/>
      <c r="AP79" s="217"/>
      <c r="AQ79" s="217"/>
    </row>
    <row r="80" spans="1:43" x14ac:dyDescent="0.2">
      <c r="A80" s="217"/>
      <c r="B80" s="316"/>
      <c r="C80" s="476"/>
      <c r="D80" s="51"/>
      <c r="E80" s="217"/>
      <c r="F80" s="217"/>
      <c r="G80" s="217"/>
      <c r="H80" s="217"/>
      <c r="I80" s="217"/>
      <c r="J80" s="217"/>
      <c r="K80" s="217"/>
      <c r="L80" s="217"/>
      <c r="M80" s="217"/>
      <c r="N80" s="217"/>
      <c r="O80" s="217"/>
      <c r="P80" s="217"/>
      <c r="Q80" s="217"/>
      <c r="R80" s="217"/>
      <c r="S80" s="217"/>
      <c r="T80" s="217"/>
      <c r="U80" s="217"/>
      <c r="V80" s="51"/>
      <c r="W80" s="217"/>
      <c r="X80" s="217"/>
      <c r="Y80" s="217"/>
      <c r="Z80" s="217"/>
      <c r="AA80" s="217"/>
      <c r="AB80" s="217"/>
      <c r="AC80" s="217"/>
      <c r="AD80" s="217"/>
      <c r="AE80" s="217"/>
      <c r="AF80" s="217"/>
      <c r="AG80" s="217"/>
      <c r="AH80" s="217"/>
      <c r="AI80" s="217"/>
      <c r="AJ80" s="217"/>
      <c r="AK80" s="217"/>
      <c r="AL80" s="74"/>
      <c r="AM80" s="476"/>
      <c r="AN80" s="51"/>
      <c r="AO80" s="217"/>
      <c r="AP80">
        <v>240</v>
      </c>
      <c r="AQ80" s="217"/>
    </row>
    <row r="81" spans="1:43" x14ac:dyDescent="0.2">
      <c r="A81" s="217"/>
      <c r="B81" s="316"/>
      <c r="C81" s="476"/>
      <c r="D81" s="51"/>
      <c r="E81" s="217"/>
      <c r="F81" s="217"/>
      <c r="G81" s="217"/>
      <c r="H81" s="217"/>
      <c r="I81" s="217"/>
      <c r="J81" s="217"/>
      <c r="K81" s="217"/>
      <c r="L81" s="217"/>
      <c r="M81" s="217"/>
      <c r="N81" s="217"/>
      <c r="O81" s="217"/>
      <c r="P81" s="217"/>
      <c r="Q81" s="217"/>
      <c r="R81" s="217"/>
      <c r="S81" s="217"/>
      <c r="T81" s="217"/>
      <c r="U81" s="217"/>
      <c r="V81" s="51"/>
      <c r="W81" s="217" t="s">
        <v>2305</v>
      </c>
      <c r="X81" s="217"/>
      <c r="Y81" s="217"/>
      <c r="Z81" s="217"/>
      <c r="AA81" s="217"/>
      <c r="AB81" s="217"/>
      <c r="AC81" s="217"/>
      <c r="AD81" s="47"/>
      <c r="AE81" s="97"/>
      <c r="AF81" s="47"/>
      <c r="AG81" s="47"/>
      <c r="AH81" s="47"/>
      <c r="AI81" s="47" t="s">
        <v>9</v>
      </c>
      <c r="AJ81" s="47"/>
      <c r="AK81" s="217"/>
      <c r="AL81" s="74" t="s">
        <v>229</v>
      </c>
      <c r="AM81" s="476"/>
      <c r="AN81" s="51"/>
      <c r="AO81" s="217"/>
      <c r="AQ81" s="217"/>
    </row>
    <row r="82" spans="1:43" x14ac:dyDescent="0.2">
      <c r="A82" s="217"/>
      <c r="B82" s="316"/>
      <c r="C82" s="476"/>
      <c r="D82" s="51"/>
      <c r="E82" s="217"/>
      <c r="F82" s="217"/>
      <c r="G82" s="217"/>
      <c r="H82" s="217"/>
      <c r="I82" s="217"/>
      <c r="J82" s="217"/>
      <c r="K82" s="217"/>
      <c r="L82" s="217"/>
      <c r="M82" s="217"/>
      <c r="N82" s="217"/>
      <c r="O82" s="217"/>
      <c r="P82" s="217"/>
      <c r="Q82" s="217"/>
      <c r="R82" s="217"/>
      <c r="S82" s="217"/>
      <c r="T82" s="217"/>
      <c r="U82" s="217"/>
      <c r="V82" s="51"/>
      <c r="W82" s="217"/>
      <c r="X82" s="217"/>
      <c r="Y82" s="217"/>
      <c r="Z82" s="217"/>
      <c r="AA82" s="217"/>
      <c r="AB82" s="217"/>
      <c r="AC82" s="217"/>
      <c r="AD82" s="217"/>
      <c r="AE82" s="217"/>
      <c r="AF82" s="217"/>
      <c r="AG82" s="217"/>
      <c r="AH82" s="217"/>
      <c r="AI82" s="217"/>
      <c r="AJ82" s="217"/>
      <c r="AK82" s="217"/>
      <c r="AL82" s="74"/>
      <c r="AM82" s="476"/>
      <c r="AN82" s="51"/>
      <c r="AO82" s="217"/>
      <c r="AP82" s="217"/>
      <c r="AQ82" s="217"/>
    </row>
    <row r="83" spans="1:43" x14ac:dyDescent="0.2">
      <c r="A83" s="217"/>
      <c r="B83" s="316"/>
      <c r="C83" s="476"/>
      <c r="D83" s="51"/>
      <c r="E83" s="217"/>
      <c r="F83" s="217"/>
      <c r="G83" s="217"/>
      <c r="H83" s="217"/>
      <c r="I83" s="217"/>
      <c r="J83" s="217"/>
      <c r="K83" s="217"/>
      <c r="L83" s="217"/>
      <c r="M83" s="217"/>
      <c r="N83" s="217"/>
      <c r="O83" s="217"/>
      <c r="P83" s="217"/>
      <c r="Q83" s="217"/>
      <c r="R83" s="217"/>
      <c r="S83" s="217"/>
      <c r="T83" s="217"/>
      <c r="U83" s="217"/>
      <c r="V83" s="51"/>
      <c r="W83" s="217" t="s">
        <v>230</v>
      </c>
      <c r="X83" s="217"/>
      <c r="Y83" s="217"/>
      <c r="Z83" s="217"/>
      <c r="AA83" s="217"/>
      <c r="AB83" s="217"/>
      <c r="AC83" s="217"/>
      <c r="AE83" s="47" t="s">
        <v>9</v>
      </c>
      <c r="AF83" s="97"/>
      <c r="AG83" s="47"/>
      <c r="AH83" s="47"/>
      <c r="AI83" s="47"/>
      <c r="AJ83" s="47"/>
      <c r="AK83" s="217"/>
      <c r="AL83" s="74" t="s">
        <v>231</v>
      </c>
      <c r="AM83" s="476"/>
      <c r="AN83" s="51"/>
      <c r="AO83" s="217"/>
      <c r="AP83">
        <v>241</v>
      </c>
      <c r="AQ83" s="217"/>
    </row>
    <row r="84" spans="1:43" ht="6" customHeight="1" thickBot="1" x14ac:dyDescent="0.25">
      <c r="A84" s="217"/>
      <c r="B84" s="316"/>
      <c r="C84" s="476"/>
      <c r="D84" s="51"/>
      <c r="E84" s="217"/>
      <c r="F84" s="217"/>
      <c r="G84" s="217"/>
      <c r="H84" s="217"/>
      <c r="I84" s="217"/>
      <c r="J84" s="217"/>
      <c r="K84" s="217"/>
      <c r="L84" s="217"/>
      <c r="M84" s="217"/>
      <c r="N84" s="217"/>
      <c r="O84" s="217"/>
      <c r="P84" s="217"/>
      <c r="Q84" s="217"/>
      <c r="R84" s="217"/>
      <c r="S84" s="217"/>
      <c r="T84" s="217"/>
      <c r="U84" s="217"/>
      <c r="V84" s="51"/>
      <c r="W84" s="217"/>
      <c r="X84" s="217"/>
      <c r="Y84" s="217"/>
      <c r="Z84" s="217"/>
      <c r="AA84" s="217"/>
      <c r="AB84" s="217"/>
      <c r="AC84" s="217"/>
      <c r="AD84" s="217"/>
      <c r="AE84" s="217"/>
      <c r="AF84" s="217"/>
      <c r="AG84" s="217"/>
      <c r="AH84" s="217"/>
      <c r="AI84" s="217"/>
      <c r="AJ84" s="217"/>
      <c r="AK84" s="217"/>
      <c r="AL84" s="74"/>
      <c r="AM84" s="476"/>
      <c r="AN84" s="51"/>
      <c r="AO84" s="217"/>
      <c r="AP84" s="217"/>
      <c r="AQ84" s="217"/>
    </row>
    <row r="85" spans="1:43" ht="6" customHeight="1" x14ac:dyDescent="0.2">
      <c r="A85" s="82"/>
      <c r="B85" s="339"/>
      <c r="C85" s="84"/>
      <c r="D85" s="85"/>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86"/>
      <c r="AM85" s="84"/>
      <c r="AN85" s="85"/>
      <c r="AO85" s="1"/>
      <c r="AP85" s="1"/>
      <c r="AQ85" s="87"/>
    </row>
    <row r="86" spans="1:43" ht="10.75" customHeight="1" x14ac:dyDescent="0.2">
      <c r="A86" s="88"/>
      <c r="B86" s="337">
        <v>237</v>
      </c>
      <c r="C86" s="476"/>
      <c r="D86" s="51"/>
      <c r="E86" s="704" t="s">
        <v>232</v>
      </c>
      <c r="F86" s="704"/>
      <c r="G86" s="704"/>
      <c r="H86" s="704"/>
      <c r="I86" s="704"/>
      <c r="J86" s="704"/>
      <c r="K86" s="704"/>
      <c r="L86" s="704"/>
      <c r="M86" s="704"/>
      <c r="N86" s="704"/>
      <c r="O86" s="704"/>
      <c r="P86" s="704"/>
      <c r="Q86" s="704"/>
      <c r="R86" s="704"/>
      <c r="S86" s="704"/>
      <c r="T86" s="704"/>
      <c r="U86" s="704"/>
      <c r="V86" s="704"/>
      <c r="W86" s="704"/>
      <c r="X86" s="704"/>
      <c r="Y86" s="704"/>
      <c r="Z86" s="704"/>
      <c r="AA86" s="704"/>
      <c r="AB86" s="704"/>
      <c r="AC86" s="704"/>
      <c r="AD86" s="704"/>
      <c r="AE86" s="704"/>
      <c r="AF86" s="704"/>
      <c r="AG86" s="704"/>
      <c r="AH86" s="704"/>
      <c r="AI86" s="704"/>
      <c r="AJ86" s="704"/>
      <c r="AK86" s="704"/>
      <c r="AL86" s="704"/>
      <c r="AM86" s="595"/>
      <c r="AN86" s="51"/>
      <c r="AO86" s="603"/>
      <c r="AP86" s="603"/>
      <c r="AQ86" s="89"/>
    </row>
    <row r="87" spans="1:43" ht="11.25" customHeight="1" x14ac:dyDescent="0.2">
      <c r="A87" s="88"/>
      <c r="D87" s="110"/>
      <c r="E87" s="704"/>
      <c r="F87" s="704"/>
      <c r="G87" s="704"/>
      <c r="H87" s="704"/>
      <c r="I87" s="704"/>
      <c r="J87" s="704"/>
      <c r="K87" s="704"/>
      <c r="L87" s="704"/>
      <c r="M87" s="704"/>
      <c r="N87" s="704"/>
      <c r="O87" s="704"/>
      <c r="P87" s="704"/>
      <c r="Q87" s="704"/>
      <c r="R87" s="704"/>
      <c r="S87" s="704"/>
      <c r="T87" s="704"/>
      <c r="U87" s="704"/>
      <c r="V87" s="704"/>
      <c r="W87" s="704"/>
      <c r="X87" s="704"/>
      <c r="Y87" s="704"/>
      <c r="Z87" s="704"/>
      <c r="AA87" s="704"/>
      <c r="AB87" s="704"/>
      <c r="AC87" s="704"/>
      <c r="AD87" s="704"/>
      <c r="AE87" s="704"/>
      <c r="AF87" s="704"/>
      <c r="AG87" s="704"/>
      <c r="AH87" s="704"/>
      <c r="AI87" s="704"/>
      <c r="AJ87" s="704"/>
      <c r="AK87" s="704"/>
      <c r="AL87" s="704"/>
      <c r="AM87" s="476"/>
      <c r="AN87" s="51"/>
      <c r="AO87" s="217"/>
      <c r="AP87" s="217"/>
      <c r="AQ87" s="89"/>
    </row>
    <row r="88" spans="1:43" ht="6" customHeight="1" x14ac:dyDescent="0.2">
      <c r="A88" s="88"/>
      <c r="B88" s="316"/>
      <c r="C88" s="476"/>
      <c r="D88" s="51"/>
      <c r="E88" s="217"/>
      <c r="F88" s="217"/>
      <c r="G88" s="217"/>
      <c r="H88" s="217"/>
      <c r="I88" s="217"/>
      <c r="J88" s="217"/>
      <c r="K88" s="217"/>
      <c r="L88" s="217"/>
      <c r="M88" s="217"/>
      <c r="N88" s="217"/>
      <c r="O88" s="217"/>
      <c r="P88" s="217"/>
      <c r="Q88" s="217"/>
      <c r="R88" s="217"/>
      <c r="S88" s="217"/>
      <c r="T88" s="217"/>
      <c r="U88" s="217"/>
      <c r="V88" s="217"/>
      <c r="W88" s="217"/>
      <c r="X88" s="217"/>
      <c r="Y88" s="217"/>
      <c r="Z88" s="217"/>
      <c r="AA88" s="217"/>
      <c r="AB88" s="217"/>
      <c r="AC88" s="217"/>
      <c r="AD88" s="217"/>
      <c r="AE88" s="217"/>
      <c r="AF88" s="217"/>
      <c r="AG88" s="217"/>
      <c r="AH88" s="217"/>
      <c r="AI88" s="217"/>
      <c r="AJ88" s="217"/>
      <c r="AK88" s="217"/>
      <c r="AL88" s="74"/>
      <c r="AM88" s="476"/>
      <c r="AN88" s="51"/>
      <c r="AO88" s="217"/>
      <c r="AP88" s="217"/>
      <c r="AQ88" s="89"/>
    </row>
    <row r="89" spans="1:43" ht="11.25" customHeight="1" x14ac:dyDescent="0.2">
      <c r="A89" s="88"/>
      <c r="B89" s="316"/>
      <c r="C89" s="476"/>
      <c r="D89" s="51"/>
      <c r="E89" s="217"/>
      <c r="F89" s="217"/>
      <c r="G89" s="217"/>
      <c r="H89" s="217"/>
      <c r="I89" s="217"/>
      <c r="J89" s="217"/>
      <c r="K89" s="217"/>
      <c r="L89" s="217"/>
      <c r="M89" s="217"/>
      <c r="N89" s="74" t="s">
        <v>233</v>
      </c>
      <c r="O89" s="217"/>
      <c r="P89" s="217"/>
      <c r="Q89" s="217"/>
      <c r="R89" s="217"/>
      <c r="S89" s="217"/>
      <c r="T89" s="217"/>
      <c r="U89" s="217"/>
      <c r="V89" s="217"/>
      <c r="W89" s="217"/>
      <c r="X89" s="217"/>
      <c r="Y89" s="217"/>
      <c r="Z89" s="74" t="s">
        <v>234</v>
      </c>
      <c r="AA89" s="217"/>
      <c r="AB89" s="217"/>
      <c r="AC89" s="217"/>
      <c r="AD89" s="217"/>
      <c r="AE89" s="217"/>
      <c r="AF89" s="217"/>
      <c r="AG89" s="217"/>
      <c r="AH89" s="217"/>
      <c r="AI89" s="217"/>
      <c r="AJ89" s="217"/>
      <c r="AK89" s="217"/>
      <c r="AL89" s="74"/>
      <c r="AM89" s="476"/>
      <c r="AN89" s="51"/>
      <c r="AO89" s="217"/>
      <c r="AP89" s="217"/>
      <c r="AQ89" s="89"/>
    </row>
    <row r="90" spans="1:43" ht="11.25" customHeight="1" x14ac:dyDescent="0.2">
      <c r="A90" s="88"/>
      <c r="B90" s="316"/>
      <c r="C90" s="476"/>
      <c r="D90" s="51"/>
      <c r="E90" s="217"/>
      <c r="F90" s="217"/>
      <c r="G90" s="217"/>
      <c r="H90" s="217"/>
      <c r="I90" s="217"/>
      <c r="J90" s="217"/>
      <c r="K90" s="217"/>
      <c r="L90" s="217"/>
      <c r="M90" s="217"/>
      <c r="N90" s="74" t="s">
        <v>235</v>
      </c>
      <c r="O90" s="217"/>
      <c r="P90" s="217"/>
      <c r="Q90" s="217"/>
      <c r="R90" s="217"/>
      <c r="S90" s="217"/>
      <c r="T90" s="217"/>
      <c r="U90" s="217"/>
      <c r="V90" s="217"/>
      <c r="W90" s="217"/>
      <c r="X90" s="217"/>
      <c r="Y90" s="217"/>
      <c r="Z90" s="74" t="s">
        <v>236</v>
      </c>
      <c r="AA90" s="217"/>
      <c r="AB90" s="217"/>
      <c r="AC90" s="217"/>
      <c r="AD90" s="217"/>
      <c r="AE90" s="217"/>
      <c r="AF90" s="217"/>
      <c r="AG90" s="217"/>
      <c r="AH90" s="217"/>
      <c r="AI90" s="217"/>
      <c r="AJ90" s="217"/>
      <c r="AK90" s="217"/>
      <c r="AL90" s="74"/>
      <c r="AM90" s="476"/>
      <c r="AN90" s="51"/>
      <c r="AO90" s="217"/>
      <c r="AP90">
        <v>240</v>
      </c>
      <c r="AQ90" s="89"/>
    </row>
    <row r="91" spans="1:43" ht="11.25" customHeight="1" x14ac:dyDescent="0.2">
      <c r="A91" s="88"/>
      <c r="B91" s="316"/>
      <c r="C91" s="476"/>
      <c r="D91" s="51"/>
      <c r="E91" s="217"/>
      <c r="F91" s="217"/>
      <c r="G91" s="217"/>
      <c r="H91" s="217"/>
      <c r="I91" s="217"/>
      <c r="J91" s="217"/>
      <c r="K91" s="217"/>
      <c r="L91" s="217"/>
      <c r="M91" s="217"/>
      <c r="N91" s="74" t="s">
        <v>237</v>
      </c>
      <c r="O91" s="217"/>
      <c r="P91" s="217"/>
      <c r="Q91" s="217"/>
      <c r="R91" s="217"/>
      <c r="S91" s="217"/>
      <c r="T91" s="217"/>
      <c r="U91" s="217"/>
      <c r="V91" s="217"/>
      <c r="W91" s="217"/>
      <c r="X91" s="217"/>
      <c r="Y91" s="217"/>
      <c r="Z91" s="74" t="s">
        <v>86</v>
      </c>
      <c r="AA91" s="217"/>
      <c r="AB91" s="217"/>
      <c r="AC91" s="217"/>
      <c r="AD91" s="217"/>
      <c r="AE91" s="217"/>
      <c r="AF91" s="217"/>
      <c r="AG91" s="217"/>
      <c r="AH91" s="217"/>
      <c r="AI91" s="217"/>
      <c r="AJ91" s="217"/>
      <c r="AK91" s="217"/>
      <c r="AL91" s="74"/>
      <c r="AM91" s="476"/>
      <c r="AN91" s="51"/>
      <c r="AO91" s="217"/>
      <c r="AP91" s="217"/>
      <c r="AQ91" s="89"/>
    </row>
    <row r="92" spans="1:43" ht="6" customHeight="1" thickBot="1" x14ac:dyDescent="0.25">
      <c r="A92" s="90"/>
      <c r="B92" s="336"/>
      <c r="C92" s="72"/>
      <c r="D92" s="73"/>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91"/>
      <c r="AM92" s="72"/>
      <c r="AN92" s="73"/>
      <c r="AO92" s="71"/>
      <c r="AP92" s="71"/>
      <c r="AQ92" s="92"/>
    </row>
    <row r="93" spans="1:43" ht="6" customHeight="1" x14ac:dyDescent="0.2">
      <c r="A93" s="217"/>
      <c r="B93" s="316"/>
      <c r="C93" s="476"/>
      <c r="D93" s="51"/>
      <c r="E93" s="217"/>
      <c r="F93" s="217"/>
      <c r="G93" s="217"/>
      <c r="H93" s="217"/>
      <c r="I93" s="217"/>
      <c r="J93" s="217"/>
      <c r="K93" s="217"/>
      <c r="L93" s="217"/>
      <c r="M93" s="217"/>
      <c r="N93" s="217"/>
      <c r="O93" s="217"/>
      <c r="P93" s="217"/>
      <c r="Q93" s="217"/>
      <c r="R93" s="217"/>
      <c r="S93" s="217"/>
      <c r="T93" s="217"/>
      <c r="U93" s="217"/>
      <c r="V93" s="51"/>
      <c r="W93" s="217"/>
      <c r="X93" s="217"/>
      <c r="Y93" s="217"/>
      <c r="Z93" s="217"/>
      <c r="AA93" s="217"/>
      <c r="AB93" s="217"/>
      <c r="AC93" s="217"/>
      <c r="AD93" s="217"/>
      <c r="AE93" s="217"/>
      <c r="AF93" s="217"/>
      <c r="AG93" s="217"/>
      <c r="AH93" s="217"/>
      <c r="AI93" s="217"/>
      <c r="AJ93" s="217"/>
      <c r="AK93" s="217"/>
      <c r="AL93" s="74"/>
      <c r="AM93" s="476"/>
      <c r="AN93" s="51"/>
      <c r="AO93" s="217"/>
      <c r="AP93" s="217"/>
      <c r="AQ93" s="217"/>
    </row>
    <row r="94" spans="1:43" ht="11.25" customHeight="1" x14ac:dyDescent="0.2">
      <c r="A94" s="217"/>
      <c r="B94" s="337">
        <v>238</v>
      </c>
      <c r="C94" s="476"/>
      <c r="D94" s="51"/>
      <c r="E94" s="722" t="str">
        <f ca="1">VLOOKUP(INDIRECT(ADDRESS(ROW(),COLUMN()-3)),Language_Translations,MATCH(Language_Selected,Language_Options,0),FALSE)</f>
        <v>Durant vos dernières règles, qu'avez-vous utilisé pour recueillir ou absorber le sang des règles ?
Autre chose ?</v>
      </c>
      <c r="F94" s="722"/>
      <c r="G94" s="722"/>
      <c r="H94" s="722"/>
      <c r="I94" s="722"/>
      <c r="J94" s="722"/>
      <c r="K94" s="722"/>
      <c r="L94" s="722"/>
      <c r="M94" s="722"/>
      <c r="N94" s="722"/>
      <c r="O94" s="722"/>
      <c r="P94" s="722"/>
      <c r="Q94" s="722"/>
      <c r="R94" s="722"/>
      <c r="S94" s="722"/>
      <c r="T94" s="722"/>
      <c r="U94" s="217"/>
      <c r="V94" s="51"/>
      <c r="W94" s="2" t="s">
        <v>238</v>
      </c>
      <c r="X94" s="2"/>
      <c r="Y94" s="2"/>
      <c r="Z94" s="2"/>
      <c r="AA94" s="2"/>
      <c r="AB94" s="2"/>
      <c r="AC94" s="2"/>
      <c r="AD94" s="2"/>
      <c r="AE94" s="2"/>
      <c r="AF94" s="47"/>
      <c r="AG94" s="47"/>
      <c r="AH94" s="47"/>
      <c r="AI94" s="47"/>
      <c r="AJ94" s="47"/>
      <c r="AK94" s="47"/>
      <c r="AL94" s="81" t="s">
        <v>239</v>
      </c>
      <c r="AM94" s="476"/>
      <c r="AN94" s="51"/>
      <c r="AO94" s="217"/>
      <c r="AP94" s="217"/>
      <c r="AQ94" s="217"/>
    </row>
    <row r="95" spans="1:43" x14ac:dyDescent="0.2">
      <c r="A95" s="217"/>
      <c r="B95" s="338" t="s">
        <v>57</v>
      </c>
      <c r="C95" s="476"/>
      <c r="D95" s="51"/>
      <c r="E95" s="722"/>
      <c r="F95" s="722"/>
      <c r="G95" s="722"/>
      <c r="H95" s="722"/>
      <c r="I95" s="722"/>
      <c r="J95" s="722"/>
      <c r="K95" s="722"/>
      <c r="L95" s="722"/>
      <c r="M95" s="722"/>
      <c r="N95" s="722"/>
      <c r="O95" s="722"/>
      <c r="P95" s="722"/>
      <c r="Q95" s="722"/>
      <c r="R95" s="722"/>
      <c r="S95" s="722"/>
      <c r="T95" s="722"/>
      <c r="U95" s="217"/>
      <c r="V95" s="51"/>
      <c r="W95" s="2" t="s">
        <v>240</v>
      </c>
      <c r="X95" s="2"/>
      <c r="Y95" s="2"/>
      <c r="Z95" s="2"/>
      <c r="AA95" s="2"/>
      <c r="AB95" s="2"/>
      <c r="AC95" s="2"/>
      <c r="AD95" s="2"/>
      <c r="AE95" s="2"/>
      <c r="AF95" s="2"/>
      <c r="AG95" s="47"/>
      <c r="AH95" s="47"/>
      <c r="AI95" s="47"/>
      <c r="AJ95" s="47" t="s">
        <v>9</v>
      </c>
      <c r="AK95" s="47"/>
      <c r="AL95" s="81" t="s">
        <v>241</v>
      </c>
      <c r="AM95" s="476"/>
      <c r="AN95" s="51"/>
      <c r="AO95" s="217"/>
      <c r="AP95" s="217"/>
      <c r="AQ95" s="217"/>
    </row>
    <row r="96" spans="1:43" x14ac:dyDescent="0.2">
      <c r="A96" s="217"/>
      <c r="B96" s="316"/>
      <c r="C96" s="476"/>
      <c r="D96" s="51"/>
      <c r="E96" s="722"/>
      <c r="F96" s="722"/>
      <c r="G96" s="722"/>
      <c r="H96" s="722"/>
      <c r="I96" s="722"/>
      <c r="J96" s="722"/>
      <c r="K96" s="722"/>
      <c r="L96" s="722"/>
      <c r="M96" s="722"/>
      <c r="N96" s="722"/>
      <c r="O96" s="722"/>
      <c r="P96" s="722"/>
      <c r="Q96" s="722"/>
      <c r="R96" s="722"/>
      <c r="S96" s="722"/>
      <c r="T96" s="722"/>
      <c r="U96" s="217"/>
      <c r="V96" s="51"/>
      <c r="W96" s="2" t="s">
        <v>242</v>
      </c>
      <c r="X96" s="2"/>
      <c r="Y96" s="2"/>
      <c r="Z96" s="2"/>
      <c r="AA96" s="47" t="s">
        <v>9</v>
      </c>
      <c r="AB96" s="47"/>
      <c r="AC96" s="47"/>
      <c r="AD96" s="47"/>
      <c r="AE96" s="47"/>
      <c r="AF96" s="47"/>
      <c r="AG96" s="47"/>
      <c r="AH96" s="47"/>
      <c r="AI96" s="47"/>
      <c r="AJ96" s="47"/>
      <c r="AK96" s="47"/>
      <c r="AL96" s="81" t="s">
        <v>209</v>
      </c>
      <c r="AM96" s="476"/>
      <c r="AN96" s="51"/>
      <c r="AO96" s="217"/>
      <c r="AP96" s="217"/>
      <c r="AQ96" s="217"/>
    </row>
    <row r="97" spans="1:43" x14ac:dyDescent="0.2">
      <c r="A97" s="217"/>
      <c r="B97" s="316"/>
      <c r="C97" s="476"/>
      <c r="D97" s="51"/>
      <c r="E97" s="722"/>
      <c r="F97" s="722"/>
      <c r="G97" s="722"/>
      <c r="H97" s="722"/>
      <c r="I97" s="722"/>
      <c r="J97" s="722"/>
      <c r="K97" s="722"/>
      <c r="L97" s="722"/>
      <c r="M97" s="722"/>
      <c r="N97" s="722"/>
      <c r="O97" s="722"/>
      <c r="P97" s="722"/>
      <c r="Q97" s="722"/>
      <c r="R97" s="722"/>
      <c r="S97" s="722"/>
      <c r="T97" s="722"/>
      <c r="U97" s="217"/>
      <c r="V97" s="51"/>
      <c r="W97" s="2" t="s">
        <v>243</v>
      </c>
      <c r="X97" s="2"/>
      <c r="Y97" s="2"/>
      <c r="Z97" s="2"/>
      <c r="AA97" s="2"/>
      <c r="AB97" s="2"/>
      <c r="AC97" s="47"/>
      <c r="AD97" s="47"/>
      <c r="AE97" s="47" t="s">
        <v>9</v>
      </c>
      <c r="AF97" s="47"/>
      <c r="AG97" s="47"/>
      <c r="AH97" s="47"/>
      <c r="AI97" s="47"/>
      <c r="AJ97" s="47"/>
      <c r="AK97" s="47"/>
      <c r="AL97" s="81" t="s">
        <v>244</v>
      </c>
      <c r="AM97" s="476"/>
      <c r="AN97" s="51"/>
      <c r="AO97" s="217"/>
      <c r="AP97" s="217"/>
      <c r="AQ97" s="217"/>
    </row>
    <row r="98" spans="1:43" x14ac:dyDescent="0.2">
      <c r="A98" s="217"/>
      <c r="B98" s="316"/>
      <c r="C98" s="476"/>
      <c r="D98" s="51"/>
      <c r="E98" s="722"/>
      <c r="F98" s="722"/>
      <c r="G98" s="722"/>
      <c r="H98" s="722"/>
      <c r="I98" s="722"/>
      <c r="J98" s="722"/>
      <c r="K98" s="722"/>
      <c r="L98" s="722"/>
      <c r="M98" s="722"/>
      <c r="N98" s="722"/>
      <c r="O98" s="722"/>
      <c r="P98" s="722"/>
      <c r="Q98" s="722"/>
      <c r="R98" s="722"/>
      <c r="S98" s="722"/>
      <c r="T98" s="722"/>
      <c r="U98" s="217"/>
      <c r="V98" s="51"/>
      <c r="W98" s="217" t="s">
        <v>245</v>
      </c>
      <c r="X98" s="217"/>
      <c r="Y98" s="217"/>
      <c r="Z98" s="47" t="s">
        <v>9</v>
      </c>
      <c r="AA98" s="47"/>
      <c r="AB98" s="47"/>
      <c r="AC98" s="47"/>
      <c r="AD98" s="47"/>
      <c r="AE98" s="47"/>
      <c r="AF98" s="47"/>
      <c r="AG98" s="47"/>
      <c r="AH98" s="47"/>
      <c r="AI98" s="47"/>
      <c r="AJ98" s="47"/>
      <c r="AK98" s="47"/>
      <c r="AL98" s="477" t="s">
        <v>246</v>
      </c>
      <c r="AM98" s="476"/>
      <c r="AN98" s="51"/>
      <c r="AO98" s="217"/>
      <c r="AP98" s="217"/>
      <c r="AQ98" s="217"/>
    </row>
    <row r="99" spans="1:43" x14ac:dyDescent="0.2">
      <c r="A99" s="217"/>
      <c r="B99" s="316"/>
      <c r="C99" s="476"/>
      <c r="D99" s="51"/>
      <c r="E99" s="722"/>
      <c r="F99" s="722"/>
      <c r="G99" s="722"/>
      <c r="H99" s="722"/>
      <c r="I99" s="722"/>
      <c r="J99" s="722"/>
      <c r="K99" s="722"/>
      <c r="L99" s="722"/>
      <c r="M99" s="722"/>
      <c r="N99" s="722"/>
      <c r="O99" s="722"/>
      <c r="P99" s="722"/>
      <c r="Q99" s="722"/>
      <c r="R99" s="722"/>
      <c r="S99" s="722"/>
      <c r="T99" s="722"/>
      <c r="U99" s="217"/>
      <c r="V99" s="51"/>
      <c r="W99" s="217" t="s">
        <v>247</v>
      </c>
      <c r="X99" s="217"/>
      <c r="Y99" s="217"/>
      <c r="Z99" s="217"/>
      <c r="AA99" s="217"/>
      <c r="AB99" s="47"/>
      <c r="AC99" s="47" t="s">
        <v>9</v>
      </c>
      <c r="AD99" s="47"/>
      <c r="AE99" s="47"/>
      <c r="AF99" s="47"/>
      <c r="AG99" s="47"/>
      <c r="AH99" s="47"/>
      <c r="AI99" s="47"/>
      <c r="AJ99" s="47"/>
      <c r="AK99" s="47"/>
      <c r="AL99" s="477" t="s">
        <v>248</v>
      </c>
      <c r="AM99" s="476"/>
      <c r="AN99" s="51"/>
      <c r="AO99" s="217"/>
      <c r="AP99" s="217"/>
      <c r="AQ99" s="217"/>
    </row>
    <row r="100" spans="1:43" x14ac:dyDescent="0.2">
      <c r="A100" s="217"/>
      <c r="B100" s="316"/>
      <c r="C100" s="476"/>
      <c r="D100" s="51"/>
      <c r="E100" s="722"/>
      <c r="F100" s="722"/>
      <c r="G100" s="722"/>
      <c r="H100" s="722"/>
      <c r="I100" s="722"/>
      <c r="J100" s="722"/>
      <c r="K100" s="722"/>
      <c r="L100" s="722"/>
      <c r="M100" s="722"/>
      <c r="N100" s="722"/>
      <c r="O100" s="722"/>
      <c r="P100" s="722"/>
      <c r="Q100" s="722"/>
      <c r="R100" s="722"/>
      <c r="S100" s="722"/>
      <c r="T100" s="722"/>
      <c r="U100" s="217"/>
      <c r="V100" s="51"/>
      <c r="W100" s="217" t="s">
        <v>249</v>
      </c>
      <c r="X100" s="217"/>
      <c r="Y100" s="217"/>
      <c r="Z100" s="47" t="s">
        <v>9</v>
      </c>
      <c r="AA100" s="47"/>
      <c r="AB100" s="47"/>
      <c r="AC100" s="47"/>
      <c r="AD100" s="47"/>
      <c r="AE100" s="47"/>
      <c r="AF100" s="47"/>
      <c r="AG100" s="47"/>
      <c r="AH100" s="47"/>
      <c r="AI100" s="47"/>
      <c r="AJ100" s="47"/>
      <c r="AK100" s="47"/>
      <c r="AL100" s="477" t="s">
        <v>250</v>
      </c>
      <c r="AM100" s="476"/>
      <c r="AN100" s="51"/>
      <c r="AO100" s="217"/>
      <c r="AP100" s="217"/>
      <c r="AQ100" s="217"/>
    </row>
    <row r="101" spans="1:43" x14ac:dyDescent="0.2">
      <c r="A101" s="217"/>
      <c r="B101" s="316"/>
      <c r="C101" s="476"/>
      <c r="D101" s="51"/>
      <c r="E101" s="722"/>
      <c r="F101" s="722"/>
      <c r="G101" s="722"/>
      <c r="H101" s="722"/>
      <c r="I101" s="722"/>
      <c r="J101" s="722"/>
      <c r="K101" s="722"/>
      <c r="L101" s="722"/>
      <c r="M101" s="722"/>
      <c r="N101" s="722"/>
      <c r="O101" s="722"/>
      <c r="P101" s="722"/>
      <c r="Q101" s="722"/>
      <c r="R101" s="722"/>
      <c r="S101" s="722"/>
      <c r="T101" s="722"/>
      <c r="U101" s="217"/>
      <c r="V101" s="51"/>
      <c r="W101" s="217" t="s">
        <v>251</v>
      </c>
      <c r="X101" s="217"/>
      <c r="Y101" s="217"/>
      <c r="Z101" s="217"/>
      <c r="AA101" s="217"/>
      <c r="AB101" s="217"/>
      <c r="AC101" s="47"/>
      <c r="AD101" s="47"/>
      <c r="AE101" s="47"/>
      <c r="AF101" s="47"/>
      <c r="AG101" s="47"/>
      <c r="AH101" s="47" t="s">
        <v>9</v>
      </c>
      <c r="AI101" s="47"/>
      <c r="AJ101" s="47"/>
      <c r="AK101" s="47"/>
      <c r="AL101" s="477" t="s">
        <v>252</v>
      </c>
      <c r="AM101" s="476"/>
      <c r="AN101" s="51"/>
      <c r="AO101" s="217"/>
      <c r="AP101" s="217"/>
      <c r="AQ101" s="217"/>
    </row>
    <row r="102" spans="1:43" x14ac:dyDescent="0.2">
      <c r="A102" s="217"/>
      <c r="B102" s="316"/>
      <c r="C102" s="476"/>
      <c r="D102" s="51"/>
      <c r="E102" s="722"/>
      <c r="F102" s="722"/>
      <c r="G102" s="722"/>
      <c r="H102" s="722"/>
      <c r="I102" s="722"/>
      <c r="J102" s="722"/>
      <c r="K102" s="722"/>
      <c r="L102" s="722"/>
      <c r="M102" s="722"/>
      <c r="N102" s="722"/>
      <c r="O102" s="722"/>
      <c r="P102" s="722"/>
      <c r="Q102" s="722"/>
      <c r="R102" s="722"/>
      <c r="S102" s="722"/>
      <c r="T102" s="722"/>
      <c r="U102" s="217"/>
      <c r="V102" s="51"/>
      <c r="W102" s="217"/>
      <c r="X102" s="217"/>
      <c r="Y102" s="217"/>
      <c r="Z102" s="217"/>
      <c r="AA102" s="217"/>
      <c r="AB102" s="217"/>
      <c r="AC102" s="217"/>
      <c r="AD102" s="217"/>
      <c r="AE102" s="217"/>
      <c r="AF102" s="217"/>
      <c r="AG102" s="217"/>
      <c r="AH102" s="217"/>
      <c r="AI102" s="217"/>
      <c r="AJ102" s="217"/>
      <c r="AK102" s="217"/>
      <c r="AL102" s="477"/>
      <c r="AM102" s="476"/>
      <c r="AN102" s="51"/>
      <c r="AO102" s="217"/>
      <c r="AP102" s="217"/>
      <c r="AQ102" s="217"/>
    </row>
    <row r="103" spans="1:43" x14ac:dyDescent="0.2">
      <c r="A103" s="217"/>
      <c r="B103" s="316"/>
      <c r="C103" s="476"/>
      <c r="D103" s="51"/>
      <c r="E103" s="722"/>
      <c r="F103" s="722"/>
      <c r="G103" s="722"/>
      <c r="H103" s="722"/>
      <c r="I103" s="722"/>
      <c r="J103" s="722"/>
      <c r="K103" s="722"/>
      <c r="L103" s="722"/>
      <c r="M103" s="722"/>
      <c r="N103" s="722"/>
      <c r="O103" s="722"/>
      <c r="P103" s="722"/>
      <c r="Q103" s="722"/>
      <c r="R103" s="722"/>
      <c r="S103" s="722"/>
      <c r="T103" s="722"/>
      <c r="U103" s="217"/>
      <c r="V103" s="51"/>
      <c r="W103" s="217" t="s">
        <v>106</v>
      </c>
      <c r="X103" s="217"/>
      <c r="Y103" s="217"/>
      <c r="Z103" s="217"/>
      <c r="AA103" s="217"/>
      <c r="AB103" s="217"/>
      <c r="AC103" s="217"/>
      <c r="AD103" s="217"/>
      <c r="AE103" s="217"/>
      <c r="AF103" s="217"/>
      <c r="AG103" s="217"/>
      <c r="AH103" s="217"/>
      <c r="AI103" s="217"/>
      <c r="AJ103" s="217"/>
      <c r="AK103" s="217"/>
      <c r="AL103" s="81" t="s">
        <v>253</v>
      </c>
      <c r="AM103" s="476"/>
      <c r="AN103" s="51"/>
      <c r="AO103" s="217"/>
      <c r="AP103" s="217"/>
      <c r="AQ103" s="217"/>
    </row>
    <row r="104" spans="1:43" x14ac:dyDescent="0.2">
      <c r="A104" s="217"/>
      <c r="B104" s="316"/>
      <c r="C104" s="476"/>
      <c r="D104" s="51"/>
      <c r="E104" s="722"/>
      <c r="F104" s="722"/>
      <c r="G104" s="722"/>
      <c r="H104" s="722"/>
      <c r="I104" s="722"/>
      <c r="J104" s="722"/>
      <c r="K104" s="722"/>
      <c r="L104" s="722"/>
      <c r="M104" s="722"/>
      <c r="N104" s="722"/>
      <c r="O104" s="722"/>
      <c r="P104" s="722"/>
      <c r="Q104" s="722"/>
      <c r="R104" s="722"/>
      <c r="S104" s="722"/>
      <c r="T104" s="722"/>
      <c r="U104" s="217"/>
      <c r="V104" s="51"/>
      <c r="W104" s="217"/>
      <c r="X104" s="217"/>
      <c r="Y104" s="217"/>
      <c r="Z104" s="697" t="s">
        <v>107</v>
      </c>
      <c r="AA104" s="697"/>
      <c r="AB104" s="697"/>
      <c r="AC104" s="697"/>
      <c r="AD104" s="697"/>
      <c r="AE104" s="697"/>
      <c r="AF104" s="697"/>
      <c r="AG104" s="697"/>
      <c r="AH104" s="697"/>
      <c r="AI104" s="697"/>
      <c r="AJ104" s="697"/>
      <c r="AK104" s="697"/>
      <c r="AL104" s="477"/>
      <c r="AM104" s="476"/>
      <c r="AN104" s="51"/>
      <c r="AO104" s="217"/>
      <c r="AP104" s="217"/>
      <c r="AQ104" s="217"/>
    </row>
    <row r="105" spans="1:43" x14ac:dyDescent="0.2">
      <c r="A105" s="217"/>
      <c r="B105" s="316"/>
      <c r="C105" s="476"/>
      <c r="D105" s="51"/>
      <c r="E105" s="722"/>
      <c r="F105" s="722"/>
      <c r="G105" s="722"/>
      <c r="H105" s="722"/>
      <c r="I105" s="722"/>
      <c r="J105" s="722"/>
      <c r="K105" s="722"/>
      <c r="L105" s="722"/>
      <c r="M105" s="722"/>
      <c r="N105" s="722"/>
      <c r="O105" s="722"/>
      <c r="P105" s="722"/>
      <c r="Q105" s="722"/>
      <c r="R105" s="722"/>
      <c r="S105" s="722"/>
      <c r="T105" s="722"/>
      <c r="U105" s="217"/>
      <c r="V105" s="51"/>
      <c r="W105" s="217" t="s">
        <v>254</v>
      </c>
      <c r="X105" s="217"/>
      <c r="Y105" s="47" t="s">
        <v>9</v>
      </c>
      <c r="Z105" s="97"/>
      <c r="AA105" s="47"/>
      <c r="AB105" s="47"/>
      <c r="AC105" s="47"/>
      <c r="AD105" s="47"/>
      <c r="AE105" s="47"/>
      <c r="AF105" s="47"/>
      <c r="AG105" s="47"/>
      <c r="AH105" s="47"/>
      <c r="AI105" s="47"/>
      <c r="AJ105" s="47"/>
      <c r="AK105" s="47"/>
      <c r="AL105" s="81" t="s">
        <v>255</v>
      </c>
      <c r="AM105" s="476"/>
      <c r="AN105" s="51"/>
      <c r="AO105" s="217"/>
      <c r="AP105" s="217"/>
      <c r="AQ105" s="217"/>
    </row>
    <row r="106" spans="1:43" ht="6" customHeight="1" x14ac:dyDescent="0.2">
      <c r="A106" s="77"/>
      <c r="B106" s="317"/>
      <c r="C106" s="48"/>
      <c r="D106" s="26"/>
      <c r="E106" s="77"/>
      <c r="F106" s="77"/>
      <c r="G106" s="77"/>
      <c r="H106" s="77"/>
      <c r="I106" s="77"/>
      <c r="J106" s="77"/>
      <c r="K106" s="77"/>
      <c r="L106" s="77"/>
      <c r="M106" s="77"/>
      <c r="N106" s="77"/>
      <c r="O106" s="77"/>
      <c r="P106" s="77"/>
      <c r="Q106" s="77"/>
      <c r="R106" s="77"/>
      <c r="S106" s="77"/>
      <c r="T106" s="77"/>
      <c r="U106" s="77"/>
      <c r="V106" s="26"/>
      <c r="W106" s="77"/>
      <c r="X106" s="77"/>
      <c r="Y106" s="77"/>
      <c r="Z106" s="77"/>
      <c r="AA106" s="77"/>
      <c r="AB106" s="77"/>
      <c r="AC106" s="77"/>
      <c r="AD106" s="77"/>
      <c r="AE106" s="77"/>
      <c r="AF106" s="77"/>
      <c r="AG106" s="77"/>
      <c r="AH106" s="77"/>
      <c r="AI106" s="77"/>
      <c r="AJ106" s="77"/>
      <c r="AK106" s="77"/>
      <c r="AL106" s="78"/>
      <c r="AM106" s="48"/>
      <c r="AN106" s="26"/>
      <c r="AO106" s="77"/>
      <c r="AP106" s="77"/>
      <c r="AQ106" s="77"/>
    </row>
    <row r="107" spans="1:43" ht="6" customHeight="1" x14ac:dyDescent="0.2">
      <c r="A107" s="16"/>
      <c r="B107" s="340"/>
      <c r="C107" s="46"/>
      <c r="D107" s="27"/>
      <c r="E107" s="16"/>
      <c r="F107" s="16"/>
      <c r="G107" s="16"/>
      <c r="H107" s="16"/>
      <c r="I107" s="16"/>
      <c r="J107" s="16"/>
      <c r="K107" s="16"/>
      <c r="L107" s="16"/>
      <c r="M107" s="16"/>
      <c r="N107" s="16"/>
      <c r="O107" s="16"/>
      <c r="P107" s="16"/>
      <c r="Q107" s="16"/>
      <c r="R107" s="16"/>
      <c r="S107" s="16"/>
      <c r="T107" s="16"/>
      <c r="U107" s="16"/>
      <c r="V107" s="27"/>
      <c r="W107" s="16"/>
      <c r="X107" s="16"/>
      <c r="Y107" s="16"/>
      <c r="Z107" s="16"/>
      <c r="AA107" s="16"/>
      <c r="AB107" s="16"/>
      <c r="AC107" s="16"/>
      <c r="AD107" s="16"/>
      <c r="AE107" s="16"/>
      <c r="AF107" s="16"/>
      <c r="AG107" s="16"/>
      <c r="AH107" s="16"/>
      <c r="AI107" s="16"/>
      <c r="AJ107" s="16"/>
      <c r="AK107" s="16"/>
      <c r="AL107" s="24"/>
      <c r="AM107" s="46"/>
      <c r="AN107" s="27"/>
      <c r="AO107" s="16"/>
      <c r="AP107" s="16"/>
      <c r="AQ107" s="16"/>
    </row>
    <row r="108" spans="1:43" ht="11.25" customHeight="1" x14ac:dyDescent="0.2">
      <c r="A108" s="217"/>
      <c r="B108" s="337">
        <v>239</v>
      </c>
      <c r="C108" s="476"/>
      <c r="D108" s="51"/>
      <c r="E108" s="722" t="str">
        <f ca="1">VLOOKUP(INDIRECT(ADDRESS(ROW(),COLUMN()-3)),Language_Translations,MATCH(Language_Selected,Language_Options,0),FALSE)</f>
        <v xml:space="preserve">Durant vos dernières règles, est-ce que vous avez pu vous laver et vous changer en privé chez vous ? </v>
      </c>
      <c r="F108" s="722"/>
      <c r="G108" s="722"/>
      <c r="H108" s="722"/>
      <c r="I108" s="722"/>
      <c r="J108" s="722"/>
      <c r="K108" s="722"/>
      <c r="L108" s="722"/>
      <c r="M108" s="722"/>
      <c r="N108" s="722"/>
      <c r="O108" s="722"/>
      <c r="P108" s="722"/>
      <c r="Q108" s="722"/>
      <c r="R108" s="722"/>
      <c r="S108" s="722"/>
      <c r="T108" s="722"/>
      <c r="U108" s="217"/>
      <c r="V108" s="51"/>
      <c r="W108" s="217" t="s">
        <v>117</v>
      </c>
      <c r="X108" s="217"/>
      <c r="Y108" s="47" t="s">
        <v>9</v>
      </c>
      <c r="Z108" s="47"/>
      <c r="AA108" s="47"/>
      <c r="AB108" s="47"/>
      <c r="AC108" s="47"/>
      <c r="AD108" s="47"/>
      <c r="AE108" s="47"/>
      <c r="AF108" s="47"/>
      <c r="AG108" s="47"/>
      <c r="AH108" s="47"/>
      <c r="AI108" s="47"/>
      <c r="AJ108" s="47"/>
      <c r="AK108" s="47"/>
      <c r="AL108" s="75" t="s">
        <v>93</v>
      </c>
      <c r="AM108" s="476"/>
      <c r="AN108" s="51"/>
      <c r="AO108" s="217"/>
      <c r="AP108" s="217"/>
      <c r="AQ108" s="217"/>
    </row>
    <row r="109" spans="1:43" x14ac:dyDescent="0.2">
      <c r="A109" s="217"/>
      <c r="B109" s="316"/>
      <c r="C109" s="476"/>
      <c r="D109" s="51"/>
      <c r="E109" s="722"/>
      <c r="F109" s="722"/>
      <c r="G109" s="722"/>
      <c r="H109" s="722"/>
      <c r="I109" s="722"/>
      <c r="J109" s="722"/>
      <c r="K109" s="722"/>
      <c r="L109" s="722"/>
      <c r="M109" s="722"/>
      <c r="N109" s="722"/>
      <c r="O109" s="722"/>
      <c r="P109" s="722"/>
      <c r="Q109" s="722"/>
      <c r="R109" s="722"/>
      <c r="S109" s="722"/>
      <c r="T109" s="722"/>
      <c r="U109" s="217"/>
      <c r="V109" s="51"/>
      <c r="W109" s="217" t="s">
        <v>118</v>
      </c>
      <c r="X109" s="217"/>
      <c r="Y109" s="47" t="s">
        <v>9</v>
      </c>
      <c r="Z109" s="47"/>
      <c r="AA109" s="47"/>
      <c r="AB109" s="47"/>
      <c r="AC109" s="47"/>
      <c r="AD109" s="47"/>
      <c r="AE109" s="47"/>
      <c r="AF109" s="47"/>
      <c r="AG109" s="47"/>
      <c r="AH109" s="47"/>
      <c r="AI109" s="47"/>
      <c r="AJ109" s="47"/>
      <c r="AK109" s="47"/>
      <c r="AL109" s="75" t="s">
        <v>95</v>
      </c>
      <c r="AM109" s="476"/>
      <c r="AN109" s="51"/>
      <c r="AO109" s="217"/>
      <c r="AP109" s="318"/>
      <c r="AQ109" s="217"/>
    </row>
    <row r="110" spans="1:43" x14ac:dyDescent="0.2">
      <c r="A110" s="217"/>
      <c r="B110" s="316"/>
      <c r="C110" s="476"/>
      <c r="D110" s="51"/>
      <c r="E110" s="533"/>
      <c r="F110" s="533"/>
      <c r="G110" s="533"/>
      <c r="H110" s="533"/>
      <c r="I110" s="533"/>
      <c r="J110" s="533"/>
      <c r="K110" s="533"/>
      <c r="L110" s="533"/>
      <c r="M110" s="533"/>
      <c r="N110" s="533"/>
      <c r="O110" s="533"/>
      <c r="P110" s="533"/>
      <c r="Q110" s="533"/>
      <c r="R110" s="533"/>
      <c r="S110" s="533"/>
      <c r="T110" s="533"/>
      <c r="U110" s="217"/>
      <c r="V110" s="51"/>
      <c r="W110" s="217" t="s">
        <v>256</v>
      </c>
      <c r="X110" s="217"/>
      <c r="Y110" s="47"/>
      <c r="Z110" s="47"/>
      <c r="AA110" s="47"/>
      <c r="AB110" s="47"/>
      <c r="AC110" s="47"/>
      <c r="AD110" s="47"/>
      <c r="AE110" s="47"/>
      <c r="AF110" s="47"/>
      <c r="AG110" s="47"/>
      <c r="AH110" s="47"/>
      <c r="AI110" s="47"/>
      <c r="AJ110" s="47"/>
      <c r="AK110" s="47"/>
      <c r="AM110" s="476"/>
      <c r="AN110" s="51"/>
      <c r="AO110" s="217"/>
      <c r="AP110" s="318"/>
      <c r="AQ110" s="217"/>
    </row>
    <row r="111" spans="1:43" x14ac:dyDescent="0.2">
      <c r="A111" s="217"/>
      <c r="B111" s="316"/>
      <c r="C111" s="476"/>
      <c r="D111" s="51"/>
      <c r="E111" s="533"/>
      <c r="F111" s="533"/>
      <c r="G111" s="533"/>
      <c r="H111" s="533"/>
      <c r="I111" s="533"/>
      <c r="J111" s="533"/>
      <c r="K111" s="533"/>
      <c r="L111" s="533"/>
      <c r="M111" s="533"/>
      <c r="N111" s="533"/>
      <c r="O111" s="533"/>
      <c r="P111" s="533"/>
      <c r="Q111" s="533"/>
      <c r="R111" s="533"/>
      <c r="S111" s="533"/>
      <c r="T111" s="533"/>
      <c r="U111" s="217"/>
      <c r="V111" s="51"/>
      <c r="W111" s="217"/>
      <c r="X111" s="217" t="s">
        <v>257</v>
      </c>
      <c r="Z111" s="47"/>
      <c r="AA111" s="47"/>
      <c r="AC111" s="47"/>
      <c r="AD111" s="47"/>
      <c r="AE111" s="47"/>
      <c r="AF111" s="47"/>
      <c r="AG111" s="47" t="s">
        <v>9</v>
      </c>
      <c r="AH111" s="47"/>
      <c r="AI111" s="47"/>
      <c r="AJ111" s="47"/>
      <c r="AK111" s="47"/>
      <c r="AL111" s="75">
        <v>3</v>
      </c>
      <c r="AM111" s="476"/>
      <c r="AN111" s="51"/>
      <c r="AO111" s="217"/>
      <c r="AP111" s="318"/>
      <c r="AQ111" s="217"/>
    </row>
    <row r="112" spans="1:43" ht="6" customHeight="1" x14ac:dyDescent="0.2">
      <c r="A112" s="77"/>
      <c r="B112" s="317"/>
      <c r="C112" s="48"/>
      <c r="D112" s="26"/>
      <c r="E112" s="77"/>
      <c r="F112" s="77"/>
      <c r="G112" s="77"/>
      <c r="H112" s="77"/>
      <c r="I112" s="77"/>
      <c r="J112" s="77"/>
      <c r="K112" s="77"/>
      <c r="L112" s="77"/>
      <c r="M112" s="77"/>
      <c r="N112" s="77"/>
      <c r="O112" s="77"/>
      <c r="P112" s="77"/>
      <c r="Q112" s="77"/>
      <c r="R112" s="77"/>
      <c r="S112" s="77"/>
      <c r="T112" s="77"/>
      <c r="U112" s="77"/>
      <c r="V112" s="26"/>
      <c r="W112" s="77"/>
      <c r="X112" s="77"/>
      <c r="Y112" s="77"/>
      <c r="Z112" s="77"/>
      <c r="AA112" s="77"/>
      <c r="AB112" s="77"/>
      <c r="AC112" s="77"/>
      <c r="AD112" s="77"/>
      <c r="AE112" s="77"/>
      <c r="AF112" s="77"/>
      <c r="AG112" s="77"/>
      <c r="AH112" s="77"/>
      <c r="AI112" s="77"/>
      <c r="AJ112" s="77"/>
      <c r="AK112" s="77"/>
      <c r="AL112" s="78"/>
      <c r="AM112" s="48"/>
      <c r="AN112" s="26"/>
      <c r="AO112" s="77"/>
      <c r="AP112" s="77"/>
      <c r="AQ112" s="77"/>
    </row>
    <row r="113" spans="1:43" ht="6" customHeight="1" x14ac:dyDescent="0.2">
      <c r="A113" s="16"/>
      <c r="B113" s="340"/>
      <c r="C113" s="46"/>
      <c r="D113" s="27"/>
      <c r="E113" s="16"/>
      <c r="F113" s="16"/>
      <c r="G113" s="16"/>
      <c r="H113" s="16"/>
      <c r="I113" s="16"/>
      <c r="J113" s="16"/>
      <c r="K113" s="16"/>
      <c r="L113" s="16"/>
      <c r="M113" s="16"/>
      <c r="N113" s="16"/>
      <c r="O113" s="16"/>
      <c r="P113" s="16"/>
      <c r="Q113" s="16"/>
      <c r="R113" s="16"/>
      <c r="S113" s="16"/>
      <c r="T113" s="16"/>
      <c r="U113" s="16"/>
      <c r="V113" s="27"/>
      <c r="W113" s="16"/>
      <c r="X113" s="16"/>
      <c r="Y113" s="16"/>
      <c r="Z113" s="16"/>
      <c r="AA113" s="16"/>
      <c r="AB113" s="16"/>
      <c r="AC113" s="16"/>
      <c r="AD113" s="16"/>
      <c r="AE113" s="16"/>
      <c r="AF113" s="16"/>
      <c r="AG113" s="16"/>
      <c r="AH113" s="16"/>
      <c r="AI113" s="16"/>
      <c r="AJ113" s="16"/>
      <c r="AK113" s="16"/>
      <c r="AL113" s="24"/>
      <c r="AM113" s="46"/>
      <c r="AN113" s="27"/>
      <c r="AO113" s="16"/>
      <c r="AP113" s="16"/>
      <c r="AQ113" s="16"/>
    </row>
    <row r="114" spans="1:43" ht="11.25" customHeight="1" x14ac:dyDescent="0.2">
      <c r="A114" s="217"/>
      <c r="B114" s="337">
        <v>240</v>
      </c>
      <c r="C114" s="476"/>
      <c r="D114" s="51"/>
      <c r="E114" s="722" t="str">
        <f ca="1">VLOOKUP(INDIRECT(ADDRESS(ROW(),COLUMN()-3)),Language_Translations,MATCH(Language_Selected,Language_Options,0),FALSE)</f>
        <v>Quel âge aviez-vous quand vous avez eu vos premières règles ?</v>
      </c>
      <c r="F114" s="722"/>
      <c r="G114" s="722"/>
      <c r="H114" s="722"/>
      <c r="I114" s="722"/>
      <c r="J114" s="722"/>
      <c r="K114" s="722"/>
      <c r="L114" s="722"/>
      <c r="M114" s="722"/>
      <c r="N114" s="722"/>
      <c r="O114" s="722"/>
      <c r="P114" s="722"/>
      <c r="Q114" s="722"/>
      <c r="R114" s="722"/>
      <c r="S114" s="722"/>
      <c r="T114" s="722"/>
      <c r="U114" s="217"/>
      <c r="V114" s="51"/>
      <c r="W114" s="217"/>
      <c r="X114" s="217"/>
      <c r="Y114" s="217"/>
      <c r="Z114" s="217"/>
      <c r="AA114" s="217"/>
      <c r="AB114" s="217"/>
      <c r="AC114" s="217"/>
      <c r="AD114" s="217"/>
      <c r="AE114" s="217"/>
      <c r="AF114" s="217"/>
      <c r="AG114" s="217"/>
      <c r="AH114" s="217"/>
      <c r="AI114" s="27"/>
      <c r="AJ114" s="46"/>
      <c r="AK114" s="27"/>
      <c r="AL114" s="21"/>
      <c r="AM114" s="476"/>
      <c r="AN114" s="51"/>
      <c r="AO114" s="217"/>
      <c r="AP114" s="217"/>
      <c r="AQ114" s="217"/>
    </row>
    <row r="115" spans="1:43" ht="11.25" customHeight="1" x14ac:dyDescent="0.2">
      <c r="A115" s="217"/>
      <c r="B115" s="316"/>
      <c r="C115" s="476"/>
      <c r="D115" s="51"/>
      <c r="E115" s="722"/>
      <c r="F115" s="722"/>
      <c r="G115" s="722"/>
      <c r="H115" s="722"/>
      <c r="I115" s="722"/>
      <c r="J115" s="722"/>
      <c r="K115" s="722"/>
      <c r="L115" s="722"/>
      <c r="M115" s="722"/>
      <c r="N115" s="722"/>
      <c r="O115" s="722"/>
      <c r="P115" s="722"/>
      <c r="Q115" s="722"/>
      <c r="R115" s="722"/>
      <c r="S115" s="722"/>
      <c r="T115" s="722"/>
      <c r="U115" s="217"/>
      <c r="V115" s="51"/>
      <c r="W115" s="217" t="s">
        <v>258</v>
      </c>
      <c r="X115" s="217"/>
      <c r="Y115" s="47" t="s">
        <v>9</v>
      </c>
      <c r="Z115" s="47"/>
      <c r="AA115" s="47"/>
      <c r="AB115" s="47"/>
      <c r="AC115" s="47"/>
      <c r="AD115" s="47"/>
      <c r="AE115" s="47"/>
      <c r="AF115" s="47"/>
      <c r="AG115" s="47"/>
      <c r="AH115" s="47"/>
      <c r="AI115" s="26"/>
      <c r="AJ115" s="48"/>
      <c r="AK115" s="26"/>
      <c r="AL115" s="22"/>
      <c r="AM115" s="476"/>
      <c r="AN115" s="51"/>
      <c r="AO115" s="217"/>
      <c r="AP115" s="217"/>
      <c r="AQ115" s="217"/>
    </row>
    <row r="116" spans="1:43" ht="11.25" customHeight="1" x14ac:dyDescent="0.2">
      <c r="A116" s="217"/>
      <c r="B116" s="316"/>
      <c r="C116" s="476"/>
      <c r="D116" s="51"/>
      <c r="E116" s="722"/>
      <c r="F116" s="722"/>
      <c r="G116" s="722"/>
      <c r="H116" s="722"/>
      <c r="I116" s="722"/>
      <c r="J116" s="722"/>
      <c r="K116" s="722"/>
      <c r="L116" s="722"/>
      <c r="M116" s="722"/>
      <c r="N116" s="722"/>
      <c r="O116" s="722"/>
      <c r="P116" s="722"/>
      <c r="Q116" s="722"/>
      <c r="R116" s="722"/>
      <c r="S116" s="722"/>
      <c r="T116" s="722"/>
      <c r="U116" s="217"/>
      <c r="V116" s="51"/>
      <c r="W116" s="217"/>
      <c r="X116" s="217"/>
      <c r="Y116" s="217"/>
      <c r="Z116" s="217"/>
      <c r="AA116" s="217"/>
      <c r="AB116" s="217"/>
      <c r="AC116" s="217"/>
      <c r="AD116" s="217"/>
      <c r="AE116" s="217"/>
      <c r="AF116" s="47"/>
      <c r="AG116" s="47"/>
      <c r="AH116" s="47"/>
      <c r="AI116" s="217"/>
      <c r="AJ116" s="217"/>
      <c r="AK116" s="217"/>
      <c r="AL116" s="74"/>
      <c r="AM116" s="476"/>
      <c r="AN116" s="51"/>
      <c r="AO116" s="217"/>
      <c r="AP116" s="217"/>
      <c r="AQ116" s="217"/>
    </row>
    <row r="117" spans="1:43" x14ac:dyDescent="0.2">
      <c r="A117" s="217"/>
      <c r="B117" s="316"/>
      <c r="C117" s="476"/>
      <c r="D117" s="51"/>
      <c r="E117" s="722"/>
      <c r="F117" s="722"/>
      <c r="G117" s="722"/>
      <c r="H117" s="722"/>
      <c r="I117" s="722"/>
      <c r="J117" s="722"/>
      <c r="K117" s="722"/>
      <c r="L117" s="722"/>
      <c r="M117" s="722"/>
      <c r="N117" s="722"/>
      <c r="O117" s="722"/>
      <c r="P117" s="722"/>
      <c r="Q117" s="722"/>
      <c r="R117" s="722"/>
      <c r="S117" s="722"/>
      <c r="T117" s="722"/>
      <c r="U117" s="217"/>
      <c r="V117" s="51"/>
      <c r="W117" s="217" t="s">
        <v>259</v>
      </c>
      <c r="X117" s="217"/>
      <c r="Y117" s="47"/>
      <c r="Z117" s="47"/>
      <c r="AA117" s="47"/>
      <c r="AB117" s="47" t="s">
        <v>9</v>
      </c>
      <c r="AC117" s="47"/>
      <c r="AD117" s="47"/>
      <c r="AE117" s="47"/>
      <c r="AF117" s="47"/>
      <c r="AG117" s="47"/>
      <c r="AH117" s="47"/>
      <c r="AI117" s="47"/>
      <c r="AJ117" s="47"/>
      <c r="AK117" s="47"/>
      <c r="AL117" s="75">
        <v>98</v>
      </c>
      <c r="AM117" s="476"/>
      <c r="AN117" s="51"/>
      <c r="AO117" s="217"/>
      <c r="AP117" s="318"/>
      <c r="AQ117" s="217"/>
    </row>
    <row r="118" spans="1:43" ht="6" customHeight="1" x14ac:dyDescent="0.2">
      <c r="A118" s="77"/>
      <c r="B118" s="317"/>
      <c r="C118" s="48"/>
      <c r="D118" s="26"/>
      <c r="E118" s="77"/>
      <c r="F118" s="77"/>
      <c r="G118" s="77"/>
      <c r="H118" s="77"/>
      <c r="I118" s="77"/>
      <c r="J118" s="77"/>
      <c r="K118" s="77"/>
      <c r="L118" s="77"/>
      <c r="M118" s="77"/>
      <c r="N118" s="77"/>
      <c r="O118" s="77"/>
      <c r="P118" s="77"/>
      <c r="Q118" s="77"/>
      <c r="R118" s="77"/>
      <c r="S118" s="77"/>
      <c r="T118" s="77"/>
      <c r="U118" s="77"/>
      <c r="V118" s="26"/>
      <c r="W118" s="77"/>
      <c r="X118" s="77"/>
      <c r="Y118" s="77"/>
      <c r="Z118" s="77"/>
      <c r="AA118" s="77"/>
      <c r="AB118" s="77"/>
      <c r="AC118" s="77"/>
      <c r="AD118" s="77"/>
      <c r="AE118" s="77"/>
      <c r="AF118" s="77"/>
      <c r="AG118" s="77"/>
      <c r="AH118" s="77"/>
      <c r="AI118" s="77"/>
      <c r="AJ118" s="77"/>
      <c r="AK118" s="77"/>
      <c r="AL118" s="78"/>
      <c r="AM118" s="48"/>
      <c r="AN118" s="26"/>
      <c r="AO118" s="77"/>
      <c r="AP118" s="77"/>
      <c r="AQ118" s="77"/>
    </row>
    <row r="119" spans="1:43" ht="6" customHeight="1" x14ac:dyDescent="0.2">
      <c r="A119" s="16"/>
      <c r="B119" s="340"/>
      <c r="C119" s="46"/>
      <c r="D119" s="27"/>
      <c r="E119" s="16"/>
      <c r="F119" s="16"/>
      <c r="G119" s="16"/>
      <c r="H119" s="16"/>
      <c r="I119" s="16"/>
      <c r="J119" s="16"/>
      <c r="K119" s="16"/>
      <c r="L119" s="16"/>
      <c r="M119" s="16"/>
      <c r="N119" s="16"/>
      <c r="O119" s="16"/>
      <c r="P119" s="16"/>
      <c r="Q119" s="16"/>
      <c r="R119" s="16"/>
      <c r="S119" s="16"/>
      <c r="T119" s="16"/>
      <c r="U119" s="16"/>
      <c r="V119" s="27"/>
      <c r="W119" s="16"/>
      <c r="X119" s="16"/>
      <c r="Y119" s="16"/>
      <c r="Z119" s="16"/>
      <c r="AA119" s="16"/>
      <c r="AB119" s="16"/>
      <c r="AC119" s="16"/>
      <c r="AD119" s="16"/>
      <c r="AE119" s="16"/>
      <c r="AF119" s="16"/>
      <c r="AG119" s="16"/>
      <c r="AH119" s="16"/>
      <c r="AI119" s="16"/>
      <c r="AJ119" s="16"/>
      <c r="AK119" s="16"/>
      <c r="AL119" s="24"/>
      <c r="AM119" s="46"/>
      <c r="AN119" s="27"/>
      <c r="AO119" s="16"/>
      <c r="AP119" s="16"/>
      <c r="AQ119" s="16"/>
    </row>
    <row r="120" spans="1:43" ht="11.25" customHeight="1" x14ac:dyDescent="0.2">
      <c r="A120" s="217"/>
      <c r="B120" s="337">
        <v>241</v>
      </c>
      <c r="C120" s="476"/>
      <c r="D120" s="51"/>
      <c r="E120" s="722" t="str">
        <f ca="1">VLOOKUP(INDIRECT(ADDRESS(ROW(),COLUMN()-3)),Language_Translations,MATCH(Language_Selected,Language_Options,0),FALSE)</f>
        <v>Entre la période des règles et les règles suivantes, est-ce qu'il y a une période où les femmes ont plus de chances de tomber enceintes ?</v>
      </c>
      <c r="F120" s="722"/>
      <c r="G120" s="722"/>
      <c r="H120" s="722"/>
      <c r="I120" s="722"/>
      <c r="J120" s="722"/>
      <c r="K120" s="722"/>
      <c r="L120" s="722"/>
      <c r="M120" s="722"/>
      <c r="N120" s="722"/>
      <c r="O120" s="722"/>
      <c r="P120" s="722"/>
      <c r="Q120" s="722"/>
      <c r="R120" s="722"/>
      <c r="S120" s="722"/>
      <c r="T120" s="722"/>
      <c r="U120" s="217"/>
      <c r="V120" s="51"/>
      <c r="W120" s="217" t="s">
        <v>117</v>
      </c>
      <c r="X120" s="217"/>
      <c r="Y120" s="47" t="s">
        <v>9</v>
      </c>
      <c r="Z120" s="47"/>
      <c r="AA120" s="47"/>
      <c r="AB120" s="47"/>
      <c r="AC120" s="47"/>
      <c r="AD120" s="47"/>
      <c r="AE120" s="47"/>
      <c r="AF120" s="47"/>
      <c r="AG120" s="47"/>
      <c r="AH120" s="47"/>
      <c r="AI120" s="47"/>
      <c r="AJ120" s="47"/>
      <c r="AK120" s="47"/>
      <c r="AL120" s="75" t="s">
        <v>93</v>
      </c>
      <c r="AM120" s="476"/>
      <c r="AN120" s="51"/>
      <c r="AO120" s="217"/>
      <c r="AP120" s="217"/>
      <c r="AQ120" s="217"/>
    </row>
    <row r="121" spans="1:43" x14ac:dyDescent="0.2">
      <c r="A121" s="217"/>
      <c r="B121" s="316"/>
      <c r="C121" s="476"/>
      <c r="D121" s="51"/>
      <c r="E121" s="722"/>
      <c r="F121" s="722"/>
      <c r="G121" s="722"/>
      <c r="H121" s="722"/>
      <c r="I121" s="722"/>
      <c r="J121" s="722"/>
      <c r="K121" s="722"/>
      <c r="L121" s="722"/>
      <c r="M121" s="722"/>
      <c r="N121" s="722"/>
      <c r="O121" s="722"/>
      <c r="P121" s="722"/>
      <c r="Q121" s="722"/>
      <c r="R121" s="722"/>
      <c r="S121" s="722"/>
      <c r="T121" s="722"/>
      <c r="U121" s="217"/>
      <c r="V121" s="51"/>
      <c r="W121" s="217" t="s">
        <v>118</v>
      </c>
      <c r="X121" s="217"/>
      <c r="Y121" s="47" t="s">
        <v>9</v>
      </c>
      <c r="Z121" s="47"/>
      <c r="AA121" s="47"/>
      <c r="AB121" s="47"/>
      <c r="AC121" s="47"/>
      <c r="AD121" s="47"/>
      <c r="AE121" s="47"/>
      <c r="AF121" s="47"/>
      <c r="AG121" s="47"/>
      <c r="AH121" s="47"/>
      <c r="AI121" s="47"/>
      <c r="AJ121" s="47"/>
      <c r="AK121" s="47"/>
      <c r="AL121" s="75" t="s">
        <v>95</v>
      </c>
      <c r="AM121" s="476"/>
      <c r="AN121" s="51"/>
      <c r="AO121" s="217"/>
      <c r="AP121" s="729">
        <v>243</v>
      </c>
      <c r="AQ121" s="217"/>
    </row>
    <row r="122" spans="1:43" x14ac:dyDescent="0.2">
      <c r="A122" s="217"/>
      <c r="B122" s="316"/>
      <c r="C122" s="476"/>
      <c r="D122" s="51"/>
      <c r="E122" s="722"/>
      <c r="F122" s="722"/>
      <c r="G122" s="722"/>
      <c r="H122" s="722"/>
      <c r="I122" s="722"/>
      <c r="J122" s="722"/>
      <c r="K122" s="722"/>
      <c r="L122" s="722"/>
      <c r="M122" s="722"/>
      <c r="N122" s="722"/>
      <c r="O122" s="722"/>
      <c r="P122" s="722"/>
      <c r="Q122" s="722"/>
      <c r="R122" s="722"/>
      <c r="S122" s="722"/>
      <c r="T122" s="722"/>
      <c r="U122" s="217"/>
      <c r="V122" s="51"/>
      <c r="W122" s="217" t="s">
        <v>211</v>
      </c>
      <c r="X122" s="217"/>
      <c r="Y122" s="217"/>
      <c r="Z122" s="217"/>
      <c r="AA122" s="47" t="s">
        <v>9</v>
      </c>
      <c r="AB122" s="47"/>
      <c r="AC122" s="97"/>
      <c r="AD122" s="47"/>
      <c r="AE122" s="47"/>
      <c r="AF122" s="47"/>
      <c r="AG122" s="47"/>
      <c r="AH122" s="47"/>
      <c r="AI122" s="47"/>
      <c r="AJ122" s="47"/>
      <c r="AK122" s="47"/>
      <c r="AL122" s="75" t="s">
        <v>212</v>
      </c>
      <c r="AM122" s="476"/>
      <c r="AN122" s="51"/>
      <c r="AO122" s="217"/>
      <c r="AP122" s="729"/>
      <c r="AQ122" s="217"/>
    </row>
    <row r="123" spans="1:43" ht="6" customHeight="1" x14ac:dyDescent="0.2">
      <c r="A123" s="77"/>
      <c r="B123" s="317"/>
      <c r="C123" s="48"/>
      <c r="D123" s="26"/>
      <c r="E123" s="77"/>
      <c r="F123" s="77"/>
      <c r="G123" s="77"/>
      <c r="H123" s="77"/>
      <c r="I123" s="77"/>
      <c r="J123" s="77"/>
      <c r="K123" s="77"/>
      <c r="L123" s="77"/>
      <c r="M123" s="77"/>
      <c r="N123" s="77"/>
      <c r="O123" s="77"/>
      <c r="P123" s="77"/>
      <c r="Q123" s="77"/>
      <c r="R123" s="77"/>
      <c r="S123" s="77"/>
      <c r="T123" s="77"/>
      <c r="U123" s="77"/>
      <c r="V123" s="26"/>
      <c r="W123" s="77"/>
      <c r="X123" s="77"/>
      <c r="Y123" s="77"/>
      <c r="Z123" s="77"/>
      <c r="AA123" s="77"/>
      <c r="AB123" s="77"/>
      <c r="AC123" s="77"/>
      <c r="AD123" s="77"/>
      <c r="AE123" s="77"/>
      <c r="AF123" s="77"/>
      <c r="AG123" s="77"/>
      <c r="AH123" s="77"/>
      <c r="AI123" s="77"/>
      <c r="AJ123" s="77"/>
      <c r="AK123" s="77"/>
      <c r="AL123" s="78"/>
      <c r="AM123" s="48"/>
      <c r="AN123" s="26"/>
      <c r="AO123" s="77"/>
      <c r="AP123" s="77"/>
      <c r="AQ123" s="77"/>
    </row>
    <row r="124" spans="1:43" ht="6" customHeight="1" x14ac:dyDescent="0.2">
      <c r="A124" s="16"/>
      <c r="B124" s="340"/>
      <c r="C124" s="46"/>
      <c r="D124" s="27"/>
      <c r="E124" s="16"/>
      <c r="F124" s="16"/>
      <c r="G124" s="16"/>
      <c r="H124" s="16"/>
      <c r="I124" s="16"/>
      <c r="J124" s="16"/>
      <c r="K124" s="16"/>
      <c r="L124" s="16"/>
      <c r="M124" s="16"/>
      <c r="N124" s="16"/>
      <c r="O124" s="16"/>
      <c r="P124" s="16"/>
      <c r="Q124" s="16"/>
      <c r="R124" s="16"/>
      <c r="S124" s="16"/>
      <c r="T124" s="16"/>
      <c r="U124" s="16"/>
      <c r="V124" s="27"/>
      <c r="W124" s="16"/>
      <c r="X124" s="16"/>
      <c r="Y124" s="16"/>
      <c r="Z124" s="16"/>
      <c r="AA124" s="16"/>
      <c r="AB124" s="16"/>
      <c r="AC124" s="16"/>
      <c r="AD124" s="16"/>
      <c r="AE124" s="16"/>
      <c r="AF124" s="16"/>
      <c r="AG124" s="16"/>
      <c r="AH124" s="16"/>
      <c r="AI124" s="16"/>
      <c r="AJ124" s="16"/>
      <c r="AK124" s="16"/>
      <c r="AL124" s="24"/>
      <c r="AM124" s="46"/>
      <c r="AN124" s="27"/>
      <c r="AO124" s="16"/>
      <c r="AP124" s="16"/>
      <c r="AQ124" s="16"/>
    </row>
    <row r="125" spans="1:43" ht="11.25" customHeight="1" x14ac:dyDescent="0.2">
      <c r="A125" s="217"/>
      <c r="B125" s="337">
        <v>242</v>
      </c>
      <c r="C125" s="476"/>
      <c r="D125" s="51"/>
      <c r="E125" s="722" t="str">
        <f ca="1">VLOOKUP(INDIRECT(ADDRESS(ROW(),COLUMN()-3)),Language_Translations,MATCH(Language_Selected,Language_Options,0),FALSE)</f>
        <v>Est-ce que cette période se situe juste avant que les règles ne commencent, pendant la période des règles, juste après que les règles soient terminées ou bien au milieu de deux périodes de règles ?</v>
      </c>
      <c r="F125" s="722"/>
      <c r="G125" s="722"/>
      <c r="H125" s="722"/>
      <c r="I125" s="722"/>
      <c r="J125" s="722"/>
      <c r="K125" s="722"/>
      <c r="L125" s="722"/>
      <c r="M125" s="722"/>
      <c r="N125" s="722"/>
      <c r="O125" s="722"/>
      <c r="P125" s="722"/>
      <c r="Q125" s="722"/>
      <c r="R125" s="722"/>
      <c r="S125" s="722"/>
      <c r="T125" s="722"/>
      <c r="U125" s="217"/>
      <c r="V125" s="51"/>
      <c r="W125" s="217" t="s">
        <v>260</v>
      </c>
      <c r="X125" s="217"/>
      <c r="Y125" s="217"/>
      <c r="Z125" s="217"/>
      <c r="AA125" s="217"/>
      <c r="AB125" s="217"/>
      <c r="AC125" s="217"/>
      <c r="AD125" s="217"/>
      <c r="AE125" s="217"/>
      <c r="AF125" s="217"/>
      <c r="AG125" s="217"/>
      <c r="AH125" s="47"/>
      <c r="AI125" s="47"/>
      <c r="AJ125" s="47"/>
      <c r="AK125" s="47"/>
      <c r="AM125" s="476"/>
      <c r="AN125" s="51"/>
      <c r="AO125" s="217"/>
      <c r="AP125" s="217"/>
      <c r="AQ125" s="217"/>
    </row>
    <row r="126" spans="1:43" ht="11.25" customHeight="1" x14ac:dyDescent="0.2">
      <c r="A126" s="217"/>
      <c r="C126" s="476"/>
      <c r="D126" s="51"/>
      <c r="E126" s="722"/>
      <c r="F126" s="722"/>
      <c r="G126" s="722"/>
      <c r="H126" s="722"/>
      <c r="I126" s="722"/>
      <c r="J126" s="722"/>
      <c r="K126" s="722"/>
      <c r="L126" s="722"/>
      <c r="M126" s="722"/>
      <c r="N126" s="722"/>
      <c r="O126" s="722"/>
      <c r="P126" s="722"/>
      <c r="Q126" s="722"/>
      <c r="R126" s="722"/>
      <c r="S126" s="722"/>
      <c r="T126" s="722"/>
      <c r="U126" s="217"/>
      <c r="V126" s="51"/>
      <c r="W126" s="217"/>
      <c r="X126" s="217" t="s">
        <v>261</v>
      </c>
      <c r="Y126" s="217"/>
      <c r="Z126" s="217"/>
      <c r="AA126" s="217"/>
      <c r="AB126" s="217"/>
      <c r="AD126" s="47" t="s">
        <v>9</v>
      </c>
      <c r="AE126" s="47"/>
      <c r="AF126" s="47"/>
      <c r="AG126" s="47"/>
      <c r="AH126" s="47"/>
      <c r="AI126" s="47"/>
      <c r="AJ126" s="47"/>
      <c r="AK126" s="47"/>
      <c r="AL126" s="75" t="s">
        <v>93</v>
      </c>
      <c r="AM126" s="476"/>
      <c r="AN126" s="51"/>
      <c r="AO126" s="217"/>
      <c r="AP126" s="217"/>
      <c r="AQ126" s="217"/>
    </row>
    <row r="127" spans="1:43" x14ac:dyDescent="0.2">
      <c r="A127" s="217"/>
      <c r="B127" s="316"/>
      <c r="C127" s="476"/>
      <c r="D127" s="51"/>
      <c r="E127" s="722"/>
      <c r="F127" s="722"/>
      <c r="G127" s="722"/>
      <c r="H127" s="722"/>
      <c r="I127" s="722"/>
      <c r="J127" s="722"/>
      <c r="K127" s="722"/>
      <c r="L127" s="722"/>
      <c r="M127" s="722"/>
      <c r="N127" s="722"/>
      <c r="O127" s="722"/>
      <c r="P127" s="722"/>
      <c r="Q127" s="722"/>
      <c r="R127" s="722"/>
      <c r="S127" s="722"/>
      <c r="T127" s="722"/>
      <c r="U127" s="217"/>
      <c r="V127" s="51"/>
      <c r="W127" s="217" t="s">
        <v>262</v>
      </c>
      <c r="X127" s="217"/>
      <c r="Y127" s="217"/>
      <c r="Z127" s="217"/>
      <c r="AA127" s="217"/>
      <c r="AB127" s="217"/>
      <c r="AC127" s="217"/>
      <c r="AD127" s="47"/>
      <c r="AE127" s="47" t="s">
        <v>9</v>
      </c>
      <c r="AF127" s="97"/>
      <c r="AG127" s="47"/>
      <c r="AH127" s="47"/>
      <c r="AI127" s="47"/>
      <c r="AJ127" s="47"/>
      <c r="AK127" s="47"/>
      <c r="AL127" s="75" t="s">
        <v>95</v>
      </c>
      <c r="AM127" s="476"/>
      <c r="AN127" s="51"/>
      <c r="AO127" s="217"/>
      <c r="AP127" s="217"/>
      <c r="AQ127" s="217"/>
    </row>
    <row r="128" spans="1:43" x14ac:dyDescent="0.2">
      <c r="A128" s="217"/>
      <c r="B128" s="316"/>
      <c r="C128" s="476"/>
      <c r="D128" s="51"/>
      <c r="E128" s="722"/>
      <c r="F128" s="722"/>
      <c r="G128" s="722"/>
      <c r="H128" s="722"/>
      <c r="I128" s="722"/>
      <c r="J128" s="722"/>
      <c r="K128" s="722"/>
      <c r="L128" s="722"/>
      <c r="M128" s="722"/>
      <c r="N128" s="722"/>
      <c r="O128" s="722"/>
      <c r="P128" s="722"/>
      <c r="Q128" s="722"/>
      <c r="R128" s="722"/>
      <c r="S128" s="722"/>
      <c r="T128" s="722"/>
      <c r="U128" s="217"/>
      <c r="V128" s="51"/>
      <c r="W128" s="217" t="s">
        <v>263</v>
      </c>
      <c r="X128" s="217"/>
      <c r="Y128" s="217"/>
      <c r="Z128" s="217"/>
      <c r="AA128" s="217"/>
      <c r="AB128" s="217"/>
      <c r="AC128" s="217"/>
      <c r="AD128" s="217"/>
      <c r="AE128" s="217"/>
      <c r="AG128" s="217"/>
      <c r="AH128" s="217"/>
      <c r="AI128" s="47" t="s">
        <v>9</v>
      </c>
      <c r="AJ128" s="47"/>
      <c r="AK128" s="47"/>
      <c r="AL128" s="75" t="s">
        <v>97</v>
      </c>
      <c r="AM128" s="476"/>
      <c r="AN128" s="51"/>
      <c r="AO128" s="217"/>
      <c r="AP128" s="217"/>
      <c r="AQ128" s="217"/>
    </row>
    <row r="129" spans="1:43" x14ac:dyDescent="0.2">
      <c r="A129" s="217"/>
      <c r="B129" s="316"/>
      <c r="C129" s="476"/>
      <c r="D129" s="51"/>
      <c r="E129" s="722"/>
      <c r="F129" s="722"/>
      <c r="G129" s="722"/>
      <c r="H129" s="722"/>
      <c r="I129" s="722"/>
      <c r="J129" s="722"/>
      <c r="K129" s="722"/>
      <c r="L129" s="722"/>
      <c r="M129" s="722"/>
      <c r="N129" s="722"/>
      <c r="O129" s="722"/>
      <c r="P129" s="722"/>
      <c r="Q129" s="722"/>
      <c r="R129" s="722"/>
      <c r="S129" s="722"/>
      <c r="T129" s="722"/>
      <c r="U129" s="217"/>
      <c r="V129" s="51"/>
      <c r="W129" s="217" t="s">
        <v>264</v>
      </c>
      <c r="X129" s="217"/>
      <c r="Y129" s="217"/>
      <c r="Z129" s="217"/>
      <c r="AA129" s="217"/>
      <c r="AB129" s="217"/>
      <c r="AC129" s="217"/>
      <c r="AD129" s="217"/>
      <c r="AE129" s="217"/>
      <c r="AG129" s="217"/>
      <c r="AH129" s="217"/>
      <c r="AI129" s="47"/>
      <c r="AJ129" s="47"/>
      <c r="AK129" s="47"/>
      <c r="AL129" s="75"/>
      <c r="AM129" s="476"/>
      <c r="AN129" s="51"/>
      <c r="AO129" s="217"/>
      <c r="AP129" s="217"/>
      <c r="AQ129" s="217"/>
    </row>
    <row r="130" spans="1:43" x14ac:dyDescent="0.2">
      <c r="A130" s="217"/>
      <c r="B130" s="316"/>
      <c r="C130" s="476"/>
      <c r="D130" s="51"/>
      <c r="E130" s="722"/>
      <c r="F130" s="722"/>
      <c r="G130" s="722"/>
      <c r="H130" s="722"/>
      <c r="I130" s="722"/>
      <c r="J130" s="722"/>
      <c r="K130" s="722"/>
      <c r="L130" s="722"/>
      <c r="M130" s="722"/>
      <c r="N130" s="722"/>
      <c r="O130" s="722"/>
      <c r="P130" s="722"/>
      <c r="Q130" s="722"/>
      <c r="R130" s="722"/>
      <c r="S130" s="722"/>
      <c r="T130" s="722"/>
      <c r="U130" s="217"/>
      <c r="V130" s="51"/>
      <c r="W130" s="217"/>
      <c r="X130" s="217" t="s">
        <v>265</v>
      </c>
      <c r="Y130" s="217"/>
      <c r="Z130" s="217"/>
      <c r="AA130" s="217"/>
      <c r="AB130" s="217"/>
      <c r="AC130" s="217"/>
      <c r="AD130" s="217"/>
      <c r="AE130" s="217"/>
      <c r="AF130" s="217"/>
      <c r="AG130" s="217"/>
      <c r="AH130" s="47" t="s">
        <v>9</v>
      </c>
      <c r="AI130" s="47"/>
      <c r="AJ130" s="47"/>
      <c r="AK130" s="47"/>
      <c r="AL130" s="75" t="s">
        <v>114</v>
      </c>
      <c r="AM130" s="476"/>
      <c r="AN130" s="51"/>
      <c r="AO130" s="217"/>
      <c r="AP130" s="217"/>
      <c r="AQ130" s="217"/>
    </row>
    <row r="131" spans="1:43" x14ac:dyDescent="0.2">
      <c r="A131" s="217"/>
      <c r="B131" s="316"/>
      <c r="C131" s="476"/>
      <c r="D131" s="51"/>
      <c r="E131" s="722"/>
      <c r="F131" s="722"/>
      <c r="G131" s="722"/>
      <c r="H131" s="722"/>
      <c r="I131" s="722"/>
      <c r="J131" s="722"/>
      <c r="K131" s="722"/>
      <c r="L131" s="722"/>
      <c r="M131" s="722"/>
      <c r="N131" s="722"/>
      <c r="O131" s="722"/>
      <c r="P131" s="722"/>
      <c r="Q131" s="722"/>
      <c r="R131" s="722"/>
      <c r="S131" s="722"/>
      <c r="T131" s="722"/>
      <c r="U131" s="217"/>
      <c r="V131" s="51"/>
      <c r="W131" s="217"/>
      <c r="X131" s="217"/>
      <c r="Y131" s="217"/>
      <c r="Z131" s="217"/>
      <c r="AA131" s="217"/>
      <c r="AB131" s="217"/>
      <c r="AC131" s="217"/>
      <c r="AD131" s="217"/>
      <c r="AE131" s="217"/>
      <c r="AF131" s="217"/>
      <c r="AG131" s="217"/>
      <c r="AH131" s="217"/>
      <c r="AI131" s="217"/>
      <c r="AJ131" s="217"/>
      <c r="AK131" s="217"/>
      <c r="AL131" s="74"/>
      <c r="AM131" s="476"/>
      <c r="AN131" s="51"/>
      <c r="AO131" s="217"/>
      <c r="AP131" s="217"/>
      <c r="AQ131" s="217"/>
    </row>
    <row r="132" spans="1:43" x14ac:dyDescent="0.2">
      <c r="A132" s="217"/>
      <c r="B132" s="316"/>
      <c r="C132" s="476"/>
      <c r="D132" s="51"/>
      <c r="E132" s="722"/>
      <c r="F132" s="722"/>
      <c r="G132" s="722"/>
      <c r="H132" s="722"/>
      <c r="I132" s="722"/>
      <c r="J132" s="722"/>
      <c r="K132" s="722"/>
      <c r="L132" s="722"/>
      <c r="M132" s="722"/>
      <c r="N132" s="722"/>
      <c r="O132" s="722"/>
      <c r="P132" s="722"/>
      <c r="Q132" s="722"/>
      <c r="R132" s="722"/>
      <c r="S132" s="722"/>
      <c r="T132" s="722"/>
      <c r="U132" s="217"/>
      <c r="V132" s="51"/>
      <c r="W132" s="217" t="s">
        <v>106</v>
      </c>
      <c r="X132" s="217"/>
      <c r="Y132" s="217"/>
      <c r="Z132" s="217"/>
      <c r="AL132" s="75" t="s">
        <v>266</v>
      </c>
      <c r="AM132" s="476"/>
      <c r="AN132" s="51"/>
      <c r="AO132" s="217"/>
      <c r="AP132" s="217"/>
      <c r="AQ132" s="217"/>
    </row>
    <row r="133" spans="1:43" x14ac:dyDescent="0.2">
      <c r="A133" s="217"/>
      <c r="B133" s="316"/>
      <c r="C133" s="476"/>
      <c r="D133" s="51"/>
      <c r="E133" s="722"/>
      <c r="F133" s="722"/>
      <c r="G133" s="722"/>
      <c r="H133" s="722"/>
      <c r="I133" s="722"/>
      <c r="J133" s="722"/>
      <c r="K133" s="722"/>
      <c r="L133" s="722"/>
      <c r="M133" s="722"/>
      <c r="N133" s="722"/>
      <c r="O133" s="722"/>
      <c r="P133" s="722"/>
      <c r="Q133" s="722"/>
      <c r="R133" s="722"/>
      <c r="S133" s="722"/>
      <c r="T133" s="722"/>
      <c r="U133" s="217"/>
      <c r="V133" s="51"/>
      <c r="W133" s="217"/>
      <c r="X133" s="217"/>
      <c r="Y133" s="217"/>
      <c r="Z133" s="697" t="s">
        <v>107</v>
      </c>
      <c r="AA133" s="697"/>
      <c r="AB133" s="697"/>
      <c r="AC133" s="697"/>
      <c r="AD133" s="697"/>
      <c r="AE133" s="697"/>
      <c r="AF133" s="697"/>
      <c r="AG133" s="697"/>
      <c r="AH133" s="697"/>
      <c r="AI133" s="697"/>
      <c r="AJ133" s="697"/>
      <c r="AK133" s="697"/>
      <c r="AL133" s="74"/>
      <c r="AM133" s="476"/>
      <c r="AN133" s="51"/>
      <c r="AO133" s="217"/>
      <c r="AP133" s="217"/>
      <c r="AQ133" s="217"/>
    </row>
    <row r="134" spans="1:43" x14ac:dyDescent="0.2">
      <c r="A134" s="217"/>
      <c r="B134" s="316"/>
      <c r="C134" s="476"/>
      <c r="D134" s="51"/>
      <c r="E134" s="722"/>
      <c r="F134" s="722"/>
      <c r="G134" s="722"/>
      <c r="H134" s="722"/>
      <c r="I134" s="722"/>
      <c r="J134" s="722"/>
      <c r="K134" s="722"/>
      <c r="L134" s="722"/>
      <c r="M134" s="722"/>
      <c r="N134" s="722"/>
      <c r="O134" s="722"/>
      <c r="P134" s="722"/>
      <c r="Q134" s="722"/>
      <c r="R134" s="722"/>
      <c r="S134" s="722"/>
      <c r="T134" s="722"/>
      <c r="U134" s="217"/>
      <c r="V134" s="51"/>
      <c r="W134" s="217" t="s">
        <v>259</v>
      </c>
      <c r="X134" s="217"/>
      <c r="Y134" s="217"/>
      <c r="Z134" s="217"/>
      <c r="AA134" s="217"/>
      <c r="AB134" s="47" t="s">
        <v>9</v>
      </c>
      <c r="AC134" s="97"/>
      <c r="AD134" s="47"/>
      <c r="AE134" s="47"/>
      <c r="AF134" s="47"/>
      <c r="AG134" s="47"/>
      <c r="AH134" s="47"/>
      <c r="AI134" s="47"/>
      <c r="AJ134" s="47"/>
      <c r="AK134" s="47"/>
      <c r="AL134" s="75" t="s">
        <v>212</v>
      </c>
      <c r="AM134" s="476"/>
      <c r="AN134" s="51"/>
      <c r="AO134" s="217"/>
      <c r="AP134" s="217"/>
      <c r="AQ134" s="217"/>
    </row>
    <row r="135" spans="1:43" ht="6" customHeight="1" x14ac:dyDescent="0.2">
      <c r="A135" s="77"/>
      <c r="B135" s="317"/>
      <c r="C135" s="48"/>
      <c r="D135" s="26"/>
      <c r="E135" s="77"/>
      <c r="F135" s="77"/>
      <c r="G135" s="77"/>
      <c r="H135" s="77"/>
      <c r="I135" s="77"/>
      <c r="J135" s="77"/>
      <c r="K135" s="77"/>
      <c r="L135" s="77"/>
      <c r="M135" s="77"/>
      <c r="N135" s="77"/>
      <c r="O135" s="77"/>
      <c r="P135" s="77"/>
      <c r="Q135" s="77"/>
      <c r="R135" s="77"/>
      <c r="S135" s="77"/>
      <c r="T135" s="77"/>
      <c r="U135" s="77"/>
      <c r="V135" s="26"/>
      <c r="W135" s="77"/>
      <c r="X135" s="77"/>
      <c r="Y135" s="77"/>
      <c r="Z135" s="77"/>
      <c r="AA135" s="77"/>
      <c r="AB135" s="77"/>
      <c r="AC135" s="77"/>
      <c r="AD135" s="77"/>
      <c r="AE135" s="77"/>
      <c r="AF135" s="77"/>
      <c r="AG135" s="77"/>
      <c r="AH135" s="77"/>
      <c r="AI135" s="77"/>
      <c r="AJ135" s="77"/>
      <c r="AK135" s="77"/>
      <c r="AL135" s="78"/>
      <c r="AM135" s="48"/>
      <c r="AN135" s="26"/>
      <c r="AO135" s="77"/>
      <c r="AP135" s="77"/>
      <c r="AQ135" s="77"/>
    </row>
    <row r="136" spans="1:43" ht="6" customHeight="1" x14ac:dyDescent="0.2">
      <c r="A136" s="16"/>
      <c r="B136" s="340"/>
      <c r="C136" s="46"/>
      <c r="D136" s="27"/>
      <c r="E136" s="16"/>
      <c r="F136" s="16"/>
      <c r="G136" s="16"/>
      <c r="H136" s="16"/>
      <c r="I136" s="16"/>
      <c r="J136" s="16"/>
      <c r="K136" s="16"/>
      <c r="L136" s="16"/>
      <c r="M136" s="16"/>
      <c r="N136" s="16"/>
      <c r="O136" s="16"/>
      <c r="P136" s="16"/>
      <c r="Q136" s="16"/>
      <c r="R136" s="16"/>
      <c r="S136" s="16"/>
      <c r="T136" s="16"/>
      <c r="U136" s="16"/>
      <c r="V136" s="27"/>
      <c r="W136" s="16"/>
      <c r="X136" s="16"/>
      <c r="Y136" s="16"/>
      <c r="Z136" s="16"/>
      <c r="AA136" s="16"/>
      <c r="AB136" s="16"/>
      <c r="AC136" s="16"/>
      <c r="AD136" s="16"/>
      <c r="AE136" s="16"/>
      <c r="AF136" s="16"/>
      <c r="AG136" s="16"/>
      <c r="AH136" s="16"/>
      <c r="AI136" s="16"/>
      <c r="AJ136" s="16"/>
      <c r="AK136" s="16"/>
      <c r="AL136" s="24"/>
      <c r="AM136" s="46"/>
      <c r="AN136" s="27"/>
      <c r="AO136" s="16"/>
      <c r="AP136" s="16"/>
      <c r="AQ136" s="16"/>
    </row>
    <row r="137" spans="1:43" ht="11.25" customHeight="1" x14ac:dyDescent="0.2">
      <c r="A137" s="217"/>
      <c r="B137" s="337">
        <v>243</v>
      </c>
      <c r="C137" s="476"/>
      <c r="D137" s="51"/>
      <c r="E137" s="722" t="str">
        <f ca="1">VLOOKUP(INDIRECT(ADDRESS(ROW(),COLUMN()-3)),Language_Translations,MATCH(Language_Selected,Language_Options,0),FALSE)</f>
        <v>Après la naissance d'un enfant, est-ce qu'une femme peut tomber enceinte avant que ses règles ne soient revenues ?</v>
      </c>
      <c r="F137" s="722"/>
      <c r="G137" s="722"/>
      <c r="H137" s="722"/>
      <c r="I137" s="722"/>
      <c r="J137" s="722"/>
      <c r="K137" s="722"/>
      <c r="L137" s="722"/>
      <c r="M137" s="722"/>
      <c r="N137" s="722"/>
      <c r="O137" s="722"/>
      <c r="P137" s="722"/>
      <c r="Q137" s="722"/>
      <c r="R137" s="722"/>
      <c r="S137" s="722"/>
      <c r="T137" s="722"/>
      <c r="U137" s="217"/>
      <c r="V137" s="51"/>
      <c r="W137" s="217" t="s">
        <v>117</v>
      </c>
      <c r="X137" s="217"/>
      <c r="Y137" s="47" t="s">
        <v>9</v>
      </c>
      <c r="Z137" s="47"/>
      <c r="AA137" s="47"/>
      <c r="AB137" s="47"/>
      <c r="AC137" s="47"/>
      <c r="AD137" s="47"/>
      <c r="AE137" s="47"/>
      <c r="AF137" s="47"/>
      <c r="AG137" s="47"/>
      <c r="AH137" s="47"/>
      <c r="AI137" s="47"/>
      <c r="AJ137" s="47"/>
      <c r="AK137" s="47"/>
      <c r="AL137" s="75" t="s">
        <v>93</v>
      </c>
      <c r="AM137" s="476"/>
      <c r="AN137" s="51"/>
      <c r="AO137" s="217"/>
      <c r="AP137" s="217"/>
      <c r="AQ137" s="217"/>
    </row>
    <row r="138" spans="1:43" x14ac:dyDescent="0.2">
      <c r="A138" s="217"/>
      <c r="B138" s="316"/>
      <c r="C138" s="476"/>
      <c r="D138" s="51"/>
      <c r="E138" s="722"/>
      <c r="F138" s="722"/>
      <c r="G138" s="722"/>
      <c r="H138" s="722"/>
      <c r="I138" s="722"/>
      <c r="J138" s="722"/>
      <c r="K138" s="722"/>
      <c r="L138" s="722"/>
      <c r="M138" s="722"/>
      <c r="N138" s="722"/>
      <c r="O138" s="722"/>
      <c r="P138" s="722"/>
      <c r="Q138" s="722"/>
      <c r="R138" s="722"/>
      <c r="S138" s="722"/>
      <c r="T138" s="722"/>
      <c r="U138" s="217"/>
      <c r="V138" s="51"/>
      <c r="W138" s="217" t="s">
        <v>118</v>
      </c>
      <c r="X138" s="217"/>
      <c r="Y138" s="47" t="s">
        <v>9</v>
      </c>
      <c r="Z138" s="47"/>
      <c r="AA138" s="47"/>
      <c r="AB138" s="47"/>
      <c r="AC138" s="47"/>
      <c r="AD138" s="47"/>
      <c r="AE138" s="47"/>
      <c r="AF138" s="47"/>
      <c r="AG138" s="47"/>
      <c r="AH138" s="47"/>
      <c r="AI138" s="47"/>
      <c r="AJ138" s="47"/>
      <c r="AK138" s="47"/>
      <c r="AL138" s="75" t="s">
        <v>95</v>
      </c>
      <c r="AM138" s="476"/>
      <c r="AN138" s="51"/>
      <c r="AO138" s="217"/>
      <c r="AP138" s="318"/>
      <c r="AQ138" s="217"/>
    </row>
    <row r="139" spans="1:43" x14ac:dyDescent="0.2">
      <c r="A139" s="217"/>
      <c r="B139" s="316"/>
      <c r="C139" s="476"/>
      <c r="D139" s="51"/>
      <c r="E139" s="722"/>
      <c r="F139" s="722"/>
      <c r="G139" s="722"/>
      <c r="H139" s="722"/>
      <c r="I139" s="722"/>
      <c r="J139" s="722"/>
      <c r="K139" s="722"/>
      <c r="L139" s="722"/>
      <c r="M139" s="722"/>
      <c r="N139" s="722"/>
      <c r="O139" s="722"/>
      <c r="P139" s="722"/>
      <c r="Q139" s="722"/>
      <c r="R139" s="722"/>
      <c r="S139" s="722"/>
      <c r="T139" s="722"/>
      <c r="U139" s="217"/>
      <c r="V139" s="51"/>
      <c r="W139" s="217" t="s">
        <v>259</v>
      </c>
      <c r="X139" s="217"/>
      <c r="Y139" s="217"/>
      <c r="Z139" s="217"/>
      <c r="AA139" s="217"/>
      <c r="AB139" s="47" t="s">
        <v>9</v>
      </c>
      <c r="AC139" s="97"/>
      <c r="AD139" s="47"/>
      <c r="AE139" s="47"/>
      <c r="AF139" s="47"/>
      <c r="AG139" s="47"/>
      <c r="AH139" s="47"/>
      <c r="AI139" s="47"/>
      <c r="AJ139" s="47"/>
      <c r="AK139" s="47"/>
      <c r="AL139" s="75" t="s">
        <v>212</v>
      </c>
      <c r="AM139" s="476"/>
      <c r="AN139" s="51"/>
      <c r="AO139" s="217"/>
      <c r="AP139" s="318"/>
      <c r="AQ139" s="217"/>
    </row>
    <row r="140" spans="1:43" ht="6" customHeight="1" x14ac:dyDescent="0.2">
      <c r="A140" s="77"/>
      <c r="B140" s="317"/>
      <c r="C140" s="48"/>
      <c r="D140" s="26"/>
      <c r="E140" s="77"/>
      <c r="F140" s="77"/>
      <c r="G140" s="77"/>
      <c r="H140" s="77"/>
      <c r="I140" s="77"/>
      <c r="J140" s="77"/>
      <c r="K140" s="77"/>
      <c r="L140" s="77"/>
      <c r="M140" s="77"/>
      <c r="N140" s="77"/>
      <c r="O140" s="77"/>
      <c r="P140" s="77"/>
      <c r="Q140" s="77"/>
      <c r="R140" s="77"/>
      <c r="S140" s="77"/>
      <c r="T140" s="77"/>
      <c r="U140" s="77"/>
      <c r="V140" s="26"/>
      <c r="W140" s="77"/>
      <c r="X140" s="77"/>
      <c r="Y140" s="77"/>
      <c r="Z140" s="77"/>
      <c r="AA140" s="77"/>
      <c r="AB140" s="77"/>
      <c r="AC140" s="77"/>
      <c r="AD140" s="77"/>
      <c r="AE140" s="77"/>
      <c r="AF140" s="77"/>
      <c r="AG140" s="77"/>
      <c r="AH140" s="77"/>
      <c r="AI140" s="77"/>
      <c r="AJ140" s="77"/>
      <c r="AK140" s="77"/>
      <c r="AL140" s="78"/>
      <c r="AM140" s="48"/>
      <c r="AN140" s="26"/>
      <c r="AO140" s="77"/>
      <c r="AP140" s="77"/>
      <c r="AQ140" s="77"/>
    </row>
    <row r="141" spans="1:43" ht="6" customHeight="1" x14ac:dyDescent="0.2">
      <c r="A141" s="16"/>
      <c r="B141" s="340"/>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24"/>
      <c r="AN141" s="16"/>
      <c r="AO141" s="16"/>
      <c r="AP141" s="16"/>
      <c r="AQ141" s="16"/>
    </row>
    <row r="142" spans="1:43" ht="11.25" customHeight="1" x14ac:dyDescent="0.2">
      <c r="A142" s="217"/>
      <c r="B142" s="761" t="s">
        <v>267</v>
      </c>
      <c r="C142" s="761"/>
      <c r="D142" s="761"/>
      <c r="E142" s="761"/>
      <c r="F142" s="761"/>
      <c r="G142" s="761"/>
      <c r="H142" s="761"/>
      <c r="I142" s="761"/>
      <c r="J142" s="761"/>
      <c r="K142" s="761"/>
      <c r="L142" s="761"/>
      <c r="M142" s="761"/>
      <c r="N142" s="761"/>
      <c r="O142" s="761"/>
      <c r="P142" s="761"/>
      <c r="Q142" s="761"/>
      <c r="R142" s="761"/>
      <c r="S142" s="761"/>
      <c r="T142" s="761"/>
      <c r="U142" s="761"/>
      <c r="V142" s="761"/>
      <c r="W142" s="761"/>
      <c r="X142" s="761"/>
      <c r="Y142" s="761"/>
      <c r="Z142" s="761"/>
      <c r="AA142" s="761"/>
      <c r="AB142" s="761"/>
      <c r="AC142" s="761"/>
      <c r="AD142" s="761"/>
      <c r="AE142" s="761"/>
      <c r="AF142" s="761"/>
      <c r="AG142" s="761"/>
      <c r="AH142" s="761"/>
      <c r="AI142" s="761"/>
      <c r="AJ142" s="761"/>
      <c r="AK142" s="761"/>
      <c r="AL142" s="761"/>
      <c r="AM142" s="761"/>
      <c r="AN142" s="761"/>
      <c r="AO142" s="761"/>
      <c r="AP142" s="761"/>
      <c r="AQ142" s="761"/>
    </row>
    <row r="143" spans="1:43" ht="6" customHeight="1" x14ac:dyDescent="0.2"/>
  </sheetData>
  <mergeCells count="35">
    <mergeCell ref="A1:AQ1"/>
    <mergeCell ref="E3:T3"/>
    <mergeCell ref="W3:AL3"/>
    <mergeCell ref="AN3:AQ3"/>
    <mergeCell ref="E5:AL6"/>
    <mergeCell ref="H14:AL19"/>
    <mergeCell ref="E15:G18"/>
    <mergeCell ref="H20:AL22"/>
    <mergeCell ref="H23:AL25"/>
    <mergeCell ref="Y7:AG9"/>
    <mergeCell ref="E8:Q10"/>
    <mergeCell ref="E28:T30"/>
    <mergeCell ref="E56:T57"/>
    <mergeCell ref="H38:T41"/>
    <mergeCell ref="E125:T134"/>
    <mergeCell ref="AP29:AP30"/>
    <mergeCell ref="E33:T34"/>
    <mergeCell ref="E38:G40"/>
    <mergeCell ref="E52:T53"/>
    <mergeCell ref="H42:T49"/>
    <mergeCell ref="Z133:AK133"/>
    <mergeCell ref="E137:T139"/>
    <mergeCell ref="B142:AQ142"/>
    <mergeCell ref="E35:T36"/>
    <mergeCell ref="E94:T105"/>
    <mergeCell ref="Z104:AK104"/>
    <mergeCell ref="E108:T109"/>
    <mergeCell ref="E114:T117"/>
    <mergeCell ref="E120:T122"/>
    <mergeCell ref="AP121:AP122"/>
    <mergeCell ref="F61:L66"/>
    <mergeCell ref="N61:T66"/>
    <mergeCell ref="E69:T71"/>
    <mergeCell ref="E76:T76"/>
    <mergeCell ref="E86:AL87"/>
  </mergeCells>
  <printOptions horizontalCentered="1"/>
  <pageMargins left="0.5" right="0.5" top="0.5" bottom="0.5" header="0.3" footer="0.3"/>
  <pageSetup paperSize="9" scale="99" orientation="portrait" r:id="rId1"/>
  <headerFooter>
    <oddFooter>&amp;CW-&amp;P</oddFooter>
  </headerFooter>
  <rowBreaks count="1" manualBreakCount="1">
    <brk id="67" max="4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tabColor theme="9"/>
  </sheetPr>
  <dimension ref="A1:AP256"/>
  <sheetViews>
    <sheetView view="pageBreakPreview" zoomScaleNormal="100" zoomScaleSheetLayoutView="100" workbookViewId="0">
      <selection activeCell="B4" sqref="B4"/>
    </sheetView>
  </sheetViews>
  <sheetFormatPr defaultColWidth="2.6640625" defaultRowHeight="10" x14ac:dyDescent="0.2"/>
  <cols>
    <col min="1" max="1" width="1.6640625" customWidth="1"/>
    <col min="2" max="2" width="4.6640625" style="112" customWidth="1"/>
    <col min="3" max="4" width="1.6640625" customWidth="1"/>
    <col min="5" max="28" width="2.6640625" customWidth="1"/>
    <col min="29" max="30" width="1.6640625" customWidth="1"/>
    <col min="31" max="40" width="2.6640625" customWidth="1"/>
    <col min="41" max="41" width="2.6640625" style="25" customWidth="1"/>
    <col min="42" max="42" width="1.6640625" customWidth="1"/>
  </cols>
  <sheetData>
    <row r="1" spans="1:42" x14ac:dyDescent="0.2">
      <c r="A1" s="724" t="s">
        <v>268</v>
      </c>
      <c r="B1" s="724"/>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c r="AK1" s="724"/>
      <c r="AL1" s="724"/>
      <c r="AM1" s="724"/>
      <c r="AN1" s="724"/>
      <c r="AO1" s="724"/>
      <c r="AP1" s="724"/>
    </row>
    <row r="2" spans="1:42" ht="6" customHeight="1" thickBot="1" x14ac:dyDescent="0.25">
      <c r="A2" s="217"/>
      <c r="B2" s="47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74"/>
      <c r="AP2" s="217"/>
    </row>
    <row r="3" spans="1:42" ht="6" customHeight="1" x14ac:dyDescent="0.2">
      <c r="A3" s="82"/>
      <c r="B3" s="83"/>
      <c r="C3" s="84"/>
      <c r="D3" s="85"/>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86"/>
      <c r="AP3" s="87"/>
    </row>
    <row r="4" spans="1:42" ht="10" customHeight="1" x14ac:dyDescent="0.2">
      <c r="A4" s="88"/>
      <c r="B4" s="477">
        <v>301</v>
      </c>
      <c r="C4" s="476"/>
      <c r="D4" s="51"/>
      <c r="E4" s="722" t="str">
        <f ca="1">VLOOKUP(INDIRECT(ADDRESS(ROW(),COLUMN()-3)),Language_Translations,MATCH(Language_Selected,Language_Options,0),FALSE)</f>
        <v>Je voudrais maintenant que nous parlions de planification familiale, c'est-à-dire les différents moyens ou méthodes qu'un couple peut utiliser pour retarder ou éviter une grossesse. Avez-vous déjà entendu parler d'une (MÉTHODE) ?</v>
      </c>
      <c r="F4" s="722"/>
      <c r="G4" s="722"/>
      <c r="H4" s="722"/>
      <c r="I4" s="722"/>
      <c r="J4" s="722"/>
      <c r="K4" s="722"/>
      <c r="L4" s="722"/>
      <c r="M4" s="722"/>
      <c r="N4" s="722"/>
      <c r="O4" s="722"/>
      <c r="P4" s="722"/>
      <c r="Q4" s="722"/>
      <c r="R4" s="722"/>
      <c r="S4" s="722"/>
      <c r="T4" s="722"/>
      <c r="U4" s="722"/>
      <c r="V4" s="722"/>
      <c r="W4" s="722"/>
      <c r="X4" s="722"/>
      <c r="Y4" s="722"/>
      <c r="Z4" s="722"/>
      <c r="AA4" s="722"/>
      <c r="AB4" s="722"/>
      <c r="AC4" s="722"/>
      <c r="AD4" s="722"/>
      <c r="AE4" s="722"/>
      <c r="AF4" s="722"/>
      <c r="AG4" s="722"/>
      <c r="AH4" s="722"/>
      <c r="AI4" s="722"/>
      <c r="AJ4" s="722"/>
      <c r="AK4" s="722"/>
      <c r="AL4" s="722"/>
      <c r="AM4" s="722"/>
      <c r="AN4" s="722"/>
      <c r="AO4" s="722"/>
      <c r="AP4" s="89"/>
    </row>
    <row r="5" spans="1:42" ht="10" customHeight="1" x14ac:dyDescent="0.2">
      <c r="A5" s="88"/>
      <c r="B5" s="81"/>
      <c r="C5" s="476"/>
      <c r="D5" s="51"/>
      <c r="E5" s="722"/>
      <c r="F5" s="722"/>
      <c r="G5" s="722"/>
      <c r="H5" s="722"/>
      <c r="I5" s="722"/>
      <c r="J5" s="722"/>
      <c r="K5" s="722"/>
      <c r="L5" s="722"/>
      <c r="M5" s="722"/>
      <c r="N5" s="722"/>
      <c r="O5" s="722"/>
      <c r="P5" s="722"/>
      <c r="Q5" s="722"/>
      <c r="R5" s="722"/>
      <c r="S5" s="722"/>
      <c r="T5" s="722"/>
      <c r="U5" s="722"/>
      <c r="V5" s="722"/>
      <c r="W5" s="722"/>
      <c r="X5" s="722"/>
      <c r="Y5" s="722"/>
      <c r="Z5" s="722"/>
      <c r="AA5" s="722"/>
      <c r="AB5" s="722"/>
      <c r="AC5" s="722"/>
      <c r="AD5" s="722"/>
      <c r="AE5" s="722"/>
      <c r="AF5" s="722"/>
      <c r="AG5" s="722"/>
      <c r="AH5" s="722"/>
      <c r="AI5" s="722"/>
      <c r="AJ5" s="722"/>
      <c r="AK5" s="722"/>
      <c r="AL5" s="722"/>
      <c r="AM5" s="722"/>
      <c r="AN5" s="722"/>
      <c r="AO5" s="722"/>
      <c r="AP5" s="89"/>
    </row>
    <row r="6" spans="1:42" ht="6" customHeight="1" thickBot="1" x14ac:dyDescent="0.25">
      <c r="A6" s="90"/>
      <c r="B6" s="319"/>
      <c r="C6" s="72"/>
      <c r="D6" s="73"/>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91"/>
      <c r="AP6" s="92"/>
    </row>
    <row r="7" spans="1:42" ht="6" customHeight="1" x14ac:dyDescent="0.2">
      <c r="A7" s="217"/>
      <c r="B7" s="477"/>
      <c r="C7" s="476"/>
      <c r="D7" s="51"/>
      <c r="E7" s="217"/>
      <c r="F7" s="217"/>
      <c r="G7" s="217"/>
      <c r="H7" s="217"/>
      <c r="I7" s="217"/>
      <c r="J7" s="217"/>
      <c r="K7" s="217"/>
      <c r="L7" s="217"/>
      <c r="M7" s="217"/>
      <c r="N7" s="217"/>
      <c r="O7" s="217"/>
      <c r="P7" s="217"/>
      <c r="Q7" s="217"/>
      <c r="R7" s="217"/>
      <c r="S7" s="217"/>
      <c r="T7" s="217"/>
      <c r="U7" s="217"/>
      <c r="V7" s="217"/>
      <c r="W7" s="217"/>
      <c r="X7" s="217"/>
      <c r="Y7" s="217"/>
      <c r="Z7" s="217"/>
      <c r="AA7" s="217"/>
      <c r="AB7" s="217"/>
      <c r="AC7" s="84"/>
      <c r="AD7" s="85"/>
      <c r="AE7" s="217"/>
      <c r="AF7" s="217"/>
      <c r="AG7" s="217"/>
      <c r="AH7" s="217"/>
      <c r="AI7" s="217"/>
      <c r="AJ7" s="217"/>
      <c r="AK7" s="217"/>
      <c r="AL7" s="217"/>
      <c r="AM7" s="217"/>
      <c r="AN7" s="217"/>
      <c r="AO7" s="74"/>
      <c r="AP7" s="476"/>
    </row>
    <row r="8" spans="1:42" ht="10.75" customHeight="1" x14ac:dyDescent="0.2">
      <c r="A8" s="217"/>
      <c r="B8" s="477" t="s">
        <v>72</v>
      </c>
      <c r="C8" s="476"/>
      <c r="D8" s="51"/>
      <c r="E8" s="722" t="str">
        <f ca="1">VLOOKUP(CONCATENATE($B$4&amp;"-"&amp;INDIRECT(ADDRESS(ROW(),COLUMN()-3))),Language_Translations,MATCH(Language_Selected,Language_Options,0),FALSE)</f>
        <v>Stérilisation féminine.
INSISTEZ : Les femmes peuvent avoir une opération pour ne plus avoir d'enfants.</v>
      </c>
      <c r="F8" s="722"/>
      <c r="G8" s="722"/>
      <c r="H8" s="722"/>
      <c r="I8" s="722"/>
      <c r="J8" s="722"/>
      <c r="K8" s="722"/>
      <c r="L8" s="722"/>
      <c r="M8" s="722"/>
      <c r="N8" s="722"/>
      <c r="O8" s="722"/>
      <c r="P8" s="722"/>
      <c r="Q8" s="722"/>
      <c r="R8" s="722"/>
      <c r="S8" s="722"/>
      <c r="T8" s="722"/>
      <c r="U8" s="722"/>
      <c r="V8" s="722"/>
      <c r="W8" s="722"/>
      <c r="X8" s="722"/>
      <c r="Y8" s="722"/>
      <c r="Z8" s="722"/>
      <c r="AA8" s="722"/>
      <c r="AB8" s="722"/>
      <c r="AC8" s="476"/>
      <c r="AD8" s="51"/>
      <c r="AE8" s="217" t="s">
        <v>117</v>
      </c>
      <c r="AF8" s="217"/>
      <c r="AG8" s="47" t="s">
        <v>9</v>
      </c>
      <c r="AH8" s="47"/>
      <c r="AI8" s="47"/>
      <c r="AJ8" s="47"/>
      <c r="AK8" s="47"/>
      <c r="AL8" s="47"/>
      <c r="AM8" s="47"/>
      <c r="AN8" s="47"/>
      <c r="AO8" s="75" t="s">
        <v>93</v>
      </c>
      <c r="AP8" s="476"/>
    </row>
    <row r="9" spans="1:42" ht="10.75" customHeight="1" x14ac:dyDescent="0.2">
      <c r="A9" s="594"/>
      <c r="B9" s="633"/>
      <c r="C9" s="595"/>
      <c r="D9" s="51"/>
      <c r="E9" s="722"/>
      <c r="F9" s="722"/>
      <c r="G9" s="722"/>
      <c r="H9" s="722"/>
      <c r="I9" s="722"/>
      <c r="J9" s="722"/>
      <c r="K9" s="722"/>
      <c r="L9" s="722"/>
      <c r="M9" s="722"/>
      <c r="N9" s="722"/>
      <c r="O9" s="722"/>
      <c r="P9" s="722"/>
      <c r="Q9" s="722"/>
      <c r="R9" s="722"/>
      <c r="S9" s="722"/>
      <c r="T9" s="722"/>
      <c r="U9" s="722"/>
      <c r="V9" s="722"/>
      <c r="W9" s="722"/>
      <c r="X9" s="722"/>
      <c r="Y9" s="722"/>
      <c r="Z9" s="722"/>
      <c r="AA9" s="722"/>
      <c r="AB9" s="722"/>
      <c r="AC9" s="595"/>
      <c r="AD9" s="51"/>
      <c r="AE9" s="594"/>
      <c r="AF9" s="594"/>
      <c r="AG9" s="47"/>
      <c r="AH9" s="47"/>
      <c r="AI9" s="47"/>
      <c r="AJ9" s="47"/>
      <c r="AK9" s="47"/>
      <c r="AL9" s="47"/>
      <c r="AM9" s="47"/>
      <c r="AN9" s="47"/>
      <c r="AO9" s="75"/>
      <c r="AP9" s="595"/>
    </row>
    <row r="10" spans="1:42" ht="10.75" customHeight="1" x14ac:dyDescent="0.2">
      <c r="A10" s="217"/>
      <c r="B10" s="477"/>
      <c r="C10" s="476"/>
      <c r="D10" s="51"/>
      <c r="E10" s="722"/>
      <c r="F10" s="722"/>
      <c r="G10" s="722"/>
      <c r="H10" s="722"/>
      <c r="I10" s="722"/>
      <c r="J10" s="722"/>
      <c r="K10" s="722"/>
      <c r="L10" s="722"/>
      <c r="M10" s="722"/>
      <c r="N10" s="722"/>
      <c r="O10" s="722"/>
      <c r="P10" s="722"/>
      <c r="Q10" s="722"/>
      <c r="R10" s="722"/>
      <c r="S10" s="722"/>
      <c r="T10" s="722"/>
      <c r="U10" s="722"/>
      <c r="V10" s="722"/>
      <c r="W10" s="722"/>
      <c r="X10" s="722"/>
      <c r="Y10" s="722"/>
      <c r="Z10" s="722"/>
      <c r="AA10" s="722"/>
      <c r="AB10" s="722"/>
      <c r="AC10" s="476"/>
      <c r="AD10" s="51"/>
      <c r="AE10" s="217" t="s">
        <v>118</v>
      </c>
      <c r="AF10" s="217"/>
      <c r="AG10" s="47" t="s">
        <v>9</v>
      </c>
      <c r="AH10" s="47"/>
      <c r="AI10" s="47"/>
      <c r="AJ10" s="47"/>
      <c r="AK10" s="47"/>
      <c r="AL10" s="47"/>
      <c r="AM10" s="47"/>
      <c r="AN10" s="47"/>
      <c r="AO10" s="75" t="s">
        <v>95</v>
      </c>
      <c r="AP10" s="476"/>
    </row>
    <row r="11" spans="1:42" ht="6" customHeight="1" x14ac:dyDescent="0.2">
      <c r="A11" s="77"/>
      <c r="B11" s="76"/>
      <c r="C11" s="48"/>
      <c r="D11" s="26"/>
      <c r="E11" s="77"/>
      <c r="F11" s="77"/>
      <c r="G11" s="77"/>
      <c r="H11" s="77"/>
      <c r="I11" s="77"/>
      <c r="J11" s="77"/>
      <c r="K11" s="77"/>
      <c r="L11" s="77"/>
      <c r="M11" s="77"/>
      <c r="N11" s="77"/>
      <c r="O11" s="77"/>
      <c r="P11" s="77"/>
      <c r="Q11" s="77"/>
      <c r="R11" s="77"/>
      <c r="S11" s="77"/>
      <c r="T11" s="77"/>
      <c r="U11" s="77"/>
      <c r="V11" s="77"/>
      <c r="W11" s="77"/>
      <c r="X11" s="77"/>
      <c r="Y11" s="77"/>
      <c r="Z11" s="77"/>
      <c r="AA11" s="77"/>
      <c r="AB11" s="77"/>
      <c r="AC11" s="48"/>
      <c r="AD11" s="26"/>
      <c r="AE11" s="77"/>
      <c r="AF11" s="77"/>
      <c r="AG11" s="77"/>
      <c r="AH11" s="77"/>
      <c r="AI11" s="77"/>
      <c r="AJ11" s="77"/>
      <c r="AK11" s="77"/>
      <c r="AL11" s="77"/>
      <c r="AM11" s="77"/>
      <c r="AN11" s="77"/>
      <c r="AO11" s="78"/>
      <c r="AP11" s="48"/>
    </row>
    <row r="12" spans="1:42" ht="6" customHeight="1" x14ac:dyDescent="0.2">
      <c r="A12" s="16"/>
      <c r="B12" s="475"/>
      <c r="C12" s="46"/>
      <c r="D12" s="27"/>
      <c r="E12" s="16"/>
      <c r="F12" s="16"/>
      <c r="G12" s="16"/>
      <c r="H12" s="16"/>
      <c r="I12" s="16"/>
      <c r="J12" s="16"/>
      <c r="K12" s="16"/>
      <c r="L12" s="16"/>
      <c r="M12" s="16"/>
      <c r="N12" s="16"/>
      <c r="O12" s="16"/>
      <c r="P12" s="16"/>
      <c r="Q12" s="16"/>
      <c r="R12" s="16"/>
      <c r="S12" s="16"/>
      <c r="T12" s="16"/>
      <c r="U12" s="16"/>
      <c r="V12" s="16"/>
      <c r="W12" s="16"/>
      <c r="X12" s="16"/>
      <c r="Y12" s="16"/>
      <c r="Z12" s="16"/>
      <c r="AA12" s="16"/>
      <c r="AB12" s="16"/>
      <c r="AC12" s="46"/>
      <c r="AD12" s="27"/>
      <c r="AE12" s="16"/>
      <c r="AF12" s="16"/>
      <c r="AG12" s="16"/>
      <c r="AH12" s="16"/>
      <c r="AI12" s="16"/>
      <c r="AJ12" s="16"/>
      <c r="AK12" s="16"/>
      <c r="AL12" s="16"/>
      <c r="AM12" s="16"/>
      <c r="AN12" s="16"/>
      <c r="AO12" s="24"/>
      <c r="AP12" s="46"/>
    </row>
    <row r="13" spans="1:42" ht="10.75" customHeight="1" x14ac:dyDescent="0.2">
      <c r="A13" s="217"/>
      <c r="B13" s="477" t="s">
        <v>73</v>
      </c>
      <c r="C13" s="476"/>
      <c r="D13" s="51"/>
      <c r="E13" s="722" t="str">
        <f ca="1">VLOOKUP(CONCATENATE($B$4&amp;"-"&amp;INDIRECT(ADDRESS(ROW(),COLUMN()-3))),Language_Translations,MATCH(Language_Selected,Language_Options,0),FALSE)</f>
        <v>Stérilisation masculine.
INSISTEZ : Les hommes peuvent avoir une opération pour ne plus avoir d'enfants.</v>
      </c>
      <c r="F13" s="722"/>
      <c r="G13" s="722"/>
      <c r="H13" s="722"/>
      <c r="I13" s="722"/>
      <c r="J13" s="722"/>
      <c r="K13" s="722"/>
      <c r="L13" s="722"/>
      <c r="M13" s="722"/>
      <c r="N13" s="722"/>
      <c r="O13" s="722"/>
      <c r="P13" s="722"/>
      <c r="Q13" s="722"/>
      <c r="R13" s="722"/>
      <c r="S13" s="722"/>
      <c r="T13" s="722"/>
      <c r="U13" s="722"/>
      <c r="V13" s="722"/>
      <c r="W13" s="722"/>
      <c r="X13" s="722"/>
      <c r="Y13" s="722"/>
      <c r="Z13" s="722"/>
      <c r="AA13" s="722"/>
      <c r="AB13" s="722"/>
      <c r="AC13" s="476"/>
      <c r="AD13" s="51"/>
      <c r="AE13" s="217" t="s">
        <v>117</v>
      </c>
      <c r="AF13" s="217"/>
      <c r="AG13" s="47" t="s">
        <v>9</v>
      </c>
      <c r="AH13" s="47"/>
      <c r="AI13" s="47"/>
      <c r="AJ13" s="47"/>
      <c r="AK13" s="47"/>
      <c r="AL13" s="47"/>
      <c r="AM13" s="47"/>
      <c r="AN13" s="47"/>
      <c r="AO13" s="75" t="s">
        <v>93</v>
      </c>
      <c r="AP13" s="476"/>
    </row>
    <row r="14" spans="1:42" ht="10.75" customHeight="1" x14ac:dyDescent="0.2">
      <c r="A14" s="594"/>
      <c r="B14" s="633"/>
      <c r="C14" s="595"/>
      <c r="D14" s="51"/>
      <c r="E14" s="722"/>
      <c r="F14" s="722"/>
      <c r="G14" s="722"/>
      <c r="H14" s="722"/>
      <c r="I14" s="722"/>
      <c r="J14" s="722"/>
      <c r="K14" s="722"/>
      <c r="L14" s="722"/>
      <c r="M14" s="722"/>
      <c r="N14" s="722"/>
      <c r="O14" s="722"/>
      <c r="P14" s="722"/>
      <c r="Q14" s="722"/>
      <c r="R14" s="722"/>
      <c r="S14" s="722"/>
      <c r="T14" s="722"/>
      <c r="U14" s="722"/>
      <c r="V14" s="722"/>
      <c r="W14" s="722"/>
      <c r="X14" s="722"/>
      <c r="Y14" s="722"/>
      <c r="Z14" s="722"/>
      <c r="AA14" s="722"/>
      <c r="AB14" s="722"/>
      <c r="AC14" s="595"/>
      <c r="AD14" s="51"/>
      <c r="AE14" s="594"/>
      <c r="AF14" s="594"/>
      <c r="AG14" s="47"/>
      <c r="AH14" s="47"/>
      <c r="AI14" s="47"/>
      <c r="AJ14" s="47"/>
      <c r="AK14" s="47"/>
      <c r="AL14" s="47"/>
      <c r="AM14" s="47"/>
      <c r="AN14" s="47"/>
      <c r="AO14" s="75"/>
      <c r="AP14" s="595"/>
    </row>
    <row r="15" spans="1:42" ht="10.75" customHeight="1" x14ac:dyDescent="0.2">
      <c r="A15" s="217"/>
      <c r="B15" s="477"/>
      <c r="C15" s="476"/>
      <c r="D15" s="51"/>
      <c r="E15" s="722"/>
      <c r="F15" s="722"/>
      <c r="G15" s="722"/>
      <c r="H15" s="722"/>
      <c r="I15" s="722"/>
      <c r="J15" s="722"/>
      <c r="K15" s="722"/>
      <c r="L15" s="722"/>
      <c r="M15" s="722"/>
      <c r="N15" s="722"/>
      <c r="O15" s="722"/>
      <c r="P15" s="722"/>
      <c r="Q15" s="722"/>
      <c r="R15" s="722"/>
      <c r="S15" s="722"/>
      <c r="T15" s="722"/>
      <c r="U15" s="722"/>
      <c r="V15" s="722"/>
      <c r="W15" s="722"/>
      <c r="X15" s="722"/>
      <c r="Y15" s="722"/>
      <c r="Z15" s="722"/>
      <c r="AA15" s="722"/>
      <c r="AB15" s="722"/>
      <c r="AC15" s="476"/>
      <c r="AD15" s="51"/>
      <c r="AE15" s="217" t="s">
        <v>118</v>
      </c>
      <c r="AF15" s="217"/>
      <c r="AG15" s="47" t="s">
        <v>9</v>
      </c>
      <c r="AH15" s="47"/>
      <c r="AI15" s="47"/>
      <c r="AJ15" s="47"/>
      <c r="AK15" s="47"/>
      <c r="AL15" s="47"/>
      <c r="AM15" s="47"/>
      <c r="AN15" s="47"/>
      <c r="AO15" s="75" t="s">
        <v>95</v>
      </c>
      <c r="AP15" s="476"/>
    </row>
    <row r="16" spans="1:42" ht="6" customHeight="1" x14ac:dyDescent="0.2">
      <c r="A16" s="77"/>
      <c r="B16" s="76"/>
      <c r="C16" s="48"/>
      <c r="D16" s="26"/>
      <c r="E16" s="77"/>
      <c r="F16" s="77"/>
      <c r="G16" s="77"/>
      <c r="H16" s="77"/>
      <c r="I16" s="77"/>
      <c r="J16" s="77"/>
      <c r="K16" s="77"/>
      <c r="L16" s="77"/>
      <c r="M16" s="77"/>
      <c r="N16" s="77"/>
      <c r="O16" s="77"/>
      <c r="P16" s="77"/>
      <c r="Q16" s="77"/>
      <c r="R16" s="77"/>
      <c r="S16" s="77"/>
      <c r="T16" s="77"/>
      <c r="U16" s="77"/>
      <c r="V16" s="77"/>
      <c r="W16" s="77"/>
      <c r="X16" s="77"/>
      <c r="Y16" s="77"/>
      <c r="Z16" s="77"/>
      <c r="AA16" s="77"/>
      <c r="AB16" s="77"/>
      <c r="AC16" s="48"/>
      <c r="AD16" s="26"/>
      <c r="AE16" s="77"/>
      <c r="AF16" s="77"/>
      <c r="AG16" s="77"/>
      <c r="AH16" s="77"/>
      <c r="AI16" s="77"/>
      <c r="AJ16" s="77"/>
      <c r="AK16" s="77"/>
      <c r="AL16" s="77"/>
      <c r="AM16" s="77"/>
      <c r="AN16" s="77"/>
      <c r="AO16" s="78"/>
      <c r="AP16" s="48"/>
    </row>
    <row r="17" spans="1:42" ht="6" customHeight="1" x14ac:dyDescent="0.2">
      <c r="A17" s="16"/>
      <c r="B17" s="475"/>
      <c r="C17" s="46"/>
      <c r="D17" s="27"/>
      <c r="E17" s="16"/>
      <c r="F17" s="16"/>
      <c r="G17" s="16"/>
      <c r="H17" s="16"/>
      <c r="I17" s="16"/>
      <c r="J17" s="16"/>
      <c r="K17" s="16"/>
      <c r="L17" s="16"/>
      <c r="M17" s="16"/>
      <c r="N17" s="16"/>
      <c r="O17" s="16"/>
      <c r="P17" s="16"/>
      <c r="Q17" s="16"/>
      <c r="R17" s="16"/>
      <c r="S17" s="16"/>
      <c r="T17" s="16"/>
      <c r="U17" s="16"/>
      <c r="V17" s="16"/>
      <c r="W17" s="16"/>
      <c r="X17" s="16"/>
      <c r="Y17" s="16"/>
      <c r="Z17" s="16"/>
      <c r="AA17" s="16"/>
      <c r="AB17" s="16"/>
      <c r="AC17" s="46"/>
      <c r="AD17" s="27"/>
      <c r="AE17" s="16"/>
      <c r="AF17" s="16"/>
      <c r="AG17" s="16"/>
      <c r="AH17" s="16"/>
      <c r="AI17" s="16"/>
      <c r="AJ17" s="16"/>
      <c r="AK17" s="16"/>
      <c r="AL17" s="16"/>
      <c r="AM17" s="16"/>
      <c r="AN17" s="16"/>
      <c r="AO17" s="24"/>
      <c r="AP17" s="46"/>
    </row>
    <row r="18" spans="1:42" ht="10.75" customHeight="1" x14ac:dyDescent="0.2">
      <c r="A18" s="217"/>
      <c r="B18" s="477" t="s">
        <v>74</v>
      </c>
      <c r="C18" s="476"/>
      <c r="D18" s="51"/>
      <c r="E18" s="730" t="str">
        <f ca="1">VLOOKUP(CONCATENATE($B$4&amp;"-"&amp;INDIRECT(ADDRESS(ROW(),COLUMN()-3))),Language_Translations,MATCH(Language_Selected,Language_Options,0),FALSE)</f>
        <v>DIU.
INSISTEZ : Les femmes peuvent avoir un stérilet qu'un médecin ou une infirmière leur place dans l'utérus pour leur éviter une grossesse pendant une année ou plus.</v>
      </c>
      <c r="F18" s="730"/>
      <c r="G18" s="730"/>
      <c r="H18" s="730"/>
      <c r="I18" s="730"/>
      <c r="J18" s="730"/>
      <c r="K18" s="730"/>
      <c r="L18" s="730"/>
      <c r="M18" s="730"/>
      <c r="N18" s="730"/>
      <c r="O18" s="730"/>
      <c r="P18" s="730"/>
      <c r="Q18" s="730"/>
      <c r="R18" s="730"/>
      <c r="S18" s="730"/>
      <c r="T18" s="730"/>
      <c r="U18" s="730"/>
      <c r="V18" s="730"/>
      <c r="W18" s="730"/>
      <c r="X18" s="730"/>
      <c r="Y18" s="730"/>
      <c r="Z18" s="730"/>
      <c r="AA18" s="730"/>
      <c r="AB18" s="730"/>
      <c r="AC18" s="476"/>
      <c r="AD18" s="51"/>
      <c r="AE18" s="217" t="s">
        <v>117</v>
      </c>
      <c r="AF18" s="217"/>
      <c r="AG18" s="47" t="s">
        <v>9</v>
      </c>
      <c r="AH18" s="47"/>
      <c r="AI18" s="47"/>
      <c r="AJ18" s="47"/>
      <c r="AK18" s="47"/>
      <c r="AL18" s="47"/>
      <c r="AM18" s="47"/>
      <c r="AN18" s="47"/>
      <c r="AO18" s="75" t="s">
        <v>93</v>
      </c>
      <c r="AP18" s="476"/>
    </row>
    <row r="19" spans="1:42" ht="10.75" customHeight="1" x14ac:dyDescent="0.2">
      <c r="A19" s="217"/>
      <c r="B19" s="477"/>
      <c r="C19" s="476"/>
      <c r="D19" s="51"/>
      <c r="E19" s="730"/>
      <c r="F19" s="730"/>
      <c r="G19" s="730"/>
      <c r="H19" s="730"/>
      <c r="I19" s="730"/>
      <c r="J19" s="730"/>
      <c r="K19" s="730"/>
      <c r="L19" s="730"/>
      <c r="M19" s="730"/>
      <c r="N19" s="730"/>
      <c r="O19" s="730"/>
      <c r="P19" s="730"/>
      <c r="Q19" s="730"/>
      <c r="R19" s="730"/>
      <c r="S19" s="730"/>
      <c r="T19" s="730"/>
      <c r="U19" s="730"/>
      <c r="V19" s="730"/>
      <c r="W19" s="730"/>
      <c r="X19" s="730"/>
      <c r="Y19" s="730"/>
      <c r="Z19" s="730"/>
      <c r="AA19" s="730"/>
      <c r="AB19" s="730"/>
      <c r="AC19" s="476"/>
      <c r="AD19" s="51"/>
      <c r="AE19" s="217" t="s">
        <v>118</v>
      </c>
      <c r="AF19" s="217"/>
      <c r="AG19" s="47" t="s">
        <v>9</v>
      </c>
      <c r="AH19" s="47"/>
      <c r="AI19" s="47"/>
      <c r="AJ19" s="47"/>
      <c r="AK19" s="47"/>
      <c r="AL19" s="47"/>
      <c r="AM19" s="47"/>
      <c r="AN19" s="47"/>
      <c r="AO19" s="75" t="s">
        <v>95</v>
      </c>
      <c r="AP19" s="476"/>
    </row>
    <row r="20" spans="1:42" ht="10.75" customHeight="1" x14ac:dyDescent="0.2">
      <c r="A20" s="594"/>
      <c r="B20" s="633"/>
      <c r="C20" s="595"/>
      <c r="D20" s="51"/>
      <c r="E20" s="730"/>
      <c r="F20" s="730"/>
      <c r="G20" s="730"/>
      <c r="H20" s="730"/>
      <c r="I20" s="730"/>
      <c r="J20" s="730"/>
      <c r="K20" s="730"/>
      <c r="L20" s="730"/>
      <c r="M20" s="730"/>
      <c r="N20" s="730"/>
      <c r="O20" s="730"/>
      <c r="P20" s="730"/>
      <c r="Q20" s="730"/>
      <c r="R20" s="730"/>
      <c r="S20" s="730"/>
      <c r="T20" s="730"/>
      <c r="U20" s="730"/>
      <c r="V20" s="730"/>
      <c r="W20" s="730"/>
      <c r="X20" s="730"/>
      <c r="Y20" s="730"/>
      <c r="Z20" s="730"/>
      <c r="AA20" s="730"/>
      <c r="AB20" s="730"/>
      <c r="AC20" s="595"/>
      <c r="AD20" s="51"/>
      <c r="AE20" s="594"/>
      <c r="AF20" s="594"/>
      <c r="AG20" s="47"/>
      <c r="AH20" s="47"/>
      <c r="AI20" s="47"/>
      <c r="AJ20" s="47"/>
      <c r="AK20" s="47"/>
      <c r="AL20" s="47"/>
      <c r="AM20" s="47"/>
      <c r="AN20" s="47"/>
      <c r="AO20" s="75"/>
      <c r="AP20" s="595"/>
    </row>
    <row r="21" spans="1:42" ht="10.75" customHeight="1" x14ac:dyDescent="0.2">
      <c r="A21" s="217"/>
      <c r="B21" s="477"/>
      <c r="C21" s="476"/>
      <c r="D21" s="51"/>
      <c r="E21" s="730"/>
      <c r="F21" s="730"/>
      <c r="G21" s="730"/>
      <c r="H21" s="730"/>
      <c r="I21" s="730"/>
      <c r="J21" s="730"/>
      <c r="K21" s="730"/>
      <c r="L21" s="730"/>
      <c r="M21" s="730"/>
      <c r="N21" s="730"/>
      <c r="O21" s="730"/>
      <c r="P21" s="730"/>
      <c r="Q21" s="730"/>
      <c r="R21" s="730"/>
      <c r="S21" s="730"/>
      <c r="T21" s="730"/>
      <c r="U21" s="730"/>
      <c r="V21" s="730"/>
      <c r="W21" s="730"/>
      <c r="X21" s="730"/>
      <c r="Y21" s="730"/>
      <c r="Z21" s="730"/>
      <c r="AA21" s="730"/>
      <c r="AB21" s="730"/>
      <c r="AC21" s="476"/>
      <c r="AD21" s="51"/>
      <c r="AE21" s="217"/>
      <c r="AF21" s="217"/>
      <c r="AG21" s="47"/>
      <c r="AH21" s="47"/>
      <c r="AI21" s="47"/>
      <c r="AJ21" s="47"/>
      <c r="AK21" s="47"/>
      <c r="AL21" s="47"/>
      <c r="AM21" s="47"/>
      <c r="AN21" s="47"/>
      <c r="AO21" s="75"/>
      <c r="AP21" s="476"/>
    </row>
    <row r="22" spans="1:42" ht="6" customHeight="1" x14ac:dyDescent="0.2">
      <c r="A22" s="77"/>
      <c r="B22" s="76"/>
      <c r="C22" s="48"/>
      <c r="D22" s="26"/>
      <c r="E22" s="77"/>
      <c r="F22" s="77"/>
      <c r="G22" s="77"/>
      <c r="H22" s="77"/>
      <c r="I22" s="77"/>
      <c r="J22" s="77"/>
      <c r="K22" s="77"/>
      <c r="L22" s="77"/>
      <c r="M22" s="77"/>
      <c r="N22" s="77"/>
      <c r="O22" s="77"/>
      <c r="P22" s="77"/>
      <c r="Q22" s="77"/>
      <c r="R22" s="77"/>
      <c r="S22" s="77"/>
      <c r="T22" s="77"/>
      <c r="U22" s="77"/>
      <c r="V22" s="77"/>
      <c r="W22" s="77"/>
      <c r="X22" s="77"/>
      <c r="Y22" s="77"/>
      <c r="Z22" s="77"/>
      <c r="AA22" s="77"/>
      <c r="AB22" s="77"/>
      <c r="AC22" s="48"/>
      <c r="AD22" s="26"/>
      <c r="AE22" s="77"/>
      <c r="AF22" s="77"/>
      <c r="AG22" s="77"/>
      <c r="AH22" s="77"/>
      <c r="AI22" s="77"/>
      <c r="AJ22" s="77"/>
      <c r="AK22" s="77"/>
      <c r="AL22" s="77"/>
      <c r="AM22" s="77"/>
      <c r="AN22" s="77"/>
      <c r="AO22" s="78"/>
      <c r="AP22" s="48"/>
    </row>
    <row r="23" spans="1:42" ht="6" customHeight="1" x14ac:dyDescent="0.2">
      <c r="A23" s="16"/>
      <c r="B23" s="475"/>
      <c r="C23" s="46"/>
      <c r="D23" s="27"/>
      <c r="E23" s="16"/>
      <c r="F23" s="16"/>
      <c r="G23" s="16"/>
      <c r="H23" s="16"/>
      <c r="I23" s="16"/>
      <c r="J23" s="16"/>
      <c r="K23" s="16"/>
      <c r="L23" s="16"/>
      <c r="M23" s="16"/>
      <c r="N23" s="16"/>
      <c r="O23" s="16"/>
      <c r="P23" s="16"/>
      <c r="Q23" s="16"/>
      <c r="R23" s="16"/>
      <c r="S23" s="16"/>
      <c r="T23" s="16"/>
      <c r="U23" s="16"/>
      <c r="V23" s="16"/>
      <c r="W23" s="16"/>
      <c r="X23" s="16"/>
      <c r="Y23" s="16"/>
      <c r="Z23" s="16"/>
      <c r="AA23" s="16"/>
      <c r="AB23" s="16"/>
      <c r="AC23" s="46"/>
      <c r="AD23" s="27"/>
      <c r="AE23" s="16"/>
      <c r="AF23" s="16"/>
      <c r="AG23" s="16"/>
      <c r="AH23" s="16"/>
      <c r="AI23" s="16"/>
      <c r="AJ23" s="16"/>
      <c r="AK23" s="16"/>
      <c r="AL23" s="16"/>
      <c r="AM23" s="16"/>
      <c r="AN23" s="16"/>
      <c r="AO23" s="24"/>
      <c r="AP23" s="46"/>
    </row>
    <row r="24" spans="1:42" ht="10.75" customHeight="1" x14ac:dyDescent="0.2">
      <c r="A24" s="217"/>
      <c r="B24" s="477" t="s">
        <v>103</v>
      </c>
      <c r="C24" s="476"/>
      <c r="D24" s="51"/>
      <c r="E24" s="722" t="str">
        <f ca="1">VLOOKUP(CONCATENATE($B$4&amp;"-"&amp;INDIRECT(ADDRESS(ROW(),COLUMN()-3))),Language_Translations,MATCH(Language_Selected,Language_Options,0),FALSE)</f>
        <v>Injectables.
INSISTEZ : Les femmes peuvent avoir une injection faite par du personnel de santé pour leur éviter une grossesse pendant un mois ou plus.</v>
      </c>
      <c r="F24" s="722"/>
      <c r="G24" s="722"/>
      <c r="H24" s="722"/>
      <c r="I24" s="722"/>
      <c r="J24" s="722"/>
      <c r="K24" s="722"/>
      <c r="L24" s="722"/>
      <c r="M24" s="722"/>
      <c r="N24" s="722"/>
      <c r="O24" s="722"/>
      <c r="P24" s="722"/>
      <c r="Q24" s="722"/>
      <c r="R24" s="722"/>
      <c r="S24" s="722"/>
      <c r="T24" s="722"/>
      <c r="U24" s="722"/>
      <c r="V24" s="722"/>
      <c r="W24" s="722"/>
      <c r="X24" s="722"/>
      <c r="Y24" s="722"/>
      <c r="Z24" s="722"/>
      <c r="AA24" s="722"/>
      <c r="AB24" s="722"/>
      <c r="AC24" s="476"/>
      <c r="AD24" s="51"/>
      <c r="AE24" s="217" t="s">
        <v>117</v>
      </c>
      <c r="AF24" s="217"/>
      <c r="AG24" s="47" t="s">
        <v>9</v>
      </c>
      <c r="AH24" s="47"/>
      <c r="AI24" s="47"/>
      <c r="AJ24" s="47"/>
      <c r="AK24" s="47"/>
      <c r="AL24" s="47"/>
      <c r="AM24" s="47"/>
      <c r="AN24" s="47"/>
      <c r="AO24" s="75" t="s">
        <v>93</v>
      </c>
      <c r="AP24" s="476"/>
    </row>
    <row r="25" spans="1:42" ht="10.75" customHeight="1" x14ac:dyDescent="0.2">
      <c r="A25" s="217"/>
      <c r="B25" s="81"/>
      <c r="C25" s="476"/>
      <c r="D25" s="51"/>
      <c r="E25" s="722"/>
      <c r="F25" s="722"/>
      <c r="G25" s="722"/>
      <c r="H25" s="722"/>
      <c r="I25" s="722"/>
      <c r="J25" s="722"/>
      <c r="K25" s="722"/>
      <c r="L25" s="722"/>
      <c r="M25" s="722"/>
      <c r="N25" s="722"/>
      <c r="O25" s="722"/>
      <c r="P25" s="722"/>
      <c r="Q25" s="722"/>
      <c r="R25" s="722"/>
      <c r="S25" s="722"/>
      <c r="T25" s="722"/>
      <c r="U25" s="722"/>
      <c r="V25" s="722"/>
      <c r="W25" s="722"/>
      <c r="X25" s="722"/>
      <c r="Y25" s="722"/>
      <c r="Z25" s="722"/>
      <c r="AA25" s="722"/>
      <c r="AB25" s="722"/>
      <c r="AC25" s="476"/>
      <c r="AD25" s="51"/>
      <c r="AE25" s="217" t="s">
        <v>118</v>
      </c>
      <c r="AF25" s="217"/>
      <c r="AG25" s="47" t="s">
        <v>9</v>
      </c>
      <c r="AH25" s="47"/>
      <c r="AI25" s="47"/>
      <c r="AJ25" s="47"/>
      <c r="AK25" s="47"/>
      <c r="AL25" s="47"/>
      <c r="AM25" s="47"/>
      <c r="AN25" s="47"/>
      <c r="AO25" s="75" t="s">
        <v>95</v>
      </c>
      <c r="AP25" s="476"/>
    </row>
    <row r="26" spans="1:42" ht="10.75" customHeight="1" x14ac:dyDescent="0.2">
      <c r="A26" s="217"/>
      <c r="B26" s="81"/>
      <c r="C26" s="476"/>
      <c r="D26" s="51"/>
      <c r="E26" s="722"/>
      <c r="F26" s="722"/>
      <c r="G26" s="722"/>
      <c r="H26" s="722"/>
      <c r="I26" s="722"/>
      <c r="J26" s="722"/>
      <c r="K26" s="722"/>
      <c r="L26" s="722"/>
      <c r="M26" s="722"/>
      <c r="N26" s="722"/>
      <c r="O26" s="722"/>
      <c r="P26" s="722"/>
      <c r="Q26" s="722"/>
      <c r="R26" s="722"/>
      <c r="S26" s="722"/>
      <c r="T26" s="722"/>
      <c r="U26" s="722"/>
      <c r="V26" s="722"/>
      <c r="W26" s="722"/>
      <c r="X26" s="722"/>
      <c r="Y26" s="722"/>
      <c r="Z26" s="722"/>
      <c r="AA26" s="722"/>
      <c r="AB26" s="722"/>
      <c r="AC26" s="476"/>
      <c r="AD26" s="51"/>
      <c r="AE26" s="217"/>
      <c r="AF26" s="217"/>
      <c r="AG26" s="217"/>
      <c r="AH26" s="217"/>
      <c r="AI26" s="217"/>
      <c r="AJ26" s="217"/>
      <c r="AK26" s="217"/>
      <c r="AL26" s="217"/>
      <c r="AM26" s="217"/>
      <c r="AN26" s="217"/>
      <c r="AO26" s="74"/>
      <c r="AP26" s="476"/>
    </row>
    <row r="27" spans="1:42" ht="6" customHeight="1" x14ac:dyDescent="0.2">
      <c r="A27" s="77"/>
      <c r="B27" s="76"/>
      <c r="C27" s="48"/>
      <c r="D27" s="26"/>
      <c r="E27" s="382"/>
      <c r="F27" s="382"/>
      <c r="G27" s="382"/>
      <c r="H27" s="382"/>
      <c r="I27" s="382"/>
      <c r="J27" s="382"/>
      <c r="K27" s="382"/>
      <c r="L27" s="382"/>
      <c r="M27" s="382"/>
      <c r="N27" s="382"/>
      <c r="O27" s="382"/>
      <c r="P27" s="382"/>
      <c r="Q27" s="382"/>
      <c r="R27" s="382"/>
      <c r="S27" s="382"/>
      <c r="T27" s="382"/>
      <c r="U27" s="382"/>
      <c r="V27" s="382"/>
      <c r="W27" s="382"/>
      <c r="X27" s="382"/>
      <c r="Y27" s="382"/>
      <c r="Z27" s="382"/>
      <c r="AA27" s="382"/>
      <c r="AB27" s="382"/>
      <c r="AC27" s="48"/>
      <c r="AD27" s="26"/>
      <c r="AE27" s="77"/>
      <c r="AF27" s="77"/>
      <c r="AG27" s="77"/>
      <c r="AH27" s="77"/>
      <c r="AI27" s="77"/>
      <c r="AJ27" s="77"/>
      <c r="AK27" s="77"/>
      <c r="AL27" s="77"/>
      <c r="AM27" s="77"/>
      <c r="AN27" s="77"/>
      <c r="AO27" s="78"/>
      <c r="AP27" s="48"/>
    </row>
    <row r="28" spans="1:42" ht="6" customHeight="1" x14ac:dyDescent="0.2">
      <c r="A28" s="16"/>
      <c r="B28" s="475"/>
      <c r="C28" s="46"/>
      <c r="D28" s="27"/>
      <c r="E28" s="16"/>
      <c r="F28" s="16"/>
      <c r="G28" s="16"/>
      <c r="H28" s="16"/>
      <c r="I28" s="16"/>
      <c r="J28" s="16"/>
      <c r="K28" s="16"/>
      <c r="L28" s="16"/>
      <c r="M28" s="16"/>
      <c r="N28" s="16"/>
      <c r="O28" s="16"/>
      <c r="P28" s="16"/>
      <c r="Q28" s="16"/>
      <c r="R28" s="16"/>
      <c r="S28" s="16"/>
      <c r="T28" s="16"/>
      <c r="U28" s="16"/>
      <c r="V28" s="16"/>
      <c r="W28" s="16"/>
      <c r="X28" s="16"/>
      <c r="Y28" s="16"/>
      <c r="Z28" s="16"/>
      <c r="AA28" s="16"/>
      <c r="AB28" s="16"/>
      <c r="AC28" s="46"/>
      <c r="AD28" s="27"/>
      <c r="AE28" s="16"/>
      <c r="AF28" s="16"/>
      <c r="AG28" s="16"/>
      <c r="AH28" s="16"/>
      <c r="AI28" s="16"/>
      <c r="AJ28" s="16"/>
      <c r="AK28" s="16"/>
      <c r="AL28" s="16"/>
      <c r="AM28" s="16"/>
      <c r="AN28" s="16"/>
      <c r="AO28" s="24"/>
      <c r="AP28" s="46"/>
    </row>
    <row r="29" spans="1:42" ht="10" customHeight="1" x14ac:dyDescent="0.2">
      <c r="A29" s="217"/>
      <c r="B29" s="477" t="s">
        <v>105</v>
      </c>
      <c r="C29" s="476"/>
      <c r="D29" s="51"/>
      <c r="E29" s="722" t="str">
        <f ca="1">VLOOKUP(CONCATENATE($B$4&amp;"-"&amp;INDIRECT(ADDRESS(ROW(),COLUMN()-3))),Language_Translations,MATCH(Language_Selected,Language_Options,0),FALSE)</f>
        <v>Implants.
INSISTEZ : Les femmes peuvent se faire insérer par un médecin ou une infirmière un bâtonnet ou plus sous la peau du haut du bras pour leur éviter une grossesse, pendant une année ou plus.</v>
      </c>
      <c r="F29" s="722"/>
      <c r="G29" s="722"/>
      <c r="H29" s="722"/>
      <c r="I29" s="722"/>
      <c r="J29" s="722"/>
      <c r="K29" s="722"/>
      <c r="L29" s="722"/>
      <c r="M29" s="722"/>
      <c r="N29" s="722"/>
      <c r="O29" s="722"/>
      <c r="P29" s="722"/>
      <c r="Q29" s="722"/>
      <c r="R29" s="722"/>
      <c r="S29" s="722"/>
      <c r="T29" s="722"/>
      <c r="U29" s="722"/>
      <c r="V29" s="722"/>
      <c r="W29" s="722"/>
      <c r="X29" s="722"/>
      <c r="Y29" s="722"/>
      <c r="Z29" s="722"/>
      <c r="AA29" s="722"/>
      <c r="AB29" s="722"/>
      <c r="AC29" s="476"/>
      <c r="AD29" s="51"/>
      <c r="AE29" s="217" t="s">
        <v>117</v>
      </c>
      <c r="AF29" s="217"/>
      <c r="AG29" s="47" t="s">
        <v>9</v>
      </c>
      <c r="AH29" s="47"/>
      <c r="AI29" s="47"/>
      <c r="AJ29" s="47"/>
      <c r="AK29" s="47"/>
      <c r="AL29" s="47"/>
      <c r="AM29" s="47"/>
      <c r="AN29" s="47"/>
      <c r="AO29" s="75" t="s">
        <v>93</v>
      </c>
      <c r="AP29" s="476"/>
    </row>
    <row r="30" spans="1:42" ht="10.75" customHeight="1" x14ac:dyDescent="0.2">
      <c r="A30" s="217"/>
      <c r="B30" s="81"/>
      <c r="C30" s="476"/>
      <c r="D30" s="51"/>
      <c r="E30" s="722"/>
      <c r="F30" s="722"/>
      <c r="G30" s="722"/>
      <c r="H30" s="722"/>
      <c r="I30" s="722"/>
      <c r="J30" s="722"/>
      <c r="K30" s="722"/>
      <c r="L30" s="722"/>
      <c r="M30" s="722"/>
      <c r="N30" s="722"/>
      <c r="O30" s="722"/>
      <c r="P30" s="722"/>
      <c r="Q30" s="722"/>
      <c r="R30" s="722"/>
      <c r="S30" s="722"/>
      <c r="T30" s="722"/>
      <c r="U30" s="722"/>
      <c r="V30" s="722"/>
      <c r="W30" s="722"/>
      <c r="X30" s="722"/>
      <c r="Y30" s="722"/>
      <c r="Z30" s="722"/>
      <c r="AA30" s="722"/>
      <c r="AB30" s="722"/>
      <c r="AC30" s="476"/>
      <c r="AD30" s="51"/>
      <c r="AE30" s="217" t="s">
        <v>118</v>
      </c>
      <c r="AF30" s="217"/>
      <c r="AG30" s="47" t="s">
        <v>9</v>
      </c>
      <c r="AH30" s="47"/>
      <c r="AI30" s="47"/>
      <c r="AJ30" s="47"/>
      <c r="AK30" s="47"/>
      <c r="AL30" s="47"/>
      <c r="AM30" s="47"/>
      <c r="AN30" s="47"/>
      <c r="AO30" s="75" t="s">
        <v>95</v>
      </c>
      <c r="AP30" s="476"/>
    </row>
    <row r="31" spans="1:42" ht="10.75" customHeight="1" x14ac:dyDescent="0.2">
      <c r="A31" s="217"/>
      <c r="B31" s="81"/>
      <c r="C31" s="476"/>
      <c r="D31" s="51"/>
      <c r="E31" s="722"/>
      <c r="F31" s="722"/>
      <c r="G31" s="722"/>
      <c r="H31" s="722"/>
      <c r="I31" s="722"/>
      <c r="J31" s="722"/>
      <c r="K31" s="722"/>
      <c r="L31" s="722"/>
      <c r="M31" s="722"/>
      <c r="N31" s="722"/>
      <c r="O31" s="722"/>
      <c r="P31" s="722"/>
      <c r="Q31" s="722"/>
      <c r="R31" s="722"/>
      <c r="S31" s="722"/>
      <c r="T31" s="722"/>
      <c r="U31" s="722"/>
      <c r="V31" s="722"/>
      <c r="W31" s="722"/>
      <c r="X31" s="722"/>
      <c r="Y31" s="722"/>
      <c r="Z31" s="722"/>
      <c r="AA31" s="722"/>
      <c r="AB31" s="722"/>
      <c r="AC31" s="476"/>
      <c r="AD31" s="51"/>
      <c r="AE31" s="217"/>
      <c r="AF31" s="217"/>
      <c r="AG31" s="47"/>
      <c r="AH31" s="47"/>
      <c r="AI31" s="47"/>
      <c r="AJ31" s="47"/>
      <c r="AK31" s="47"/>
      <c r="AL31" s="47"/>
      <c r="AM31" s="47"/>
      <c r="AN31" s="47"/>
      <c r="AO31" s="75"/>
      <c r="AP31" s="476"/>
    </row>
    <row r="32" spans="1:42" ht="10.75" customHeight="1" x14ac:dyDescent="0.2">
      <c r="A32" s="217"/>
      <c r="B32" s="477"/>
      <c r="C32" s="476"/>
      <c r="D32" s="51"/>
      <c r="E32" s="722"/>
      <c r="F32" s="722"/>
      <c r="G32" s="722"/>
      <c r="H32" s="722"/>
      <c r="I32" s="722"/>
      <c r="J32" s="722"/>
      <c r="K32" s="722"/>
      <c r="L32" s="722"/>
      <c r="M32" s="722"/>
      <c r="N32" s="722"/>
      <c r="O32" s="722"/>
      <c r="P32" s="722"/>
      <c r="Q32" s="722"/>
      <c r="R32" s="722"/>
      <c r="S32" s="722"/>
      <c r="T32" s="722"/>
      <c r="U32" s="722"/>
      <c r="V32" s="722"/>
      <c r="W32" s="722"/>
      <c r="X32" s="722"/>
      <c r="Y32" s="722"/>
      <c r="Z32" s="722"/>
      <c r="AA32" s="722"/>
      <c r="AB32" s="722"/>
      <c r="AC32" s="476"/>
      <c r="AD32" s="51"/>
      <c r="AE32" s="217"/>
      <c r="AF32" s="217"/>
      <c r="AG32" s="217"/>
      <c r="AH32" s="217"/>
      <c r="AI32" s="217"/>
      <c r="AJ32" s="217"/>
      <c r="AK32" s="217"/>
      <c r="AL32" s="217"/>
      <c r="AM32" s="217"/>
      <c r="AN32" s="217"/>
      <c r="AO32" s="74"/>
      <c r="AP32" s="476"/>
    </row>
    <row r="33" spans="1:42" ht="6" customHeight="1" x14ac:dyDescent="0.2">
      <c r="A33" s="77"/>
      <c r="B33" s="76"/>
      <c r="C33" s="48"/>
      <c r="D33" s="26"/>
      <c r="E33" s="77"/>
      <c r="F33" s="77"/>
      <c r="G33" s="77"/>
      <c r="H33" s="77"/>
      <c r="I33" s="77"/>
      <c r="J33" s="77"/>
      <c r="K33" s="77"/>
      <c r="L33" s="77"/>
      <c r="M33" s="77"/>
      <c r="N33" s="77"/>
      <c r="O33" s="77"/>
      <c r="P33" s="77"/>
      <c r="Q33" s="77"/>
      <c r="R33" s="77"/>
      <c r="S33" s="77"/>
      <c r="T33" s="77"/>
      <c r="U33" s="77"/>
      <c r="V33" s="77"/>
      <c r="W33" s="77"/>
      <c r="X33" s="77"/>
      <c r="Y33" s="77"/>
      <c r="Z33" s="77"/>
      <c r="AA33" s="77"/>
      <c r="AB33" s="77"/>
      <c r="AC33" s="48"/>
      <c r="AD33" s="26"/>
      <c r="AE33" s="77"/>
      <c r="AF33" s="77"/>
      <c r="AG33" s="77"/>
      <c r="AH33" s="77"/>
      <c r="AI33" s="77"/>
      <c r="AJ33" s="77"/>
      <c r="AK33" s="77"/>
      <c r="AL33" s="77"/>
      <c r="AM33" s="77"/>
      <c r="AN33" s="77"/>
      <c r="AO33" s="78"/>
      <c r="AP33" s="48"/>
    </row>
    <row r="34" spans="1:42" ht="6" customHeight="1" x14ac:dyDescent="0.2">
      <c r="A34" s="16"/>
      <c r="B34" s="475"/>
      <c r="C34" s="46"/>
      <c r="D34" s="27"/>
      <c r="E34" s="16"/>
      <c r="F34" s="16"/>
      <c r="G34" s="16"/>
      <c r="H34" s="16"/>
      <c r="I34" s="16"/>
      <c r="J34" s="16"/>
      <c r="K34" s="16"/>
      <c r="L34" s="16"/>
      <c r="M34" s="16"/>
      <c r="N34" s="16"/>
      <c r="O34" s="16"/>
      <c r="P34" s="16"/>
      <c r="Q34" s="16"/>
      <c r="R34" s="16"/>
      <c r="S34" s="16"/>
      <c r="T34" s="16"/>
      <c r="U34" s="16"/>
      <c r="V34" s="16"/>
      <c r="W34" s="16"/>
      <c r="X34" s="16"/>
      <c r="Y34" s="16"/>
      <c r="Z34" s="16"/>
      <c r="AA34" s="16"/>
      <c r="AB34" s="16"/>
      <c r="AC34" s="46"/>
      <c r="AD34" s="27"/>
      <c r="AE34" s="16"/>
      <c r="AF34" s="16"/>
      <c r="AG34" s="16"/>
      <c r="AH34" s="16"/>
      <c r="AI34" s="16"/>
      <c r="AJ34" s="16"/>
      <c r="AK34" s="16"/>
      <c r="AL34" s="16"/>
      <c r="AM34" s="16"/>
      <c r="AN34" s="16"/>
      <c r="AO34" s="24"/>
      <c r="AP34" s="46"/>
    </row>
    <row r="35" spans="1:42" ht="10.75" customHeight="1" x14ac:dyDescent="0.2">
      <c r="A35" s="217"/>
      <c r="B35" s="477" t="s">
        <v>269</v>
      </c>
      <c r="C35" s="476"/>
      <c r="D35" s="51"/>
      <c r="E35" s="722" t="str">
        <f ca="1">VLOOKUP(CONCATENATE($B$4&amp;"-"&amp;INDIRECT(ADDRESS(ROW(),COLUMN()-3))),Language_Translations,MATCH(Language_Selected,Language_Options,0),FALSE)</f>
        <v>Pilule.
INSISTEZ : Les femmes peuvent prendre une pilule chaque jour pour éviter une grossesse.</v>
      </c>
      <c r="F35" s="722"/>
      <c r="G35" s="722"/>
      <c r="H35" s="722"/>
      <c r="I35" s="722"/>
      <c r="J35" s="722"/>
      <c r="K35" s="722"/>
      <c r="L35" s="722"/>
      <c r="M35" s="722"/>
      <c r="N35" s="722"/>
      <c r="O35" s="722"/>
      <c r="P35" s="722"/>
      <c r="Q35" s="722"/>
      <c r="R35" s="722"/>
      <c r="S35" s="722"/>
      <c r="T35" s="722"/>
      <c r="U35" s="722"/>
      <c r="V35" s="722"/>
      <c r="W35" s="722"/>
      <c r="X35" s="722"/>
      <c r="Y35" s="722"/>
      <c r="Z35" s="722"/>
      <c r="AA35" s="722"/>
      <c r="AB35" s="722"/>
      <c r="AC35" s="476"/>
      <c r="AD35" s="51"/>
      <c r="AE35" s="217" t="s">
        <v>117</v>
      </c>
      <c r="AF35" s="217"/>
      <c r="AG35" s="47" t="s">
        <v>9</v>
      </c>
      <c r="AH35" s="47"/>
      <c r="AI35" s="47"/>
      <c r="AJ35" s="47"/>
      <c r="AK35" s="47"/>
      <c r="AL35" s="47"/>
      <c r="AM35" s="47"/>
      <c r="AN35" s="47"/>
      <c r="AO35" s="75" t="s">
        <v>93</v>
      </c>
      <c r="AP35" s="476"/>
    </row>
    <row r="36" spans="1:42" ht="10.75" customHeight="1" x14ac:dyDescent="0.2">
      <c r="A36" s="217"/>
      <c r="B36" s="477"/>
      <c r="C36" s="476"/>
      <c r="D36" s="51"/>
      <c r="E36" s="722"/>
      <c r="F36" s="722"/>
      <c r="G36" s="722"/>
      <c r="H36" s="722"/>
      <c r="I36" s="722"/>
      <c r="J36" s="722"/>
      <c r="K36" s="722"/>
      <c r="L36" s="722"/>
      <c r="M36" s="722"/>
      <c r="N36" s="722"/>
      <c r="O36" s="722"/>
      <c r="P36" s="722"/>
      <c r="Q36" s="722"/>
      <c r="R36" s="722"/>
      <c r="S36" s="722"/>
      <c r="T36" s="722"/>
      <c r="U36" s="722"/>
      <c r="V36" s="722"/>
      <c r="W36" s="722"/>
      <c r="X36" s="722"/>
      <c r="Y36" s="722"/>
      <c r="Z36" s="722"/>
      <c r="AA36" s="722"/>
      <c r="AB36" s="722"/>
      <c r="AC36" s="476"/>
      <c r="AD36" s="51"/>
      <c r="AE36" s="217" t="s">
        <v>118</v>
      </c>
      <c r="AF36" s="217"/>
      <c r="AG36" s="47" t="s">
        <v>9</v>
      </c>
      <c r="AH36" s="47"/>
      <c r="AI36" s="47"/>
      <c r="AJ36" s="47"/>
      <c r="AK36" s="47"/>
      <c r="AL36" s="47"/>
      <c r="AM36" s="47"/>
      <c r="AN36" s="47"/>
      <c r="AO36" s="75" t="s">
        <v>95</v>
      </c>
      <c r="AP36" s="476"/>
    </row>
    <row r="37" spans="1:42" ht="10.75" customHeight="1" x14ac:dyDescent="0.2">
      <c r="A37" s="217"/>
      <c r="B37" s="81"/>
      <c r="C37" s="476"/>
      <c r="D37" s="51"/>
      <c r="E37" s="722"/>
      <c r="F37" s="722"/>
      <c r="G37" s="722"/>
      <c r="H37" s="722"/>
      <c r="I37" s="722"/>
      <c r="J37" s="722"/>
      <c r="K37" s="722"/>
      <c r="L37" s="722"/>
      <c r="M37" s="722"/>
      <c r="N37" s="722"/>
      <c r="O37" s="722"/>
      <c r="P37" s="722"/>
      <c r="Q37" s="722"/>
      <c r="R37" s="722"/>
      <c r="S37" s="722"/>
      <c r="T37" s="722"/>
      <c r="U37" s="722"/>
      <c r="V37" s="722"/>
      <c r="W37" s="722"/>
      <c r="X37" s="722"/>
      <c r="Y37" s="722"/>
      <c r="Z37" s="722"/>
      <c r="AA37" s="722"/>
      <c r="AB37" s="722"/>
      <c r="AC37" s="476"/>
      <c r="AD37" s="51"/>
      <c r="AP37" s="476"/>
    </row>
    <row r="38" spans="1:42" ht="6" customHeight="1" x14ac:dyDescent="0.2">
      <c r="A38" s="77"/>
      <c r="B38" s="76"/>
      <c r="C38" s="48"/>
      <c r="D38" s="26"/>
      <c r="E38" s="77"/>
      <c r="F38" s="77"/>
      <c r="G38" s="77"/>
      <c r="H38" s="77"/>
      <c r="I38" s="77"/>
      <c r="J38" s="77"/>
      <c r="K38" s="77"/>
      <c r="L38" s="77"/>
      <c r="M38" s="77"/>
      <c r="N38" s="77"/>
      <c r="O38" s="77"/>
      <c r="P38" s="77"/>
      <c r="Q38" s="77"/>
      <c r="R38" s="77"/>
      <c r="S38" s="77"/>
      <c r="T38" s="77"/>
      <c r="U38" s="77"/>
      <c r="V38" s="77"/>
      <c r="W38" s="77"/>
      <c r="X38" s="77"/>
      <c r="Y38" s="77"/>
      <c r="Z38" s="77"/>
      <c r="AA38" s="77"/>
      <c r="AB38" s="77"/>
      <c r="AC38" s="48"/>
      <c r="AD38" s="26"/>
      <c r="AE38" s="77"/>
      <c r="AF38" s="77"/>
      <c r="AG38" s="77"/>
      <c r="AH38" s="77"/>
      <c r="AI38" s="77"/>
      <c r="AJ38" s="77"/>
      <c r="AK38" s="77"/>
      <c r="AL38" s="77"/>
      <c r="AM38" s="77"/>
      <c r="AN38" s="77"/>
      <c r="AO38" s="78"/>
      <c r="AP38" s="48"/>
    </row>
    <row r="39" spans="1:42" ht="6" customHeight="1" x14ac:dyDescent="0.2">
      <c r="A39" s="16"/>
      <c r="B39" s="475"/>
      <c r="C39" s="46"/>
      <c r="D39" s="27"/>
      <c r="E39" s="16"/>
      <c r="F39" s="16"/>
      <c r="G39" s="16"/>
      <c r="H39" s="16"/>
      <c r="I39" s="16"/>
      <c r="J39" s="16"/>
      <c r="K39" s="16"/>
      <c r="L39" s="16"/>
      <c r="M39" s="16"/>
      <c r="N39" s="16"/>
      <c r="O39" s="16"/>
      <c r="P39" s="16"/>
      <c r="Q39" s="16"/>
      <c r="R39" s="16"/>
      <c r="S39" s="16"/>
      <c r="T39" s="16"/>
      <c r="U39" s="16"/>
      <c r="V39" s="16"/>
      <c r="W39" s="16"/>
      <c r="X39" s="16"/>
      <c r="Y39" s="16"/>
      <c r="Z39" s="16"/>
      <c r="AA39" s="16"/>
      <c r="AB39" s="16"/>
      <c r="AC39" s="46"/>
      <c r="AD39" s="27"/>
      <c r="AE39" s="16"/>
      <c r="AF39" s="16"/>
      <c r="AG39" s="16"/>
      <c r="AH39" s="16"/>
      <c r="AI39" s="16"/>
      <c r="AJ39" s="16"/>
      <c r="AK39" s="16"/>
      <c r="AL39" s="16"/>
      <c r="AM39" s="16"/>
      <c r="AN39" s="16"/>
      <c r="AO39" s="24"/>
      <c r="AP39" s="46"/>
    </row>
    <row r="40" spans="1:42" ht="10.75" customHeight="1" x14ac:dyDescent="0.2">
      <c r="A40" s="217"/>
      <c r="B40" s="477" t="s">
        <v>270</v>
      </c>
      <c r="C40" s="476"/>
      <c r="D40" s="51"/>
      <c r="E40" s="722" t="str">
        <f ca="1">VLOOKUP(CONCATENATE($B$4&amp;"-"&amp;INDIRECT(ADDRESS(ROW(),COLUMN()-3))),Language_Translations,MATCH(Language_Selected,Language_Options,0),FALSE)</f>
        <v>Condom.
INSISTEZ : Les hommes peuvent mettre une capote en caoutchouc sur leur pénis avant les rapports sexuels.</v>
      </c>
      <c r="F40" s="722"/>
      <c r="G40" s="722"/>
      <c r="H40" s="722"/>
      <c r="I40" s="722"/>
      <c r="J40" s="722"/>
      <c r="K40" s="722"/>
      <c r="L40" s="722"/>
      <c r="M40" s="722"/>
      <c r="N40" s="722"/>
      <c r="O40" s="722"/>
      <c r="P40" s="722"/>
      <c r="Q40" s="722"/>
      <c r="R40" s="722"/>
      <c r="S40" s="722"/>
      <c r="T40" s="722"/>
      <c r="U40" s="722"/>
      <c r="V40" s="722"/>
      <c r="W40" s="722"/>
      <c r="X40" s="722"/>
      <c r="Y40" s="722"/>
      <c r="Z40" s="722"/>
      <c r="AA40" s="722"/>
      <c r="AB40" s="722"/>
      <c r="AC40" s="476"/>
      <c r="AD40" s="51"/>
      <c r="AE40" s="217" t="s">
        <v>117</v>
      </c>
      <c r="AF40" s="217"/>
      <c r="AG40" s="47" t="s">
        <v>9</v>
      </c>
      <c r="AH40" s="47"/>
      <c r="AI40" s="47"/>
      <c r="AJ40" s="47"/>
      <c r="AK40" s="47"/>
      <c r="AL40" s="47"/>
      <c r="AM40" s="47"/>
      <c r="AN40" s="47"/>
      <c r="AO40" s="75" t="s">
        <v>93</v>
      </c>
      <c r="AP40" s="476"/>
    </row>
    <row r="41" spans="1:42" ht="10.75" customHeight="1" x14ac:dyDescent="0.2">
      <c r="A41" s="217"/>
      <c r="B41" s="477"/>
      <c r="C41" s="476"/>
      <c r="D41" s="51"/>
      <c r="E41" s="722"/>
      <c r="F41" s="722"/>
      <c r="G41" s="722"/>
      <c r="H41" s="722"/>
      <c r="I41" s="722"/>
      <c r="J41" s="722"/>
      <c r="K41" s="722"/>
      <c r="L41" s="722"/>
      <c r="M41" s="722"/>
      <c r="N41" s="722"/>
      <c r="O41" s="722"/>
      <c r="P41" s="722"/>
      <c r="Q41" s="722"/>
      <c r="R41" s="722"/>
      <c r="S41" s="722"/>
      <c r="T41" s="722"/>
      <c r="U41" s="722"/>
      <c r="V41" s="722"/>
      <c r="W41" s="722"/>
      <c r="X41" s="722"/>
      <c r="Y41" s="722"/>
      <c r="Z41" s="722"/>
      <c r="AA41" s="722"/>
      <c r="AB41" s="722"/>
      <c r="AC41" s="476"/>
      <c r="AD41" s="51"/>
      <c r="AE41" s="217" t="s">
        <v>118</v>
      </c>
      <c r="AF41" s="217"/>
      <c r="AG41" s="47" t="s">
        <v>9</v>
      </c>
      <c r="AH41" s="47"/>
      <c r="AI41" s="47"/>
      <c r="AJ41" s="47"/>
      <c r="AK41" s="47"/>
      <c r="AL41" s="47"/>
      <c r="AM41" s="47"/>
      <c r="AN41" s="47"/>
      <c r="AO41" s="75" t="s">
        <v>95</v>
      </c>
      <c r="AP41" s="476"/>
    </row>
    <row r="42" spans="1:42" ht="10.75" customHeight="1" x14ac:dyDescent="0.2">
      <c r="A42" s="217"/>
      <c r="B42" s="81"/>
      <c r="C42" s="476"/>
      <c r="D42" s="51"/>
      <c r="E42" s="722"/>
      <c r="F42" s="722"/>
      <c r="G42" s="722"/>
      <c r="H42" s="722"/>
      <c r="I42" s="722"/>
      <c r="J42" s="722"/>
      <c r="K42" s="722"/>
      <c r="L42" s="722"/>
      <c r="M42" s="722"/>
      <c r="N42" s="722"/>
      <c r="O42" s="722"/>
      <c r="P42" s="722"/>
      <c r="Q42" s="722"/>
      <c r="R42" s="722"/>
      <c r="S42" s="722"/>
      <c r="T42" s="722"/>
      <c r="U42" s="722"/>
      <c r="V42" s="722"/>
      <c r="W42" s="722"/>
      <c r="X42" s="722"/>
      <c r="Y42" s="722"/>
      <c r="Z42" s="722"/>
      <c r="AA42" s="722"/>
      <c r="AB42" s="722"/>
      <c r="AC42" s="476"/>
      <c r="AD42" s="51"/>
      <c r="AP42" s="476"/>
    </row>
    <row r="43" spans="1:42" ht="6" customHeight="1" x14ac:dyDescent="0.2">
      <c r="A43" s="77"/>
      <c r="B43" s="76"/>
      <c r="C43" s="48"/>
      <c r="D43" s="26"/>
      <c r="E43" s="77"/>
      <c r="F43" s="77"/>
      <c r="G43" s="77"/>
      <c r="H43" s="77"/>
      <c r="I43" s="77"/>
      <c r="J43" s="77"/>
      <c r="K43" s="77"/>
      <c r="L43" s="77"/>
      <c r="M43" s="77"/>
      <c r="N43" s="77"/>
      <c r="O43" s="77"/>
      <c r="P43" s="77"/>
      <c r="Q43" s="77"/>
      <c r="R43" s="77"/>
      <c r="S43" s="77"/>
      <c r="T43" s="77"/>
      <c r="U43" s="77"/>
      <c r="V43" s="77"/>
      <c r="W43" s="77"/>
      <c r="X43" s="77"/>
      <c r="Y43" s="77"/>
      <c r="Z43" s="77"/>
      <c r="AA43" s="77"/>
      <c r="AB43" s="77"/>
      <c r="AC43" s="48"/>
      <c r="AD43" s="26"/>
      <c r="AE43" s="77"/>
      <c r="AF43" s="77"/>
      <c r="AG43" s="77"/>
      <c r="AH43" s="77"/>
      <c r="AI43" s="77"/>
      <c r="AJ43" s="77"/>
      <c r="AK43" s="77"/>
      <c r="AL43" s="77"/>
      <c r="AM43" s="77"/>
      <c r="AN43" s="77"/>
      <c r="AO43" s="78"/>
      <c r="AP43" s="48"/>
    </row>
    <row r="44" spans="1:42" ht="6" customHeight="1" x14ac:dyDescent="0.2">
      <c r="A44" s="16"/>
      <c r="B44" s="475"/>
      <c r="C44" s="46"/>
      <c r="D44" s="27"/>
      <c r="E44" s="16"/>
      <c r="F44" s="16"/>
      <c r="G44" s="16"/>
      <c r="H44" s="16"/>
      <c r="I44" s="16"/>
      <c r="J44" s="16"/>
      <c r="K44" s="16"/>
      <c r="L44" s="16"/>
      <c r="M44" s="16"/>
      <c r="N44" s="16"/>
      <c r="O44" s="16"/>
      <c r="P44" s="16"/>
      <c r="Q44" s="16"/>
      <c r="R44" s="16"/>
      <c r="S44" s="16"/>
      <c r="T44" s="16"/>
      <c r="U44" s="16"/>
      <c r="V44" s="16"/>
      <c r="W44" s="16"/>
      <c r="X44" s="16"/>
      <c r="Y44" s="16"/>
      <c r="Z44" s="16"/>
      <c r="AA44" s="16"/>
      <c r="AB44" s="16"/>
      <c r="AC44" s="46"/>
      <c r="AD44" s="27"/>
      <c r="AE44" s="16"/>
      <c r="AF44" s="16"/>
      <c r="AG44" s="16"/>
      <c r="AH44" s="16"/>
      <c r="AI44" s="16"/>
      <c r="AJ44" s="16"/>
      <c r="AK44" s="16"/>
      <c r="AL44" s="16"/>
      <c r="AM44" s="16"/>
      <c r="AN44" s="16"/>
      <c r="AO44" s="24"/>
      <c r="AP44" s="46"/>
    </row>
    <row r="45" spans="1:42" ht="10.75" customHeight="1" x14ac:dyDescent="0.2">
      <c r="A45" s="217"/>
      <c r="B45" s="477" t="s">
        <v>271</v>
      </c>
      <c r="C45" s="476"/>
      <c r="D45" s="51"/>
      <c r="E45" s="722" t="str">
        <f ca="1">VLOOKUP(CONCATENATE($B$4&amp;"-"&amp;INDIRECT(ADDRESS(ROW(),COLUMN()-3))),Language_Translations,MATCH(Language_Selected,Language_Options,0),FALSE)</f>
        <v>Condom féminin.
INSISTEZ : Les femmes peuvent placer un fourreau dans leur vagin avant les rapports sexuels.</v>
      </c>
      <c r="F45" s="722"/>
      <c r="G45" s="722"/>
      <c r="H45" s="722"/>
      <c r="I45" s="722"/>
      <c r="J45" s="722"/>
      <c r="K45" s="722"/>
      <c r="L45" s="722"/>
      <c r="M45" s="722"/>
      <c r="N45" s="722"/>
      <c r="O45" s="722"/>
      <c r="P45" s="722"/>
      <c r="Q45" s="722"/>
      <c r="R45" s="722"/>
      <c r="S45" s="722"/>
      <c r="T45" s="722"/>
      <c r="U45" s="722"/>
      <c r="V45" s="722"/>
      <c r="W45" s="722"/>
      <c r="X45" s="722"/>
      <c r="Y45" s="722"/>
      <c r="Z45" s="722"/>
      <c r="AA45" s="722"/>
      <c r="AB45" s="722"/>
      <c r="AC45" s="476"/>
      <c r="AD45" s="51"/>
      <c r="AE45" s="217" t="s">
        <v>117</v>
      </c>
      <c r="AF45" s="217"/>
      <c r="AG45" s="47" t="s">
        <v>9</v>
      </c>
      <c r="AH45" s="47"/>
      <c r="AI45" s="47"/>
      <c r="AJ45" s="47"/>
      <c r="AK45" s="47"/>
      <c r="AL45" s="47"/>
      <c r="AM45" s="47"/>
      <c r="AN45" s="47"/>
      <c r="AO45" s="75" t="s">
        <v>93</v>
      </c>
      <c r="AP45" s="476"/>
    </row>
    <row r="46" spans="1:42" ht="10.75" customHeight="1" x14ac:dyDescent="0.2">
      <c r="A46" s="217"/>
      <c r="B46" s="477"/>
      <c r="C46" s="476"/>
      <c r="D46" s="51"/>
      <c r="E46" s="722"/>
      <c r="F46" s="722"/>
      <c r="G46" s="722"/>
      <c r="H46" s="722"/>
      <c r="I46" s="722"/>
      <c r="J46" s="722"/>
      <c r="K46" s="722"/>
      <c r="L46" s="722"/>
      <c r="M46" s="722"/>
      <c r="N46" s="722"/>
      <c r="O46" s="722"/>
      <c r="P46" s="722"/>
      <c r="Q46" s="722"/>
      <c r="R46" s="722"/>
      <c r="S46" s="722"/>
      <c r="T46" s="722"/>
      <c r="U46" s="722"/>
      <c r="V46" s="722"/>
      <c r="W46" s="722"/>
      <c r="X46" s="722"/>
      <c r="Y46" s="722"/>
      <c r="Z46" s="722"/>
      <c r="AA46" s="722"/>
      <c r="AB46" s="722"/>
      <c r="AC46" s="476"/>
      <c r="AD46" s="51"/>
      <c r="AE46" s="217" t="s">
        <v>118</v>
      </c>
      <c r="AF46" s="217"/>
      <c r="AG46" s="47" t="s">
        <v>9</v>
      </c>
      <c r="AH46" s="47"/>
      <c r="AI46" s="47"/>
      <c r="AJ46" s="47"/>
      <c r="AK46" s="47"/>
      <c r="AL46" s="47"/>
      <c r="AM46" s="47"/>
      <c r="AN46" s="47"/>
      <c r="AO46" s="75" t="s">
        <v>95</v>
      </c>
      <c r="AP46" s="476"/>
    </row>
    <row r="47" spans="1:42" ht="10.75" customHeight="1" x14ac:dyDescent="0.2">
      <c r="A47" s="217"/>
      <c r="B47" s="81"/>
      <c r="C47" s="476"/>
      <c r="D47" s="51"/>
      <c r="E47" s="722"/>
      <c r="F47" s="722"/>
      <c r="G47" s="722"/>
      <c r="H47" s="722"/>
      <c r="I47" s="722"/>
      <c r="J47" s="722"/>
      <c r="K47" s="722"/>
      <c r="L47" s="722"/>
      <c r="M47" s="722"/>
      <c r="N47" s="722"/>
      <c r="O47" s="722"/>
      <c r="P47" s="722"/>
      <c r="Q47" s="722"/>
      <c r="R47" s="722"/>
      <c r="S47" s="722"/>
      <c r="T47" s="722"/>
      <c r="U47" s="722"/>
      <c r="V47" s="722"/>
      <c r="W47" s="722"/>
      <c r="X47" s="722"/>
      <c r="Y47" s="722"/>
      <c r="Z47" s="722"/>
      <c r="AA47" s="722"/>
      <c r="AB47" s="722"/>
      <c r="AC47" s="476"/>
      <c r="AD47" s="51"/>
      <c r="AP47" s="476"/>
    </row>
    <row r="48" spans="1:42" ht="6" customHeight="1" x14ac:dyDescent="0.2">
      <c r="A48" s="77"/>
      <c r="B48" s="76"/>
      <c r="C48" s="48"/>
      <c r="D48" s="26"/>
      <c r="E48" s="77"/>
      <c r="F48" s="77"/>
      <c r="G48" s="77"/>
      <c r="H48" s="77"/>
      <c r="I48" s="77"/>
      <c r="J48" s="77"/>
      <c r="K48" s="77"/>
      <c r="L48" s="77"/>
      <c r="M48" s="77"/>
      <c r="N48" s="77"/>
      <c r="O48" s="77"/>
      <c r="P48" s="77"/>
      <c r="Q48" s="77"/>
      <c r="R48" s="77"/>
      <c r="S48" s="77"/>
      <c r="T48" s="77"/>
      <c r="U48" s="77"/>
      <c r="V48" s="77"/>
      <c r="W48" s="77"/>
      <c r="X48" s="77"/>
      <c r="Y48" s="77"/>
      <c r="Z48" s="77"/>
      <c r="AA48" s="77"/>
      <c r="AB48" s="77"/>
      <c r="AC48" s="48"/>
      <c r="AD48" s="26"/>
      <c r="AE48" s="77"/>
      <c r="AF48" s="77"/>
      <c r="AG48" s="77"/>
      <c r="AH48" s="77"/>
      <c r="AI48" s="77"/>
      <c r="AJ48" s="77"/>
      <c r="AK48" s="77"/>
      <c r="AL48" s="77"/>
      <c r="AM48" s="77"/>
      <c r="AN48" s="77"/>
      <c r="AO48" s="78"/>
      <c r="AP48" s="48"/>
    </row>
    <row r="49" spans="1:42" ht="6" customHeight="1" x14ac:dyDescent="0.2">
      <c r="A49" s="16"/>
      <c r="B49" s="475"/>
      <c r="C49" s="46"/>
      <c r="D49" s="27"/>
      <c r="E49" s="16"/>
      <c r="F49" s="16"/>
      <c r="G49" s="16"/>
      <c r="H49" s="16"/>
      <c r="I49" s="16"/>
      <c r="J49" s="16"/>
      <c r="K49" s="16"/>
      <c r="L49" s="16"/>
      <c r="M49" s="16"/>
      <c r="N49" s="16"/>
      <c r="O49" s="16"/>
      <c r="P49" s="16"/>
      <c r="Q49" s="16"/>
      <c r="R49" s="16"/>
      <c r="S49" s="16"/>
      <c r="T49" s="16"/>
      <c r="U49" s="16"/>
      <c r="V49" s="16"/>
      <c r="W49" s="16"/>
      <c r="X49" s="16"/>
      <c r="Y49" s="16"/>
      <c r="Z49" s="16"/>
      <c r="AA49" s="16"/>
      <c r="AB49" s="16"/>
      <c r="AC49" s="46"/>
      <c r="AD49" s="27"/>
      <c r="AE49" s="16"/>
      <c r="AF49" s="16"/>
      <c r="AG49" s="16"/>
      <c r="AH49" s="16"/>
      <c r="AI49" s="16"/>
      <c r="AJ49" s="16"/>
      <c r="AK49" s="16"/>
      <c r="AL49" s="16"/>
      <c r="AM49" s="16"/>
      <c r="AN49" s="16"/>
      <c r="AO49" s="24"/>
      <c r="AP49" s="46"/>
    </row>
    <row r="50" spans="1:42" ht="10.75" customHeight="1" x14ac:dyDescent="0.2">
      <c r="A50" s="217"/>
      <c r="B50" s="81" t="s">
        <v>272</v>
      </c>
      <c r="C50" s="476"/>
      <c r="D50" s="51"/>
      <c r="E50" s="722" t="str">
        <f ca="1">VLOOKUP(CONCATENATE($B$4&amp;"-"&amp;INDIRECT(ADDRESS(ROW(),COLUMN()-3))),Language_Translations,MATCH(Language_Selected,Language_Options,0),FALSE)</f>
        <v>Contraception d'urgence. 
INSISTEZ : Comme mesure d’urgence, les femmes peuvent prendre pendant 3 jours après des rapports sexuels non protégés des pilules spéciales qui les empêchent de tomber enceintes.</v>
      </c>
      <c r="F50" s="722"/>
      <c r="G50" s="722"/>
      <c r="H50" s="722"/>
      <c r="I50" s="722"/>
      <c r="J50" s="722"/>
      <c r="K50" s="722"/>
      <c r="L50" s="722"/>
      <c r="M50" s="722"/>
      <c r="N50" s="722"/>
      <c r="O50" s="722"/>
      <c r="P50" s="722"/>
      <c r="Q50" s="722"/>
      <c r="R50" s="722"/>
      <c r="S50" s="722"/>
      <c r="T50" s="722"/>
      <c r="U50" s="722"/>
      <c r="V50" s="722"/>
      <c r="W50" s="722"/>
      <c r="X50" s="722"/>
      <c r="Y50" s="722"/>
      <c r="Z50" s="722"/>
      <c r="AA50" s="722"/>
      <c r="AB50" s="722"/>
      <c r="AC50" s="476"/>
      <c r="AD50" s="51"/>
      <c r="AE50" s="217" t="s">
        <v>117</v>
      </c>
      <c r="AF50" s="217"/>
      <c r="AG50" s="47" t="s">
        <v>9</v>
      </c>
      <c r="AH50" s="47"/>
      <c r="AI50" s="47"/>
      <c r="AJ50" s="47"/>
      <c r="AK50" s="47"/>
      <c r="AL50" s="47"/>
      <c r="AM50" s="47"/>
      <c r="AN50" s="47"/>
      <c r="AO50" s="75" t="s">
        <v>93</v>
      </c>
      <c r="AP50" s="476"/>
    </row>
    <row r="51" spans="1:42" ht="10.75" customHeight="1" x14ac:dyDescent="0.2">
      <c r="A51" s="217"/>
      <c r="B51" s="81" t="s">
        <v>57</v>
      </c>
      <c r="C51" s="476"/>
      <c r="D51" s="51"/>
      <c r="E51" s="722"/>
      <c r="F51" s="722"/>
      <c r="G51" s="722"/>
      <c r="H51" s="722"/>
      <c r="I51" s="722"/>
      <c r="J51" s="722"/>
      <c r="K51" s="722"/>
      <c r="L51" s="722"/>
      <c r="M51" s="722"/>
      <c r="N51" s="722"/>
      <c r="O51" s="722"/>
      <c r="P51" s="722"/>
      <c r="Q51" s="722"/>
      <c r="R51" s="722"/>
      <c r="S51" s="722"/>
      <c r="T51" s="722"/>
      <c r="U51" s="722"/>
      <c r="V51" s="722"/>
      <c r="W51" s="722"/>
      <c r="X51" s="722"/>
      <c r="Y51" s="722"/>
      <c r="Z51" s="722"/>
      <c r="AA51" s="722"/>
      <c r="AB51" s="722"/>
      <c r="AC51" s="476"/>
      <c r="AD51" s="51"/>
      <c r="AE51" s="217" t="s">
        <v>118</v>
      </c>
      <c r="AF51" s="217"/>
      <c r="AG51" s="47" t="s">
        <v>9</v>
      </c>
      <c r="AH51" s="47"/>
      <c r="AI51" s="47"/>
      <c r="AJ51" s="47"/>
      <c r="AK51" s="47"/>
      <c r="AL51" s="47"/>
      <c r="AM51" s="47"/>
      <c r="AN51" s="47"/>
      <c r="AO51" s="75" t="s">
        <v>95</v>
      </c>
      <c r="AP51" s="476"/>
    </row>
    <row r="52" spans="1:42" ht="10.75" customHeight="1" x14ac:dyDescent="0.2">
      <c r="A52" s="217"/>
      <c r="B52" s="81"/>
      <c r="C52" s="476"/>
      <c r="D52" s="51"/>
      <c r="E52" s="722"/>
      <c r="F52" s="722"/>
      <c r="G52" s="722"/>
      <c r="H52" s="722"/>
      <c r="I52" s="722"/>
      <c r="J52" s="722"/>
      <c r="K52" s="722"/>
      <c r="L52" s="722"/>
      <c r="M52" s="722"/>
      <c r="N52" s="722"/>
      <c r="O52" s="722"/>
      <c r="P52" s="722"/>
      <c r="Q52" s="722"/>
      <c r="R52" s="722"/>
      <c r="S52" s="722"/>
      <c r="T52" s="722"/>
      <c r="U52" s="722"/>
      <c r="V52" s="722"/>
      <c r="W52" s="722"/>
      <c r="X52" s="722"/>
      <c r="Y52" s="722"/>
      <c r="Z52" s="722"/>
      <c r="AA52" s="722"/>
      <c r="AB52" s="722"/>
      <c r="AC52" s="476"/>
      <c r="AD52" s="51"/>
      <c r="AE52" s="217"/>
      <c r="AF52" s="217"/>
      <c r="AG52" s="47"/>
      <c r="AH52" s="47"/>
      <c r="AI52" s="47"/>
      <c r="AJ52" s="47"/>
      <c r="AK52" s="47"/>
      <c r="AL52" s="47"/>
      <c r="AM52" s="47"/>
      <c r="AN52" s="47"/>
      <c r="AO52" s="75"/>
      <c r="AP52" s="476"/>
    </row>
    <row r="53" spans="1:42" ht="10.75" customHeight="1" x14ac:dyDescent="0.2">
      <c r="A53" s="217"/>
      <c r="B53" s="81"/>
      <c r="C53" s="476"/>
      <c r="D53" s="51"/>
      <c r="E53" s="722"/>
      <c r="F53" s="722"/>
      <c r="G53" s="722"/>
      <c r="H53" s="722"/>
      <c r="I53" s="722"/>
      <c r="J53" s="722"/>
      <c r="K53" s="722"/>
      <c r="L53" s="722"/>
      <c r="M53" s="722"/>
      <c r="N53" s="722"/>
      <c r="O53" s="722"/>
      <c r="P53" s="722"/>
      <c r="Q53" s="722"/>
      <c r="R53" s="722"/>
      <c r="S53" s="722"/>
      <c r="T53" s="722"/>
      <c r="U53" s="722"/>
      <c r="V53" s="722"/>
      <c r="W53" s="722"/>
      <c r="X53" s="722"/>
      <c r="Y53" s="722"/>
      <c r="Z53" s="722"/>
      <c r="AA53" s="722"/>
      <c r="AB53" s="722"/>
      <c r="AC53" s="476"/>
      <c r="AD53" s="51"/>
      <c r="AE53" s="217"/>
      <c r="AF53" s="217"/>
      <c r="AG53" s="47"/>
      <c r="AH53" s="47"/>
      <c r="AI53" s="47"/>
      <c r="AJ53" s="47"/>
      <c r="AK53" s="47"/>
      <c r="AL53" s="47"/>
      <c r="AM53" s="47"/>
      <c r="AN53" s="47"/>
      <c r="AO53" s="75"/>
      <c r="AP53" s="476"/>
    </row>
    <row r="54" spans="1:42" ht="6" customHeight="1" x14ac:dyDescent="0.2">
      <c r="A54" s="77"/>
      <c r="B54" s="76"/>
      <c r="C54" s="48"/>
      <c r="D54" s="26"/>
      <c r="E54" s="77"/>
      <c r="F54" s="77"/>
      <c r="G54" s="77"/>
      <c r="H54" s="77"/>
      <c r="I54" s="77"/>
      <c r="J54" s="77"/>
      <c r="K54" s="77"/>
      <c r="L54" s="77"/>
      <c r="M54" s="77"/>
      <c r="N54" s="77"/>
      <c r="O54" s="77"/>
      <c r="P54" s="77"/>
      <c r="Q54" s="77"/>
      <c r="R54" s="77"/>
      <c r="S54" s="77"/>
      <c r="T54" s="77"/>
      <c r="U54" s="77"/>
      <c r="V54" s="77"/>
      <c r="W54" s="77"/>
      <c r="X54" s="77"/>
      <c r="Y54" s="77"/>
      <c r="Z54" s="77"/>
      <c r="AA54" s="77"/>
      <c r="AB54" s="77"/>
      <c r="AC54" s="48"/>
      <c r="AD54" s="26"/>
      <c r="AE54" s="77"/>
      <c r="AF54" s="77"/>
      <c r="AG54" s="77"/>
      <c r="AH54" s="77"/>
      <c r="AI54" s="77"/>
      <c r="AJ54" s="77"/>
      <c r="AK54" s="77"/>
      <c r="AL54" s="77"/>
      <c r="AM54" s="77"/>
      <c r="AN54" s="77"/>
      <c r="AO54" s="78"/>
      <c r="AP54" s="48"/>
    </row>
    <row r="55" spans="1:42" ht="6" customHeight="1" x14ac:dyDescent="0.2">
      <c r="A55" s="122"/>
      <c r="B55" s="321"/>
      <c r="C55" s="123"/>
      <c r="D55" s="27"/>
      <c r="E55" s="16"/>
      <c r="F55" s="16"/>
      <c r="G55" s="16"/>
      <c r="H55" s="16"/>
      <c r="I55" s="16"/>
      <c r="J55" s="16"/>
      <c r="K55" s="16"/>
      <c r="L55" s="16"/>
      <c r="M55" s="16"/>
      <c r="N55" s="16"/>
      <c r="O55" s="16"/>
      <c r="P55" s="16"/>
      <c r="Q55" s="16"/>
      <c r="R55" s="16"/>
      <c r="S55" s="16"/>
      <c r="T55" s="16"/>
      <c r="U55" s="16"/>
      <c r="V55" s="16"/>
      <c r="W55" s="16"/>
      <c r="X55" s="16"/>
      <c r="Y55" s="16"/>
      <c r="Z55" s="16"/>
      <c r="AA55" s="16"/>
      <c r="AB55" s="16"/>
      <c r="AC55" s="46"/>
      <c r="AD55" s="27"/>
      <c r="AE55" s="16"/>
      <c r="AF55" s="16"/>
      <c r="AG55" s="16"/>
      <c r="AH55" s="16"/>
      <c r="AI55" s="16"/>
      <c r="AJ55" s="16"/>
      <c r="AK55" s="16"/>
      <c r="AL55" s="16"/>
      <c r="AM55" s="16"/>
      <c r="AN55" s="16"/>
      <c r="AO55" s="24"/>
      <c r="AP55" s="46"/>
    </row>
    <row r="56" spans="1:42" ht="10.75" customHeight="1" x14ac:dyDescent="0.2">
      <c r="A56" s="248"/>
      <c r="B56" s="198" t="s">
        <v>273</v>
      </c>
      <c r="C56" s="118"/>
      <c r="D56" s="51"/>
      <c r="E56" s="730" t="str">
        <f ca="1">VLOOKUP(CONCATENATE($B$4&amp;"-"&amp;INDIRECT(ADDRESS(ROW(),COLUMN()-3))),Language_Translations,MATCH(Language_Selected,Language_Options,0),FALSE)</f>
        <v>Méthode des Jours Fixes (MJF).
INSISTEZ : Les femmes utilisent un collier de perles de couleur différente pour connaître les jours où elles peuvent tomber enceintes. Durant ces jours où elles peuvent tomber enceintes, elles utilisent un condom ou elles s'abstiennent de rapports sexuels.</v>
      </c>
      <c r="F56" s="730"/>
      <c r="G56" s="730"/>
      <c r="H56" s="730"/>
      <c r="I56" s="730"/>
      <c r="J56" s="730"/>
      <c r="K56" s="730"/>
      <c r="L56" s="730"/>
      <c r="M56" s="730"/>
      <c r="N56" s="730"/>
      <c r="O56" s="730"/>
      <c r="P56" s="730"/>
      <c r="Q56" s="730"/>
      <c r="R56" s="730"/>
      <c r="S56" s="730"/>
      <c r="T56" s="730"/>
      <c r="U56" s="730"/>
      <c r="V56" s="730"/>
      <c r="W56" s="730"/>
      <c r="X56" s="730"/>
      <c r="Y56" s="730"/>
      <c r="Z56" s="730"/>
      <c r="AA56" s="730"/>
      <c r="AB56" s="730"/>
      <c r="AC56" s="476"/>
      <c r="AD56" s="51"/>
      <c r="AE56" s="217" t="s">
        <v>117</v>
      </c>
      <c r="AF56" s="217"/>
      <c r="AG56" s="47" t="s">
        <v>9</v>
      </c>
      <c r="AH56" s="47"/>
      <c r="AI56" s="47"/>
      <c r="AJ56" s="47"/>
      <c r="AK56" s="47"/>
      <c r="AL56" s="47"/>
      <c r="AM56" s="47"/>
      <c r="AN56" s="47"/>
      <c r="AO56" s="75" t="s">
        <v>93</v>
      </c>
      <c r="AP56" s="476"/>
    </row>
    <row r="57" spans="1:42" ht="10.75" customHeight="1" x14ac:dyDescent="0.2">
      <c r="A57" s="248"/>
      <c r="B57" s="198" t="s">
        <v>99</v>
      </c>
      <c r="C57" s="118"/>
      <c r="D57" s="51"/>
      <c r="E57" s="730"/>
      <c r="F57" s="730"/>
      <c r="G57" s="730"/>
      <c r="H57" s="730"/>
      <c r="I57" s="730"/>
      <c r="J57" s="730"/>
      <c r="K57" s="730"/>
      <c r="L57" s="730"/>
      <c r="M57" s="730"/>
      <c r="N57" s="730"/>
      <c r="O57" s="730"/>
      <c r="P57" s="730"/>
      <c r="Q57" s="730"/>
      <c r="R57" s="730"/>
      <c r="S57" s="730"/>
      <c r="T57" s="730"/>
      <c r="U57" s="730"/>
      <c r="V57" s="730"/>
      <c r="W57" s="730"/>
      <c r="X57" s="730"/>
      <c r="Y57" s="730"/>
      <c r="Z57" s="730"/>
      <c r="AA57" s="730"/>
      <c r="AB57" s="730"/>
      <c r="AC57" s="476"/>
      <c r="AD57" s="51"/>
      <c r="AE57" s="217" t="s">
        <v>118</v>
      </c>
      <c r="AF57" s="217"/>
      <c r="AG57" s="47" t="s">
        <v>9</v>
      </c>
      <c r="AH57" s="47"/>
      <c r="AI57" s="47"/>
      <c r="AJ57" s="47"/>
      <c r="AK57" s="47"/>
      <c r="AL57" s="47"/>
      <c r="AM57" s="47"/>
      <c r="AN57" s="47"/>
      <c r="AO57" s="75" t="s">
        <v>95</v>
      </c>
      <c r="AP57" s="476"/>
    </row>
    <row r="58" spans="1:42" ht="10.75" customHeight="1" x14ac:dyDescent="0.2">
      <c r="A58" s="248"/>
      <c r="B58" s="117"/>
      <c r="C58" s="118"/>
      <c r="D58" s="51"/>
      <c r="E58" s="730"/>
      <c r="F58" s="730"/>
      <c r="G58" s="730"/>
      <c r="H58" s="730"/>
      <c r="I58" s="730"/>
      <c r="J58" s="730"/>
      <c r="K58" s="730"/>
      <c r="L58" s="730"/>
      <c r="M58" s="730"/>
      <c r="N58" s="730"/>
      <c r="O58" s="730"/>
      <c r="P58" s="730"/>
      <c r="Q58" s="730"/>
      <c r="R58" s="730"/>
      <c r="S58" s="730"/>
      <c r="T58" s="730"/>
      <c r="U58" s="730"/>
      <c r="V58" s="730"/>
      <c r="W58" s="730"/>
      <c r="X58" s="730"/>
      <c r="Y58" s="730"/>
      <c r="Z58" s="730"/>
      <c r="AA58" s="730"/>
      <c r="AB58" s="730"/>
      <c r="AC58" s="476"/>
      <c r="AD58" s="51"/>
      <c r="AE58" s="217"/>
      <c r="AF58" s="217"/>
      <c r="AG58" s="47"/>
      <c r="AH58" s="47"/>
      <c r="AI58" s="47"/>
      <c r="AJ58" s="47"/>
      <c r="AK58" s="47"/>
      <c r="AL58" s="47"/>
      <c r="AM58" s="47"/>
      <c r="AN58" s="47"/>
      <c r="AO58" s="75"/>
      <c r="AP58" s="476"/>
    </row>
    <row r="59" spans="1:42" ht="10.75" customHeight="1" x14ac:dyDescent="0.2">
      <c r="A59" s="248"/>
      <c r="B59" s="117"/>
      <c r="C59" s="118"/>
      <c r="D59" s="51"/>
      <c r="E59" s="730"/>
      <c r="F59" s="730"/>
      <c r="G59" s="730"/>
      <c r="H59" s="730"/>
      <c r="I59" s="730"/>
      <c r="J59" s="730"/>
      <c r="K59" s="730"/>
      <c r="L59" s="730"/>
      <c r="M59" s="730"/>
      <c r="N59" s="730"/>
      <c r="O59" s="730"/>
      <c r="P59" s="730"/>
      <c r="Q59" s="730"/>
      <c r="R59" s="730"/>
      <c r="S59" s="730"/>
      <c r="T59" s="730"/>
      <c r="U59" s="730"/>
      <c r="V59" s="730"/>
      <c r="W59" s="730"/>
      <c r="X59" s="730"/>
      <c r="Y59" s="730"/>
      <c r="Z59" s="730"/>
      <c r="AA59" s="730"/>
      <c r="AB59" s="730"/>
      <c r="AC59" s="476"/>
      <c r="AD59" s="51"/>
      <c r="AE59" s="217"/>
      <c r="AF59" s="217"/>
      <c r="AG59" s="217"/>
      <c r="AH59" s="217"/>
      <c r="AI59" s="217"/>
      <c r="AJ59" s="217"/>
      <c r="AK59" s="217"/>
      <c r="AL59" s="217"/>
      <c r="AM59" s="217"/>
      <c r="AN59" s="217"/>
      <c r="AO59" s="74"/>
      <c r="AP59" s="476"/>
    </row>
    <row r="60" spans="1:42" ht="10.75" customHeight="1" x14ac:dyDescent="0.2">
      <c r="A60" s="248"/>
      <c r="B60" s="117"/>
      <c r="C60" s="118"/>
      <c r="D60" s="51"/>
      <c r="E60" s="730"/>
      <c r="F60" s="730"/>
      <c r="G60" s="730"/>
      <c r="H60" s="730"/>
      <c r="I60" s="730"/>
      <c r="J60" s="730"/>
      <c r="K60" s="730"/>
      <c r="L60" s="730"/>
      <c r="M60" s="730"/>
      <c r="N60" s="730"/>
      <c r="O60" s="730"/>
      <c r="P60" s="730"/>
      <c r="Q60" s="730"/>
      <c r="R60" s="730"/>
      <c r="S60" s="730"/>
      <c r="T60" s="730"/>
      <c r="U60" s="730"/>
      <c r="V60" s="730"/>
      <c r="W60" s="730"/>
      <c r="X60" s="730"/>
      <c r="Y60" s="730"/>
      <c r="Z60" s="730"/>
      <c r="AA60" s="730"/>
      <c r="AB60" s="730"/>
      <c r="AC60" s="476"/>
      <c r="AD60" s="51"/>
      <c r="AE60" s="217"/>
      <c r="AF60" s="217"/>
      <c r="AG60" s="217"/>
      <c r="AH60" s="217"/>
      <c r="AI60" s="217"/>
      <c r="AJ60" s="217"/>
      <c r="AK60" s="217"/>
      <c r="AL60" s="217"/>
      <c r="AM60" s="217"/>
      <c r="AN60" s="217"/>
      <c r="AO60" s="74"/>
      <c r="AP60" s="476"/>
    </row>
    <row r="61" spans="1:42" ht="6" customHeight="1" x14ac:dyDescent="0.2">
      <c r="A61" s="119"/>
      <c r="B61" s="342"/>
      <c r="C61" s="121"/>
      <c r="D61" s="26"/>
      <c r="E61" s="77"/>
      <c r="F61" s="77"/>
      <c r="G61" s="77"/>
      <c r="H61" s="77"/>
      <c r="I61" s="77"/>
      <c r="J61" s="77"/>
      <c r="K61" s="77"/>
      <c r="L61" s="77"/>
      <c r="M61" s="77"/>
      <c r="N61" s="77"/>
      <c r="O61" s="77"/>
      <c r="P61" s="77"/>
      <c r="Q61" s="77"/>
      <c r="R61" s="77"/>
      <c r="S61" s="77"/>
      <c r="T61" s="77"/>
      <c r="U61" s="77"/>
      <c r="V61" s="77"/>
      <c r="W61" s="77"/>
      <c r="X61" s="77"/>
      <c r="Y61" s="77"/>
      <c r="Z61" s="77"/>
      <c r="AA61" s="77"/>
      <c r="AB61" s="77"/>
      <c r="AC61" s="48"/>
      <c r="AD61" s="26"/>
      <c r="AE61" s="77"/>
      <c r="AF61" s="77"/>
      <c r="AG61" s="77"/>
      <c r="AH61" s="77"/>
      <c r="AI61" s="77"/>
      <c r="AJ61" s="77"/>
      <c r="AK61" s="77"/>
      <c r="AL61" s="77"/>
      <c r="AM61" s="77"/>
      <c r="AN61" s="77"/>
      <c r="AO61" s="78"/>
      <c r="AP61" s="48"/>
    </row>
    <row r="62" spans="1:42" ht="6" customHeight="1" x14ac:dyDescent="0.2">
      <c r="A62" s="122"/>
      <c r="B62" s="321"/>
      <c r="C62" s="123"/>
      <c r="D62" s="27"/>
      <c r="E62" s="16"/>
      <c r="F62" s="16"/>
      <c r="G62" s="16"/>
      <c r="H62" s="16"/>
      <c r="I62" s="16"/>
      <c r="J62" s="16"/>
      <c r="K62" s="16"/>
      <c r="L62" s="16"/>
      <c r="M62" s="16"/>
      <c r="N62" s="16"/>
      <c r="O62" s="16"/>
      <c r="P62" s="16"/>
      <c r="Q62" s="16"/>
      <c r="R62" s="16"/>
      <c r="S62" s="16"/>
      <c r="T62" s="16"/>
      <c r="U62" s="16"/>
      <c r="V62" s="16"/>
      <c r="W62" s="16"/>
      <c r="X62" s="16"/>
      <c r="Y62" s="16"/>
      <c r="Z62" s="16"/>
      <c r="AA62" s="16"/>
      <c r="AB62" s="16"/>
      <c r="AC62" s="46"/>
      <c r="AD62" s="27"/>
      <c r="AE62" s="16"/>
      <c r="AF62" s="16"/>
      <c r="AG62" s="16"/>
      <c r="AH62" s="16"/>
      <c r="AI62" s="16"/>
      <c r="AJ62" s="16"/>
      <c r="AK62" s="16"/>
      <c r="AL62" s="16"/>
      <c r="AM62" s="16"/>
      <c r="AN62" s="16"/>
      <c r="AO62" s="24"/>
      <c r="AP62" s="46"/>
    </row>
    <row r="63" spans="1:42" ht="10.75" customHeight="1" x14ac:dyDescent="0.2">
      <c r="A63" s="248"/>
      <c r="B63" s="198" t="s">
        <v>274</v>
      </c>
      <c r="C63" s="118"/>
      <c r="D63" s="51"/>
      <c r="E63" s="722" t="str">
        <f ca="1">VLOOKUP(CONCATENATE($B$4&amp;"-"&amp;INDIRECT(ADDRESS(ROW(),COLUMN()-3))),Language_Translations,MATCH(Language_Selected,Language_Options,0),FALSE)</f>
        <v>Méthode de l'Aménorrhée et de l'allaitement Maternel (MAMA).
INSISTEZ : Pendant 6 mois après la naissance d'un enfant, avant que les règles ne soient revenues, les femmes utilisent une méthode qui demande d'allaiter fréquemment le jour et la nuit.</v>
      </c>
      <c r="F63" s="722"/>
      <c r="G63" s="722"/>
      <c r="H63" s="722"/>
      <c r="I63" s="722"/>
      <c r="J63" s="722"/>
      <c r="K63" s="722"/>
      <c r="L63" s="722"/>
      <c r="M63" s="722"/>
      <c r="N63" s="722"/>
      <c r="O63" s="722"/>
      <c r="P63" s="722"/>
      <c r="Q63" s="722"/>
      <c r="R63" s="722"/>
      <c r="S63" s="722"/>
      <c r="T63" s="722"/>
      <c r="U63" s="722"/>
      <c r="V63" s="722"/>
      <c r="W63" s="722"/>
      <c r="X63" s="722"/>
      <c r="Y63" s="722"/>
      <c r="Z63" s="722"/>
      <c r="AA63" s="722"/>
      <c r="AB63" s="722"/>
      <c r="AC63" s="476"/>
      <c r="AD63" s="51"/>
      <c r="AP63" s="476"/>
    </row>
    <row r="64" spans="1:42" ht="10.75" customHeight="1" x14ac:dyDescent="0.2">
      <c r="A64" s="248"/>
      <c r="B64" s="198" t="s">
        <v>120</v>
      </c>
      <c r="C64" s="118"/>
      <c r="D64" s="51"/>
      <c r="E64" s="722"/>
      <c r="F64" s="722"/>
      <c r="G64" s="722"/>
      <c r="H64" s="722"/>
      <c r="I64" s="722"/>
      <c r="J64" s="722"/>
      <c r="K64" s="722"/>
      <c r="L64" s="722"/>
      <c r="M64" s="722"/>
      <c r="N64" s="722"/>
      <c r="O64" s="722"/>
      <c r="P64" s="722"/>
      <c r="Q64" s="722"/>
      <c r="R64" s="722"/>
      <c r="S64" s="722"/>
      <c r="T64" s="722"/>
      <c r="U64" s="722"/>
      <c r="V64" s="722"/>
      <c r="W64" s="722"/>
      <c r="X64" s="722"/>
      <c r="Y64" s="722"/>
      <c r="Z64" s="722"/>
      <c r="AA64" s="722"/>
      <c r="AB64" s="722"/>
      <c r="AC64" s="476"/>
      <c r="AD64" s="51"/>
      <c r="AE64" s="217" t="s">
        <v>117</v>
      </c>
      <c r="AF64" s="217"/>
      <c r="AG64" s="47" t="s">
        <v>9</v>
      </c>
      <c r="AH64" s="47"/>
      <c r="AI64" s="47"/>
      <c r="AJ64" s="47"/>
      <c r="AK64" s="47"/>
      <c r="AL64" s="47"/>
      <c r="AM64" s="47"/>
      <c r="AN64" s="47"/>
      <c r="AO64" s="75" t="s">
        <v>93</v>
      </c>
      <c r="AP64" s="476"/>
    </row>
    <row r="65" spans="1:42" ht="10.75" customHeight="1" x14ac:dyDescent="0.2">
      <c r="A65" s="248"/>
      <c r="B65" s="198"/>
      <c r="C65" s="118"/>
      <c r="D65" s="51"/>
      <c r="E65" s="722"/>
      <c r="F65" s="722"/>
      <c r="G65" s="722"/>
      <c r="H65" s="722"/>
      <c r="I65" s="722"/>
      <c r="J65" s="722"/>
      <c r="K65" s="722"/>
      <c r="L65" s="722"/>
      <c r="M65" s="722"/>
      <c r="N65" s="722"/>
      <c r="O65" s="722"/>
      <c r="P65" s="722"/>
      <c r="Q65" s="722"/>
      <c r="R65" s="722"/>
      <c r="S65" s="722"/>
      <c r="T65" s="722"/>
      <c r="U65" s="722"/>
      <c r="V65" s="722"/>
      <c r="W65" s="722"/>
      <c r="X65" s="722"/>
      <c r="Y65" s="722"/>
      <c r="Z65" s="722"/>
      <c r="AA65" s="722"/>
      <c r="AB65" s="722"/>
      <c r="AC65" s="476"/>
      <c r="AD65" s="51"/>
      <c r="AE65" s="217" t="s">
        <v>118</v>
      </c>
      <c r="AF65" s="217"/>
      <c r="AG65" s="47" t="s">
        <v>9</v>
      </c>
      <c r="AH65" s="47"/>
      <c r="AI65" s="47"/>
      <c r="AJ65" s="47"/>
      <c r="AK65" s="47"/>
      <c r="AL65" s="47"/>
      <c r="AM65" s="47"/>
      <c r="AN65" s="47"/>
      <c r="AO65" s="75" t="s">
        <v>95</v>
      </c>
      <c r="AP65" s="476"/>
    </row>
    <row r="66" spans="1:42" ht="10.75" customHeight="1" x14ac:dyDescent="0.2">
      <c r="A66" s="248"/>
      <c r="B66" s="198"/>
      <c r="C66" s="118"/>
      <c r="D66" s="51"/>
      <c r="E66" s="722"/>
      <c r="F66" s="722"/>
      <c r="G66" s="722"/>
      <c r="H66" s="722"/>
      <c r="I66" s="722"/>
      <c r="J66" s="722"/>
      <c r="K66" s="722"/>
      <c r="L66" s="722"/>
      <c r="M66" s="722"/>
      <c r="N66" s="722"/>
      <c r="O66" s="722"/>
      <c r="P66" s="722"/>
      <c r="Q66" s="722"/>
      <c r="R66" s="722"/>
      <c r="S66" s="722"/>
      <c r="T66" s="722"/>
      <c r="U66" s="722"/>
      <c r="V66" s="722"/>
      <c r="W66" s="722"/>
      <c r="X66" s="722"/>
      <c r="Y66" s="722"/>
      <c r="Z66" s="722"/>
      <c r="AA66" s="722"/>
      <c r="AB66" s="722"/>
      <c r="AC66" s="476"/>
      <c r="AD66" s="51"/>
      <c r="AE66" s="217"/>
      <c r="AF66" s="217"/>
      <c r="AG66" s="47"/>
      <c r="AH66" s="47"/>
      <c r="AI66" s="47"/>
      <c r="AJ66" s="47"/>
      <c r="AK66" s="47"/>
      <c r="AL66" s="47"/>
      <c r="AM66" s="47"/>
      <c r="AN66" s="47"/>
      <c r="AO66" s="75"/>
      <c r="AP66" s="476"/>
    </row>
    <row r="67" spans="1:42" ht="6" customHeight="1" x14ac:dyDescent="0.2">
      <c r="A67" s="119"/>
      <c r="B67" s="120"/>
      <c r="C67" s="121"/>
      <c r="D67" s="26"/>
      <c r="E67" s="77"/>
      <c r="F67" s="77"/>
      <c r="G67" s="77"/>
      <c r="H67" s="77"/>
      <c r="I67" s="77"/>
      <c r="J67" s="77"/>
      <c r="K67" s="77"/>
      <c r="L67" s="77"/>
      <c r="M67" s="77"/>
      <c r="N67" s="77"/>
      <c r="O67" s="77"/>
      <c r="P67" s="77"/>
      <c r="Q67" s="77"/>
      <c r="R67" s="77"/>
      <c r="S67" s="77"/>
      <c r="T67" s="77"/>
      <c r="U67" s="77"/>
      <c r="V67" s="77"/>
      <c r="W67" s="77"/>
      <c r="X67" s="77"/>
      <c r="Y67" s="77"/>
      <c r="Z67" s="77"/>
      <c r="AA67" s="77"/>
      <c r="AB67" s="77"/>
      <c r="AC67" s="48"/>
      <c r="AD67" s="26"/>
      <c r="AE67" s="77"/>
      <c r="AF67" s="77"/>
      <c r="AG67" s="77"/>
      <c r="AH67" s="77"/>
      <c r="AI67" s="77"/>
      <c r="AJ67" s="77"/>
      <c r="AK67" s="77"/>
      <c r="AL67" s="77"/>
      <c r="AM67" s="77"/>
      <c r="AN67" s="77"/>
      <c r="AO67" s="78"/>
      <c r="AP67" s="48"/>
    </row>
    <row r="68" spans="1:42" ht="6" customHeight="1" x14ac:dyDescent="0.2">
      <c r="A68" s="16"/>
      <c r="B68" s="475"/>
      <c r="C68" s="46"/>
      <c r="D68" s="27"/>
      <c r="E68" s="16"/>
      <c r="F68" s="16"/>
      <c r="G68" s="16"/>
      <c r="H68" s="16"/>
      <c r="I68" s="16"/>
      <c r="J68" s="16"/>
      <c r="K68" s="16"/>
      <c r="L68" s="16"/>
      <c r="M68" s="16"/>
      <c r="N68" s="16"/>
      <c r="O68" s="16"/>
      <c r="P68" s="16"/>
      <c r="Q68" s="16"/>
      <c r="R68" s="16"/>
      <c r="S68" s="16"/>
      <c r="T68" s="16"/>
      <c r="U68" s="16"/>
      <c r="V68" s="16"/>
      <c r="W68" s="16"/>
      <c r="X68" s="16"/>
      <c r="Y68" s="16"/>
      <c r="Z68" s="16"/>
      <c r="AA68" s="16"/>
      <c r="AB68" s="16"/>
      <c r="AC68" s="46"/>
      <c r="AD68" s="27"/>
      <c r="AE68" s="16"/>
      <c r="AF68" s="16"/>
      <c r="AG68" s="16"/>
      <c r="AH68" s="16"/>
      <c r="AI68" s="16"/>
      <c r="AJ68" s="16"/>
      <c r="AK68" s="16"/>
      <c r="AL68" s="16"/>
      <c r="AM68" s="16"/>
      <c r="AN68" s="16"/>
      <c r="AO68" s="24"/>
      <c r="AP68" s="46"/>
    </row>
    <row r="69" spans="1:42" ht="10.75" customHeight="1" x14ac:dyDescent="0.2">
      <c r="A69" s="217"/>
      <c r="B69" s="81" t="s">
        <v>275</v>
      </c>
      <c r="C69" s="476"/>
      <c r="D69" s="51"/>
      <c r="E69" s="730" t="str">
        <f ca="1">VLOOKUP(CONCATENATE($B$4&amp;"-"&amp;INDIRECT(ADDRESS(ROW(),COLUMN()-3))),Language_Translations,MATCH(Language_Selected,Language_Options,0),FALSE)</f>
        <v>Méthode du rythme.
INSISTEZ : Pour éviter une grossesse, les femmes n'ont pas de rapports sexuels les jours où elles pensent qu'elles peuvent tomber enceintes.</v>
      </c>
      <c r="F69" s="730"/>
      <c r="G69" s="730"/>
      <c r="H69" s="730"/>
      <c r="I69" s="730"/>
      <c r="J69" s="730"/>
      <c r="K69" s="730"/>
      <c r="L69" s="730"/>
      <c r="M69" s="730"/>
      <c r="N69" s="730"/>
      <c r="O69" s="730"/>
      <c r="P69" s="730"/>
      <c r="Q69" s="730"/>
      <c r="R69" s="730"/>
      <c r="S69" s="730"/>
      <c r="T69" s="730"/>
      <c r="U69" s="730"/>
      <c r="V69" s="730"/>
      <c r="W69" s="730"/>
      <c r="X69" s="730"/>
      <c r="Y69" s="730"/>
      <c r="Z69" s="730"/>
      <c r="AA69" s="730"/>
      <c r="AB69" s="730"/>
      <c r="AC69" s="476"/>
      <c r="AD69" s="51"/>
      <c r="AE69" s="217" t="s">
        <v>117</v>
      </c>
      <c r="AF69" s="217"/>
      <c r="AG69" s="47" t="s">
        <v>9</v>
      </c>
      <c r="AH69" s="47"/>
      <c r="AI69" s="47"/>
      <c r="AJ69" s="47"/>
      <c r="AK69" s="47"/>
      <c r="AL69" s="47"/>
      <c r="AM69" s="47"/>
      <c r="AN69" s="47"/>
      <c r="AO69" s="75" t="s">
        <v>93</v>
      </c>
      <c r="AP69" s="476"/>
    </row>
    <row r="70" spans="1:42" ht="10.75" customHeight="1" x14ac:dyDescent="0.2">
      <c r="A70" s="217"/>
      <c r="B70" s="81"/>
      <c r="C70" s="476"/>
      <c r="D70" s="51"/>
      <c r="E70" s="730"/>
      <c r="F70" s="730"/>
      <c r="G70" s="730"/>
      <c r="H70" s="730"/>
      <c r="I70" s="730"/>
      <c r="J70" s="730"/>
      <c r="K70" s="730"/>
      <c r="L70" s="730"/>
      <c r="M70" s="730"/>
      <c r="N70" s="730"/>
      <c r="O70" s="730"/>
      <c r="P70" s="730"/>
      <c r="Q70" s="730"/>
      <c r="R70" s="730"/>
      <c r="S70" s="730"/>
      <c r="T70" s="730"/>
      <c r="U70" s="730"/>
      <c r="V70" s="730"/>
      <c r="W70" s="730"/>
      <c r="X70" s="730"/>
      <c r="Y70" s="730"/>
      <c r="Z70" s="730"/>
      <c r="AA70" s="730"/>
      <c r="AB70" s="730"/>
      <c r="AC70" s="476"/>
      <c r="AD70" s="51"/>
      <c r="AE70" s="217" t="s">
        <v>118</v>
      </c>
      <c r="AF70" s="217"/>
      <c r="AG70" s="47" t="s">
        <v>9</v>
      </c>
      <c r="AH70" s="47"/>
      <c r="AI70" s="47"/>
      <c r="AJ70" s="47"/>
      <c r="AK70" s="47"/>
      <c r="AL70" s="47"/>
      <c r="AM70" s="47"/>
      <c r="AN70" s="47"/>
      <c r="AO70" s="75" t="s">
        <v>95</v>
      </c>
      <c r="AP70" s="476"/>
    </row>
    <row r="71" spans="1:42" ht="10.75" customHeight="1" x14ac:dyDescent="0.2">
      <c r="A71" s="217"/>
      <c r="B71" s="477"/>
      <c r="C71" s="476"/>
      <c r="D71" s="51"/>
      <c r="E71" s="730"/>
      <c r="F71" s="730"/>
      <c r="G71" s="730"/>
      <c r="H71" s="730"/>
      <c r="I71" s="730"/>
      <c r="J71" s="730"/>
      <c r="K71" s="730"/>
      <c r="L71" s="730"/>
      <c r="M71" s="730"/>
      <c r="N71" s="730"/>
      <c r="O71" s="730"/>
      <c r="P71" s="730"/>
      <c r="Q71" s="730"/>
      <c r="R71" s="730"/>
      <c r="S71" s="730"/>
      <c r="T71" s="730"/>
      <c r="U71" s="730"/>
      <c r="V71" s="730"/>
      <c r="W71" s="730"/>
      <c r="X71" s="730"/>
      <c r="Y71" s="730"/>
      <c r="Z71" s="730"/>
      <c r="AA71" s="730"/>
      <c r="AB71" s="730"/>
      <c r="AC71" s="476"/>
      <c r="AD71" s="51"/>
      <c r="AE71" s="217"/>
      <c r="AF71" s="217"/>
      <c r="AG71" s="217"/>
      <c r="AH71" s="217"/>
      <c r="AI71" s="217"/>
      <c r="AJ71" s="217"/>
      <c r="AK71" s="217"/>
      <c r="AL71" s="217"/>
      <c r="AM71" s="217"/>
      <c r="AN71" s="217"/>
      <c r="AO71" s="74"/>
      <c r="AP71" s="476"/>
    </row>
    <row r="72" spans="1:42" ht="6" customHeight="1" x14ac:dyDescent="0.2">
      <c r="A72" s="77"/>
      <c r="B72" s="76"/>
      <c r="C72" s="48"/>
      <c r="D72" s="26"/>
      <c r="E72" s="77"/>
      <c r="F72" s="77"/>
      <c r="G72" s="77"/>
      <c r="H72" s="77"/>
      <c r="I72" s="77"/>
      <c r="J72" s="77"/>
      <c r="K72" s="77"/>
      <c r="L72" s="77"/>
      <c r="M72" s="77"/>
      <c r="N72" s="77"/>
      <c r="O72" s="77"/>
      <c r="P72" s="77"/>
      <c r="Q72" s="77"/>
      <c r="R72" s="77"/>
      <c r="S72" s="77"/>
      <c r="T72" s="77"/>
      <c r="U72" s="77"/>
      <c r="V72" s="77"/>
      <c r="W72" s="77"/>
      <c r="X72" s="77"/>
      <c r="Y72" s="77"/>
      <c r="Z72" s="77"/>
      <c r="AA72" s="77"/>
      <c r="AB72" s="77"/>
      <c r="AC72" s="48"/>
      <c r="AD72" s="26"/>
      <c r="AE72" s="77"/>
      <c r="AF72" s="77"/>
      <c r="AG72" s="77"/>
      <c r="AH72" s="77"/>
      <c r="AI72" s="77"/>
      <c r="AJ72" s="77"/>
      <c r="AK72" s="77"/>
      <c r="AL72" s="77"/>
      <c r="AM72" s="77"/>
      <c r="AN72" s="77"/>
      <c r="AO72" s="78"/>
      <c r="AP72" s="48"/>
    </row>
    <row r="73" spans="1:42" ht="6" customHeight="1" x14ac:dyDescent="0.2">
      <c r="A73" s="16"/>
      <c r="B73" s="475"/>
      <c r="C73" s="46"/>
      <c r="D73" s="27"/>
      <c r="E73" s="16"/>
      <c r="F73" s="16"/>
      <c r="G73" s="16"/>
      <c r="H73" s="16"/>
      <c r="I73" s="16"/>
      <c r="J73" s="16"/>
      <c r="K73" s="16"/>
      <c r="L73" s="16"/>
      <c r="M73" s="16"/>
      <c r="N73" s="16"/>
      <c r="O73" s="16"/>
      <c r="P73" s="16"/>
      <c r="Q73" s="16"/>
      <c r="R73" s="16"/>
      <c r="S73" s="16"/>
      <c r="T73" s="16"/>
      <c r="U73" s="16"/>
      <c r="V73" s="16"/>
      <c r="W73" s="16"/>
      <c r="X73" s="16"/>
      <c r="Y73" s="16"/>
      <c r="Z73" s="16"/>
      <c r="AA73" s="16"/>
      <c r="AB73" s="16"/>
      <c r="AC73" s="46"/>
      <c r="AD73" s="27"/>
      <c r="AE73" s="16"/>
      <c r="AF73" s="16"/>
      <c r="AG73" s="16"/>
      <c r="AH73" s="16"/>
      <c r="AI73" s="16"/>
      <c r="AJ73" s="16"/>
      <c r="AK73" s="16"/>
      <c r="AL73" s="16"/>
      <c r="AM73" s="16"/>
      <c r="AN73" s="16"/>
      <c r="AO73" s="24"/>
      <c r="AP73" s="46"/>
    </row>
    <row r="74" spans="1:42" ht="10.75" customHeight="1" x14ac:dyDescent="0.2">
      <c r="A74" s="217"/>
      <c r="B74" s="81" t="s">
        <v>276</v>
      </c>
      <c r="C74" s="476"/>
      <c r="D74" s="51"/>
      <c r="E74" s="730" t="str">
        <f ca="1">VLOOKUP(CONCATENATE($B$4&amp;"-"&amp;INDIRECT(ADDRESS(ROW(),COLUMN()-3))),Language_Translations,MATCH(Language_Selected,Language_Options,0),FALSE)</f>
        <v>Retrait.
INSISTEZ : Les hommes peuvent faire attention et se retirer avant l'éjaculation.</v>
      </c>
      <c r="F74" s="730"/>
      <c r="G74" s="730"/>
      <c r="H74" s="730"/>
      <c r="I74" s="730"/>
      <c r="J74" s="730"/>
      <c r="K74" s="730"/>
      <c r="L74" s="730"/>
      <c r="M74" s="730"/>
      <c r="N74" s="730"/>
      <c r="O74" s="730"/>
      <c r="P74" s="730"/>
      <c r="Q74" s="730"/>
      <c r="R74" s="730"/>
      <c r="S74" s="730"/>
      <c r="T74" s="730"/>
      <c r="U74" s="730"/>
      <c r="V74" s="730"/>
      <c r="W74" s="730"/>
      <c r="X74" s="730"/>
      <c r="Y74" s="730"/>
      <c r="Z74" s="730"/>
      <c r="AA74" s="730"/>
      <c r="AB74" s="730"/>
      <c r="AC74" s="476"/>
      <c r="AD74" s="51"/>
      <c r="AE74" s="217" t="s">
        <v>117</v>
      </c>
      <c r="AF74" s="217"/>
      <c r="AG74" s="47" t="s">
        <v>9</v>
      </c>
      <c r="AH74" s="47"/>
      <c r="AI74" s="47"/>
      <c r="AJ74" s="47"/>
      <c r="AK74" s="47"/>
      <c r="AL74" s="47"/>
      <c r="AM74" s="47"/>
      <c r="AN74" s="47"/>
      <c r="AO74" s="75" t="s">
        <v>93</v>
      </c>
      <c r="AP74" s="476"/>
    </row>
    <row r="75" spans="1:42" ht="10.75" customHeight="1" x14ac:dyDescent="0.2">
      <c r="A75" s="594"/>
      <c r="B75" s="81"/>
      <c r="C75" s="595"/>
      <c r="D75" s="51"/>
      <c r="E75" s="730"/>
      <c r="F75" s="730"/>
      <c r="G75" s="730"/>
      <c r="H75" s="730"/>
      <c r="I75" s="730"/>
      <c r="J75" s="730"/>
      <c r="K75" s="730"/>
      <c r="L75" s="730"/>
      <c r="M75" s="730"/>
      <c r="N75" s="730"/>
      <c r="O75" s="730"/>
      <c r="P75" s="730"/>
      <c r="Q75" s="730"/>
      <c r="R75" s="730"/>
      <c r="S75" s="730"/>
      <c r="T75" s="730"/>
      <c r="U75" s="730"/>
      <c r="V75" s="730"/>
      <c r="W75" s="730"/>
      <c r="X75" s="730"/>
      <c r="Y75" s="730"/>
      <c r="Z75" s="730"/>
      <c r="AA75" s="730"/>
      <c r="AB75" s="730"/>
      <c r="AC75" s="595"/>
      <c r="AD75" s="51"/>
      <c r="AE75" s="594"/>
      <c r="AF75" s="594"/>
      <c r="AG75" s="47"/>
      <c r="AH75" s="47"/>
      <c r="AI75" s="47"/>
      <c r="AJ75" s="47"/>
      <c r="AK75" s="47"/>
      <c r="AL75" s="47"/>
      <c r="AM75" s="47"/>
      <c r="AN75" s="47"/>
      <c r="AO75" s="75"/>
      <c r="AP75" s="595"/>
    </row>
    <row r="76" spans="1:42" ht="10.75" customHeight="1" x14ac:dyDescent="0.2">
      <c r="A76" s="217"/>
      <c r="B76" s="81"/>
      <c r="C76" s="476"/>
      <c r="D76" s="51"/>
      <c r="E76" s="730"/>
      <c r="F76" s="730"/>
      <c r="G76" s="730"/>
      <c r="H76" s="730"/>
      <c r="I76" s="730"/>
      <c r="J76" s="730"/>
      <c r="K76" s="730"/>
      <c r="L76" s="730"/>
      <c r="M76" s="730"/>
      <c r="N76" s="730"/>
      <c r="O76" s="730"/>
      <c r="P76" s="730"/>
      <c r="Q76" s="730"/>
      <c r="R76" s="730"/>
      <c r="S76" s="730"/>
      <c r="T76" s="730"/>
      <c r="U76" s="730"/>
      <c r="V76" s="730"/>
      <c r="W76" s="730"/>
      <c r="X76" s="730"/>
      <c r="Y76" s="730"/>
      <c r="Z76" s="730"/>
      <c r="AA76" s="730"/>
      <c r="AB76" s="730"/>
      <c r="AC76" s="476"/>
      <c r="AD76" s="51"/>
      <c r="AE76" s="217" t="s">
        <v>118</v>
      </c>
      <c r="AF76" s="217"/>
      <c r="AG76" s="47" t="s">
        <v>9</v>
      </c>
      <c r="AH76" s="47"/>
      <c r="AI76" s="47"/>
      <c r="AJ76" s="47"/>
      <c r="AK76" s="47"/>
      <c r="AL76" s="47"/>
      <c r="AM76" s="47"/>
      <c r="AN76" s="47"/>
      <c r="AO76" s="75" t="s">
        <v>95</v>
      </c>
      <c r="AP76" s="476"/>
    </row>
    <row r="77" spans="1:42" ht="6" customHeight="1" x14ac:dyDescent="0.2">
      <c r="A77" s="77"/>
      <c r="B77" s="76"/>
      <c r="C77" s="48"/>
      <c r="D77" s="26"/>
      <c r="E77" s="77"/>
      <c r="F77" s="77"/>
      <c r="G77" s="77"/>
      <c r="H77" s="77"/>
      <c r="I77" s="77"/>
      <c r="J77" s="77"/>
      <c r="K77" s="77"/>
      <c r="L77" s="77"/>
      <c r="M77" s="77"/>
      <c r="N77" s="77"/>
      <c r="O77" s="77"/>
      <c r="P77" s="77"/>
      <c r="Q77" s="77"/>
      <c r="R77" s="77"/>
      <c r="S77" s="77"/>
      <c r="T77" s="77"/>
      <c r="U77" s="77"/>
      <c r="V77" s="77"/>
      <c r="W77" s="77"/>
      <c r="X77" s="77"/>
      <c r="Y77" s="77"/>
      <c r="Z77" s="77"/>
      <c r="AA77" s="77"/>
      <c r="AB77" s="77"/>
      <c r="AC77" s="48"/>
      <c r="AD77" s="26"/>
      <c r="AE77" s="77"/>
      <c r="AF77" s="77"/>
      <c r="AG77" s="77"/>
      <c r="AH77" s="77"/>
      <c r="AI77" s="77"/>
      <c r="AJ77" s="77"/>
      <c r="AK77" s="77"/>
      <c r="AL77" s="77"/>
      <c r="AM77" s="77"/>
      <c r="AN77" s="77"/>
      <c r="AO77" s="78"/>
      <c r="AP77" s="48"/>
    </row>
    <row r="78" spans="1:42" ht="6" customHeight="1" x14ac:dyDescent="0.2">
      <c r="A78" s="16"/>
      <c r="B78" s="475"/>
      <c r="C78" s="46"/>
      <c r="D78" s="27"/>
      <c r="E78" s="16"/>
      <c r="F78" s="16"/>
      <c r="G78" s="16"/>
      <c r="H78" s="16"/>
      <c r="I78" s="16"/>
      <c r="J78" s="16"/>
      <c r="K78" s="16"/>
      <c r="L78" s="16"/>
      <c r="M78" s="16"/>
      <c r="N78" s="16"/>
      <c r="O78" s="16"/>
      <c r="P78" s="16"/>
      <c r="Q78" s="16"/>
      <c r="R78" s="16"/>
      <c r="S78" s="16"/>
      <c r="T78" s="16"/>
      <c r="U78" s="16"/>
      <c r="V78" s="16"/>
      <c r="W78" s="16"/>
      <c r="X78" s="16"/>
      <c r="Y78" s="16"/>
      <c r="Z78" s="16"/>
      <c r="AA78" s="16"/>
      <c r="AB78" s="16"/>
      <c r="AC78" s="46"/>
      <c r="AD78" s="27"/>
      <c r="AE78" s="16"/>
      <c r="AF78" s="16"/>
      <c r="AG78" s="16"/>
      <c r="AH78" s="16"/>
      <c r="AI78" s="16"/>
      <c r="AJ78" s="16"/>
      <c r="AK78" s="16"/>
      <c r="AL78" s="16"/>
      <c r="AM78" s="16"/>
      <c r="AN78" s="16"/>
      <c r="AO78" s="24"/>
      <c r="AP78" s="46"/>
    </row>
    <row r="79" spans="1:42" ht="10" customHeight="1" x14ac:dyDescent="0.2">
      <c r="A79" s="217"/>
      <c r="B79" s="81" t="s">
        <v>277</v>
      </c>
      <c r="C79" s="476"/>
      <c r="D79" s="51"/>
      <c r="E79" s="722" t="str">
        <f ca="1">VLOOKUP(CONCATENATE($B$4&amp;"-"&amp;INDIRECT(ADDRESS(ROW(),COLUMN()-3))),Language_Translations,MATCH(Language_Selected,Language_Options,0),FALSE)</f>
        <v>Avez-vous entendu parler d'autres moyens ou méthodes qu'une femme ou un homme peut utiliser pour éviter une grossesse ?</v>
      </c>
      <c r="F79" s="722"/>
      <c r="G79" s="722"/>
      <c r="H79" s="722"/>
      <c r="I79" s="722"/>
      <c r="J79" s="722"/>
      <c r="K79" s="722"/>
      <c r="L79" s="722"/>
      <c r="M79" s="722"/>
      <c r="N79" s="722"/>
      <c r="O79" s="722"/>
      <c r="P79" s="722"/>
      <c r="Q79" s="722"/>
      <c r="R79" s="722"/>
      <c r="S79" s="722"/>
      <c r="T79" s="722"/>
      <c r="U79" s="722"/>
      <c r="V79" s="722"/>
      <c r="W79" s="722"/>
      <c r="X79" s="722"/>
      <c r="Y79" s="722"/>
      <c r="Z79" s="722"/>
      <c r="AA79" s="722"/>
      <c r="AB79" s="722"/>
      <c r="AC79" s="476"/>
      <c r="AD79" s="51"/>
      <c r="AE79" s="217" t="s">
        <v>278</v>
      </c>
      <c r="AF79" s="217"/>
      <c r="AG79" s="217"/>
      <c r="AH79" s="217"/>
      <c r="AI79" s="217"/>
      <c r="AJ79" s="217"/>
      <c r="AK79" s="217"/>
      <c r="AL79" s="217"/>
      <c r="AM79" s="217"/>
      <c r="AN79" s="217"/>
      <c r="AP79" s="476"/>
    </row>
    <row r="80" spans="1:42" ht="10" customHeight="1" x14ac:dyDescent="0.2">
      <c r="A80" s="217"/>
      <c r="B80" s="81"/>
      <c r="C80" s="476"/>
      <c r="D80" s="51"/>
      <c r="E80" s="722"/>
      <c r="F80" s="722"/>
      <c r="G80" s="722"/>
      <c r="H80" s="722"/>
      <c r="I80" s="722"/>
      <c r="J80" s="722"/>
      <c r="K80" s="722"/>
      <c r="L80" s="722"/>
      <c r="M80" s="722"/>
      <c r="N80" s="722"/>
      <c r="O80" s="722"/>
      <c r="P80" s="722"/>
      <c r="Q80" s="722"/>
      <c r="R80" s="722"/>
      <c r="S80" s="722"/>
      <c r="T80" s="722"/>
      <c r="U80" s="722"/>
      <c r="V80" s="722"/>
      <c r="W80" s="722"/>
      <c r="X80" s="722"/>
      <c r="Y80" s="722"/>
      <c r="Z80" s="722"/>
      <c r="AA80" s="722"/>
      <c r="AB80" s="722"/>
      <c r="AC80" s="476"/>
      <c r="AD80" s="51"/>
      <c r="AE80" s="217"/>
      <c r="AF80" s="217"/>
      <c r="AG80" s="217"/>
      <c r="AH80" s="217"/>
      <c r="AI80" s="217"/>
      <c r="AJ80" s="217"/>
      <c r="AK80" s="217"/>
      <c r="AL80" s="217"/>
      <c r="AM80" s="217"/>
      <c r="AN80" s="217"/>
      <c r="AP80" s="476"/>
    </row>
    <row r="81" spans="1:42" ht="10" customHeight="1" x14ac:dyDescent="0.2">
      <c r="A81" s="217"/>
      <c r="B81" s="477"/>
      <c r="C81" s="476"/>
      <c r="D81" s="51"/>
      <c r="E81" s="722"/>
      <c r="F81" s="722"/>
      <c r="G81" s="722"/>
      <c r="H81" s="722"/>
      <c r="I81" s="722"/>
      <c r="J81" s="722"/>
      <c r="K81" s="722"/>
      <c r="L81" s="722"/>
      <c r="M81" s="722"/>
      <c r="N81" s="722"/>
      <c r="O81" s="722"/>
      <c r="P81" s="722"/>
      <c r="Q81" s="722"/>
      <c r="R81" s="722"/>
      <c r="S81" s="722"/>
      <c r="T81" s="722"/>
      <c r="U81" s="722"/>
      <c r="V81" s="722"/>
      <c r="W81" s="722"/>
      <c r="X81" s="722"/>
      <c r="Y81" s="722"/>
      <c r="Z81" s="722"/>
      <c r="AA81" s="722"/>
      <c r="AB81" s="722"/>
      <c r="AC81" s="476"/>
      <c r="AD81" s="51"/>
      <c r="AE81" s="217"/>
      <c r="AG81" s="217"/>
      <c r="AH81" s="217"/>
      <c r="AI81" s="217"/>
      <c r="AJ81" s="217"/>
      <c r="AK81" s="217"/>
      <c r="AL81" s="217"/>
      <c r="AM81" s="217"/>
      <c r="AN81" s="217"/>
      <c r="AO81" s="75" t="s">
        <v>239</v>
      </c>
      <c r="AP81" s="476"/>
    </row>
    <row r="82" spans="1:42" ht="10" customHeight="1" x14ac:dyDescent="0.2">
      <c r="A82" s="217"/>
      <c r="B82" s="477"/>
      <c r="C82" s="476"/>
      <c r="D82" s="51"/>
      <c r="E82" s="722"/>
      <c r="F82" s="722"/>
      <c r="G82" s="722"/>
      <c r="H82" s="722"/>
      <c r="I82" s="722"/>
      <c r="J82" s="722"/>
      <c r="K82" s="722"/>
      <c r="L82" s="722"/>
      <c r="M82" s="722"/>
      <c r="N82" s="722"/>
      <c r="O82" s="722"/>
      <c r="P82" s="722"/>
      <c r="Q82" s="722"/>
      <c r="R82" s="722"/>
      <c r="S82" s="722"/>
      <c r="T82" s="722"/>
      <c r="U82" s="722"/>
      <c r="V82" s="722"/>
      <c r="W82" s="722"/>
      <c r="X82" s="722"/>
      <c r="Y82" s="722"/>
      <c r="Z82" s="722"/>
      <c r="AA82" s="722"/>
      <c r="AB82" s="722"/>
      <c r="AC82" s="476"/>
      <c r="AD82" s="51"/>
      <c r="AE82" s="217"/>
      <c r="AF82" s="697" t="s">
        <v>107</v>
      </c>
      <c r="AG82" s="697"/>
      <c r="AH82" s="697"/>
      <c r="AI82" s="697"/>
      <c r="AJ82" s="697"/>
      <c r="AK82" s="697"/>
      <c r="AL82" s="697"/>
      <c r="AM82" s="697"/>
      <c r="AN82" s="697"/>
      <c r="AO82" s="74"/>
      <c r="AP82" s="476"/>
    </row>
    <row r="83" spans="1:42" ht="10" customHeight="1" x14ac:dyDescent="0.2">
      <c r="A83" s="217"/>
      <c r="B83" s="477"/>
      <c r="C83" s="476"/>
      <c r="D83" s="51"/>
      <c r="E83" s="722"/>
      <c r="F83" s="722"/>
      <c r="G83" s="722"/>
      <c r="H83" s="722"/>
      <c r="I83" s="722"/>
      <c r="J83" s="722"/>
      <c r="K83" s="722"/>
      <c r="L83" s="722"/>
      <c r="M83" s="722"/>
      <c r="N83" s="722"/>
      <c r="O83" s="722"/>
      <c r="P83" s="722"/>
      <c r="Q83" s="722"/>
      <c r="R83" s="722"/>
      <c r="S83" s="722"/>
      <c r="T83" s="722"/>
      <c r="U83" s="722"/>
      <c r="V83" s="722"/>
      <c r="W83" s="722"/>
      <c r="X83" s="722"/>
      <c r="Y83" s="722"/>
      <c r="Z83" s="722"/>
      <c r="AA83" s="722"/>
      <c r="AB83" s="722"/>
      <c r="AC83" s="476"/>
      <c r="AD83" s="51"/>
      <c r="AE83" s="217"/>
      <c r="AF83" s="477"/>
      <c r="AG83" s="477"/>
      <c r="AH83" s="477"/>
      <c r="AI83" s="477"/>
      <c r="AJ83" s="477"/>
      <c r="AK83" s="477"/>
      <c r="AL83" s="477"/>
      <c r="AM83" s="477"/>
      <c r="AN83" s="477"/>
      <c r="AO83" s="74"/>
      <c r="AP83" s="476"/>
    </row>
    <row r="84" spans="1:42" ht="10" customHeight="1" x14ac:dyDescent="0.2">
      <c r="A84" s="217"/>
      <c r="B84" s="477"/>
      <c r="C84" s="476"/>
      <c r="D84" s="51"/>
      <c r="E84" s="722"/>
      <c r="F84" s="722"/>
      <c r="G84" s="722"/>
      <c r="H84" s="722"/>
      <c r="I84" s="722"/>
      <c r="J84" s="722"/>
      <c r="K84" s="722"/>
      <c r="L84" s="722"/>
      <c r="M84" s="722"/>
      <c r="N84" s="722"/>
      <c r="O84" s="722"/>
      <c r="P84" s="722"/>
      <c r="Q84" s="722"/>
      <c r="R84" s="722"/>
      <c r="S84" s="722"/>
      <c r="T84" s="722"/>
      <c r="U84" s="722"/>
      <c r="V84" s="722"/>
      <c r="W84" s="722"/>
      <c r="X84" s="722"/>
      <c r="Y84" s="722"/>
      <c r="Z84" s="722"/>
      <c r="AA84" s="722"/>
      <c r="AB84" s="722"/>
      <c r="AC84" s="476"/>
      <c r="AD84" s="51"/>
      <c r="AE84" s="217" t="s">
        <v>279</v>
      </c>
      <c r="AF84" s="217"/>
      <c r="AG84" s="217"/>
      <c r="AH84" s="217"/>
      <c r="AI84" s="217"/>
      <c r="AJ84" s="217"/>
      <c r="AK84" s="217"/>
      <c r="AL84" s="217"/>
      <c r="AM84" s="217"/>
      <c r="AN84" s="217"/>
      <c r="AP84" s="476"/>
    </row>
    <row r="85" spans="1:42" ht="10" customHeight="1" x14ac:dyDescent="0.2">
      <c r="A85" s="217"/>
      <c r="B85" s="477"/>
      <c r="C85" s="476"/>
      <c r="D85" s="51"/>
      <c r="E85" s="722"/>
      <c r="F85" s="722"/>
      <c r="G85" s="722"/>
      <c r="H85" s="722"/>
      <c r="I85" s="722"/>
      <c r="J85" s="722"/>
      <c r="K85" s="722"/>
      <c r="L85" s="722"/>
      <c r="M85" s="722"/>
      <c r="N85" s="722"/>
      <c r="O85" s="722"/>
      <c r="P85" s="722"/>
      <c r="Q85" s="722"/>
      <c r="R85" s="722"/>
      <c r="S85" s="722"/>
      <c r="T85" s="722"/>
      <c r="U85" s="722"/>
      <c r="V85" s="722"/>
      <c r="W85" s="722"/>
      <c r="X85" s="722"/>
      <c r="Y85" s="722"/>
      <c r="Z85" s="722"/>
      <c r="AA85" s="722"/>
      <c r="AB85" s="722"/>
      <c r="AC85" s="476"/>
      <c r="AD85" s="51"/>
      <c r="AE85" s="217"/>
      <c r="AF85" s="217"/>
      <c r="AG85" s="217"/>
      <c r="AH85" s="217"/>
      <c r="AI85" s="217"/>
      <c r="AJ85" s="217"/>
      <c r="AK85" s="217"/>
      <c r="AL85" s="217"/>
      <c r="AM85" s="217"/>
      <c r="AN85" s="217"/>
      <c r="AP85" s="476"/>
    </row>
    <row r="86" spans="1:42" ht="10" customHeight="1" x14ac:dyDescent="0.2">
      <c r="A86" s="217"/>
      <c r="B86" s="477"/>
      <c r="C86" s="476"/>
      <c r="D86" s="51"/>
      <c r="E86" s="722"/>
      <c r="F86" s="722"/>
      <c r="G86" s="722"/>
      <c r="H86" s="722"/>
      <c r="I86" s="722"/>
      <c r="J86" s="722"/>
      <c r="K86" s="722"/>
      <c r="L86" s="722"/>
      <c r="M86" s="722"/>
      <c r="N86" s="722"/>
      <c r="O86" s="722"/>
      <c r="P86" s="722"/>
      <c r="Q86" s="722"/>
      <c r="R86" s="722"/>
      <c r="S86" s="722"/>
      <c r="T86" s="722"/>
      <c r="U86" s="722"/>
      <c r="V86" s="722"/>
      <c r="W86" s="722"/>
      <c r="X86" s="722"/>
      <c r="Y86" s="722"/>
      <c r="Z86" s="722"/>
      <c r="AA86" s="722"/>
      <c r="AB86" s="722"/>
      <c r="AC86" s="476"/>
      <c r="AD86" s="51"/>
      <c r="AE86" s="217"/>
      <c r="AG86" s="217"/>
      <c r="AH86" s="217"/>
      <c r="AI86" s="217"/>
      <c r="AJ86" s="217"/>
      <c r="AK86" s="217"/>
      <c r="AL86" s="217"/>
      <c r="AM86" s="217"/>
      <c r="AN86" s="217"/>
      <c r="AO86" s="75" t="s">
        <v>241</v>
      </c>
      <c r="AP86" s="476"/>
    </row>
    <row r="87" spans="1:42" ht="10" customHeight="1" x14ac:dyDescent="0.2">
      <c r="A87" s="217"/>
      <c r="B87" s="477"/>
      <c r="C87" s="476"/>
      <c r="D87" s="51"/>
      <c r="E87" s="722"/>
      <c r="F87" s="722"/>
      <c r="G87" s="722"/>
      <c r="H87" s="722"/>
      <c r="I87" s="722"/>
      <c r="J87" s="722"/>
      <c r="K87" s="722"/>
      <c r="L87" s="722"/>
      <c r="M87" s="722"/>
      <c r="N87" s="722"/>
      <c r="O87" s="722"/>
      <c r="P87" s="722"/>
      <c r="Q87" s="722"/>
      <c r="R87" s="722"/>
      <c r="S87" s="722"/>
      <c r="T87" s="722"/>
      <c r="U87" s="722"/>
      <c r="V87" s="722"/>
      <c r="W87" s="722"/>
      <c r="X87" s="722"/>
      <c r="Y87" s="722"/>
      <c r="Z87" s="722"/>
      <c r="AA87" s="722"/>
      <c r="AB87" s="722"/>
      <c r="AC87" s="476"/>
      <c r="AD87" s="51"/>
      <c r="AE87" s="217"/>
      <c r="AF87" s="697" t="s">
        <v>107</v>
      </c>
      <c r="AG87" s="697"/>
      <c r="AH87" s="697"/>
      <c r="AI87" s="697"/>
      <c r="AJ87" s="697"/>
      <c r="AK87" s="697"/>
      <c r="AL87" s="697"/>
      <c r="AM87" s="697"/>
      <c r="AN87" s="697"/>
      <c r="AO87" s="74"/>
      <c r="AP87" s="476"/>
    </row>
    <row r="88" spans="1:42" ht="10" customHeight="1" x14ac:dyDescent="0.2">
      <c r="A88" s="217"/>
      <c r="B88" s="477"/>
      <c r="C88" s="476"/>
      <c r="D88" s="51"/>
      <c r="E88" s="722"/>
      <c r="F88" s="722"/>
      <c r="G88" s="722"/>
      <c r="H88" s="722"/>
      <c r="I88" s="722"/>
      <c r="J88" s="722"/>
      <c r="K88" s="722"/>
      <c r="L88" s="722"/>
      <c r="M88" s="722"/>
      <c r="N88" s="722"/>
      <c r="O88" s="722"/>
      <c r="P88" s="722"/>
      <c r="Q88" s="722"/>
      <c r="R88" s="722"/>
      <c r="S88" s="722"/>
      <c r="T88" s="722"/>
      <c r="U88" s="722"/>
      <c r="V88" s="722"/>
      <c r="W88" s="722"/>
      <c r="X88" s="722"/>
      <c r="Y88" s="722"/>
      <c r="Z88" s="722"/>
      <c r="AA88" s="722"/>
      <c r="AB88" s="722"/>
      <c r="AC88" s="476"/>
      <c r="AD88" s="51"/>
      <c r="AE88" s="217" t="s">
        <v>118</v>
      </c>
      <c r="AF88" s="217"/>
      <c r="AG88" s="47" t="s">
        <v>9</v>
      </c>
      <c r="AH88" s="47"/>
      <c r="AI88" s="47"/>
      <c r="AJ88" s="47"/>
      <c r="AK88" s="47"/>
      <c r="AL88" s="47"/>
      <c r="AM88" s="47"/>
      <c r="AN88" s="47"/>
      <c r="AO88" s="98" t="s">
        <v>255</v>
      </c>
      <c r="AP88" s="476"/>
    </row>
    <row r="89" spans="1:42" ht="6" customHeight="1" x14ac:dyDescent="0.2">
      <c r="A89" s="77"/>
      <c r="B89" s="76"/>
      <c r="C89" s="48"/>
      <c r="D89" s="26"/>
      <c r="E89" s="382"/>
      <c r="F89" s="382"/>
      <c r="G89" s="382"/>
      <c r="H89" s="382"/>
      <c r="I89" s="382"/>
      <c r="J89" s="382"/>
      <c r="K89" s="382"/>
      <c r="L89" s="382"/>
      <c r="M89" s="382"/>
      <c r="N89" s="382"/>
      <c r="O89" s="382"/>
      <c r="P89" s="382"/>
      <c r="Q89" s="382"/>
      <c r="R89" s="382"/>
      <c r="S89" s="382"/>
      <c r="T89" s="382"/>
      <c r="U89" s="382"/>
      <c r="V89" s="382"/>
      <c r="W89" s="382"/>
      <c r="X89" s="382"/>
      <c r="Y89" s="382"/>
      <c r="Z89" s="382"/>
      <c r="AA89" s="382"/>
      <c r="AB89" s="382"/>
      <c r="AC89" s="48"/>
      <c r="AD89" s="26"/>
      <c r="AE89" s="79"/>
      <c r="AF89" s="79"/>
      <c r="AG89" s="79"/>
      <c r="AH89" s="79"/>
      <c r="AI89" s="79"/>
      <c r="AJ89" s="79"/>
      <c r="AK89" s="79"/>
      <c r="AL89" s="79"/>
      <c r="AM89" s="79"/>
      <c r="AN89" s="79"/>
      <c r="AO89" s="79"/>
      <c r="AP89" s="48"/>
    </row>
    <row r="90" spans="1:42" ht="6" customHeight="1" x14ac:dyDescent="0.2">
      <c r="A90" s="197"/>
      <c r="B90" s="215"/>
      <c r="C90" s="197"/>
      <c r="D90" s="197"/>
      <c r="E90" s="197"/>
      <c r="F90" s="197"/>
      <c r="G90" s="197"/>
      <c r="H90" s="197"/>
      <c r="I90" s="197"/>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7"/>
      <c r="AO90" s="199"/>
      <c r="AP90" s="197"/>
    </row>
    <row r="256" spans="27:27" x14ac:dyDescent="0.2">
      <c r="AA256" t="s">
        <v>55</v>
      </c>
    </row>
  </sheetData>
  <sheetProtection formatCells="0" formatRows="0" insertRows="0" deleteRows="0"/>
  <mergeCells count="18">
    <mergeCell ref="AF82:AN82"/>
    <mergeCell ref="E69:AB71"/>
    <mergeCell ref="E74:AB76"/>
    <mergeCell ref="E79:AB88"/>
    <mergeCell ref="E24:AB26"/>
    <mergeCell ref="AF87:AN87"/>
    <mergeCell ref="E50:AB53"/>
    <mergeCell ref="E45:AB47"/>
    <mergeCell ref="E40:AB42"/>
    <mergeCell ref="E35:AB37"/>
    <mergeCell ref="E18:AB21"/>
    <mergeCell ref="E56:AB60"/>
    <mergeCell ref="E29:AB32"/>
    <mergeCell ref="E63:AB66"/>
    <mergeCell ref="A1:AP1"/>
    <mergeCell ref="E4:AO5"/>
    <mergeCell ref="E8:AB10"/>
    <mergeCell ref="E13:AB15"/>
  </mergeCells>
  <printOptions horizontalCentered="1"/>
  <pageMargins left="0.5" right="0.5" top="0.5" bottom="0.5" header="0.3" footer="0.3"/>
  <pageSetup paperSize="9" scale="94" orientation="portrait" r:id="rId1"/>
  <headerFooter>
    <oddFooter>&amp;CW-&amp;P</oddFooter>
  </headerFooter>
  <rowBreaks count="1" manualBreakCount="1">
    <brk id="89" max="4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5">
    <tabColor theme="9"/>
  </sheetPr>
  <dimension ref="A1:BI255"/>
  <sheetViews>
    <sheetView view="pageBreakPreview" zoomScaleNormal="100" zoomScaleSheetLayoutView="100" workbookViewId="0">
      <selection activeCell="B5" sqref="B5"/>
    </sheetView>
  </sheetViews>
  <sheetFormatPr defaultColWidth="2.6640625" defaultRowHeight="10" x14ac:dyDescent="0.2"/>
  <cols>
    <col min="1" max="1" width="1.6640625" customWidth="1"/>
    <col min="2" max="2" width="4.6640625" style="112" customWidth="1"/>
    <col min="3" max="4" width="1.6640625" customWidth="1"/>
    <col min="21" max="22" width="1.6640625" customWidth="1"/>
    <col min="38" max="38" width="2.6640625" style="25"/>
    <col min="39" max="41" width="1.6640625" customWidth="1"/>
    <col min="42" max="42" width="4.6640625" customWidth="1"/>
    <col min="43" max="43" width="1.6640625" customWidth="1"/>
    <col min="44" max="44" width="4" bestFit="1" customWidth="1"/>
    <col min="47" max="47" width="3.33203125" bestFit="1" customWidth="1"/>
    <col min="51" max="51" width="4.6640625" bestFit="1" customWidth="1"/>
  </cols>
  <sheetData>
    <row r="1" spans="1:43" x14ac:dyDescent="0.2">
      <c r="A1" s="724" t="s">
        <v>268</v>
      </c>
      <c r="B1" s="724"/>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c r="AK1" s="724"/>
      <c r="AL1" s="724"/>
      <c r="AM1" s="724"/>
      <c r="AN1" s="724"/>
      <c r="AO1" s="724"/>
      <c r="AP1" s="724"/>
      <c r="AQ1" s="724"/>
    </row>
    <row r="2" spans="1:43" ht="6" customHeight="1" x14ac:dyDescent="0.2">
      <c r="A2" s="217"/>
      <c r="B2" s="477"/>
      <c r="C2" s="217"/>
      <c r="D2" s="217"/>
      <c r="E2" s="217"/>
      <c r="F2" s="217"/>
      <c r="G2" s="217"/>
      <c r="H2" s="217"/>
      <c r="I2" s="217"/>
      <c r="J2" s="217"/>
      <c r="K2" s="217"/>
      <c r="L2" s="217"/>
      <c r="M2" s="217"/>
      <c r="N2" s="217"/>
      <c r="O2" s="217"/>
      <c r="P2" s="217"/>
      <c r="Q2" s="217"/>
      <c r="R2" s="217"/>
      <c r="S2" s="217"/>
      <c r="T2" s="217"/>
      <c r="U2" s="217"/>
      <c r="V2" s="217"/>
      <c r="X2" s="217"/>
      <c r="Y2" s="217"/>
      <c r="Z2" s="217"/>
      <c r="AA2" s="217"/>
      <c r="AB2" s="217"/>
      <c r="AC2" s="217"/>
      <c r="AD2" s="217"/>
      <c r="AE2" s="217"/>
      <c r="AF2" s="217"/>
      <c r="AG2" s="217"/>
    </row>
    <row r="3" spans="1:43" ht="10.5" thickBot="1" x14ac:dyDescent="0.25">
      <c r="A3" s="124"/>
      <c r="B3" s="521" t="s">
        <v>154</v>
      </c>
      <c r="C3" s="125"/>
      <c r="D3" s="126"/>
      <c r="E3" s="766" t="s">
        <v>65</v>
      </c>
      <c r="F3" s="766"/>
      <c r="G3" s="766"/>
      <c r="H3" s="766"/>
      <c r="I3" s="766"/>
      <c r="J3" s="766"/>
      <c r="K3" s="766"/>
      <c r="L3" s="766"/>
      <c r="M3" s="766"/>
      <c r="N3" s="766"/>
      <c r="O3" s="766"/>
      <c r="P3" s="766"/>
      <c r="Q3" s="766"/>
      <c r="R3" s="766"/>
      <c r="S3" s="766"/>
      <c r="T3" s="766"/>
      <c r="U3" s="125"/>
      <c r="V3" s="126"/>
      <c r="W3" s="766" t="s">
        <v>66</v>
      </c>
      <c r="X3" s="766"/>
      <c r="Y3" s="766"/>
      <c r="Z3" s="766"/>
      <c r="AA3" s="766"/>
      <c r="AB3" s="766"/>
      <c r="AC3" s="766"/>
      <c r="AD3" s="766"/>
      <c r="AE3" s="766"/>
      <c r="AF3" s="766"/>
      <c r="AG3" s="766"/>
      <c r="AH3" s="766"/>
      <c r="AI3" s="766"/>
      <c r="AJ3" s="766"/>
      <c r="AK3" s="766"/>
      <c r="AL3" s="766"/>
      <c r="AM3" s="125"/>
      <c r="AN3" s="767" t="s">
        <v>67</v>
      </c>
      <c r="AO3" s="766"/>
      <c r="AP3" s="766"/>
      <c r="AQ3" s="766"/>
    </row>
    <row r="4" spans="1:43" ht="6" customHeight="1" x14ac:dyDescent="0.2">
      <c r="A4" s="82"/>
      <c r="B4" s="83"/>
      <c r="C4" s="84"/>
      <c r="D4" s="85"/>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86"/>
      <c r="AM4" s="84"/>
      <c r="AN4" s="85"/>
      <c r="AO4" s="1"/>
      <c r="AP4" s="1"/>
      <c r="AQ4" s="87"/>
    </row>
    <row r="5" spans="1:43" x14ac:dyDescent="0.2">
      <c r="A5" s="88"/>
      <c r="B5" s="477">
        <v>302</v>
      </c>
      <c r="C5" s="476"/>
      <c r="D5" s="51"/>
      <c r="E5" s="723" t="s">
        <v>280</v>
      </c>
      <c r="F5" s="723"/>
      <c r="G5" s="723"/>
      <c r="H5" s="723"/>
      <c r="I5" s="723"/>
      <c r="J5" s="723"/>
      <c r="K5" s="723"/>
      <c r="L5" s="723"/>
      <c r="M5" s="723"/>
      <c r="N5" s="723"/>
      <c r="O5" s="723"/>
      <c r="P5" s="723"/>
      <c r="Q5" s="723"/>
      <c r="R5" s="723"/>
      <c r="S5" s="723"/>
      <c r="T5" s="723"/>
      <c r="U5" s="217"/>
      <c r="V5" s="217"/>
      <c r="W5" s="217"/>
      <c r="X5" s="217"/>
      <c r="Y5" s="217"/>
      <c r="Z5" s="217"/>
      <c r="AA5" s="217"/>
      <c r="AB5" s="217"/>
      <c r="AC5" s="217"/>
      <c r="AD5" s="217"/>
      <c r="AE5" s="217"/>
      <c r="AF5" s="217"/>
      <c r="AG5" s="217"/>
      <c r="AH5" s="217"/>
      <c r="AI5" s="217"/>
      <c r="AJ5" s="217"/>
      <c r="AK5" s="217"/>
      <c r="AL5" s="74"/>
      <c r="AM5" s="476"/>
      <c r="AN5" s="51"/>
      <c r="AO5" s="217"/>
      <c r="AP5" s="217"/>
      <c r="AQ5" s="89"/>
    </row>
    <row r="6" spans="1:43" ht="6" customHeight="1" x14ac:dyDescent="0.2">
      <c r="A6" s="88"/>
      <c r="B6" s="477"/>
      <c r="C6" s="476"/>
      <c r="D6" s="51"/>
      <c r="E6" s="217"/>
      <c r="F6" s="217"/>
      <c r="G6" s="217"/>
      <c r="H6" s="217"/>
      <c r="I6" s="217"/>
      <c r="J6" s="217"/>
      <c r="K6" s="217"/>
      <c r="L6" s="217"/>
      <c r="M6" s="217"/>
      <c r="N6" s="217"/>
      <c r="O6" s="217"/>
      <c r="P6" s="217"/>
      <c r="Q6" s="217"/>
      <c r="R6" s="217"/>
      <c r="S6" s="217"/>
      <c r="T6" s="217"/>
      <c r="U6" s="217"/>
      <c r="V6" s="217"/>
      <c r="W6" s="217"/>
      <c r="X6" s="217"/>
      <c r="Z6" s="217"/>
      <c r="AA6" s="217"/>
      <c r="AB6" s="217"/>
      <c r="AC6" s="217"/>
      <c r="AD6" s="217"/>
      <c r="AE6" s="217"/>
      <c r="AF6" s="217"/>
      <c r="AG6" s="217"/>
      <c r="AH6" s="217"/>
      <c r="AI6" s="217"/>
      <c r="AJ6" s="217"/>
      <c r="AK6" s="217"/>
      <c r="AL6" s="74"/>
      <c r="AM6" s="476"/>
      <c r="AN6" s="51"/>
      <c r="AO6" s="217"/>
      <c r="AP6" s="217"/>
      <c r="AQ6" s="89"/>
    </row>
    <row r="7" spans="1:43" x14ac:dyDescent="0.2">
      <c r="A7" s="88"/>
      <c r="B7" s="477"/>
      <c r="C7" s="476"/>
      <c r="D7" s="51"/>
      <c r="E7" s="217"/>
      <c r="F7" s="217"/>
      <c r="G7" s="217"/>
      <c r="H7" s="217"/>
      <c r="I7" s="217"/>
      <c r="J7" s="217"/>
      <c r="K7" s="217"/>
      <c r="L7" s="217"/>
      <c r="M7" s="217"/>
      <c r="N7" s="217"/>
      <c r="O7" s="217"/>
      <c r="P7" s="74" t="s">
        <v>281</v>
      </c>
      <c r="Q7" s="217"/>
      <c r="R7" s="217"/>
      <c r="S7" s="217"/>
      <c r="T7" s="217"/>
      <c r="U7" s="217"/>
      <c r="V7" s="217"/>
      <c r="W7" s="217"/>
      <c r="X7" s="217"/>
      <c r="Z7" s="217"/>
      <c r="AA7" s="217"/>
      <c r="AC7" s="74" t="s">
        <v>282</v>
      </c>
      <c r="AD7" s="217"/>
      <c r="AE7" s="217"/>
      <c r="AF7" s="217"/>
      <c r="AG7" s="217"/>
      <c r="AH7" s="217"/>
      <c r="AI7" s="217"/>
      <c r="AJ7" s="217"/>
      <c r="AK7" s="217"/>
      <c r="AL7" s="74"/>
      <c r="AM7" s="476"/>
      <c r="AN7" s="51"/>
      <c r="AO7" s="217"/>
      <c r="AP7" s="729">
        <v>317</v>
      </c>
      <c r="AQ7" s="89"/>
    </row>
    <row r="8" spans="1:43" x14ac:dyDescent="0.2">
      <c r="A8" s="88"/>
      <c r="B8" s="477"/>
      <c r="C8" s="476"/>
      <c r="D8" s="51"/>
      <c r="E8" s="217"/>
      <c r="F8" s="217"/>
      <c r="G8" s="217"/>
      <c r="H8" s="217"/>
      <c r="I8" s="217"/>
      <c r="J8" s="217"/>
      <c r="K8" s="217"/>
      <c r="L8" s="217"/>
      <c r="M8" s="217"/>
      <c r="N8" s="217"/>
      <c r="O8" s="217"/>
      <c r="P8" s="74" t="s">
        <v>283</v>
      </c>
      <c r="Q8" s="217"/>
      <c r="R8" s="217"/>
      <c r="S8" s="217"/>
      <c r="T8" s="217"/>
      <c r="U8" s="217"/>
      <c r="V8" s="217"/>
      <c r="W8" s="217"/>
      <c r="X8" s="217"/>
      <c r="Y8" s="217"/>
      <c r="Z8" s="217"/>
      <c r="AA8" s="217"/>
      <c r="AB8" s="217"/>
      <c r="AC8" s="217"/>
      <c r="AD8" s="217"/>
      <c r="AE8" s="217"/>
      <c r="AF8" s="217"/>
      <c r="AG8" s="217"/>
      <c r="AH8" s="217"/>
      <c r="AI8" s="217"/>
      <c r="AJ8" s="217"/>
      <c r="AK8" s="217"/>
      <c r="AL8" s="74"/>
      <c r="AM8" s="476"/>
      <c r="AN8" s="51"/>
      <c r="AO8" s="217"/>
      <c r="AP8" s="729"/>
      <c r="AQ8" s="89"/>
    </row>
    <row r="9" spans="1:43" ht="6" customHeight="1" thickBot="1" x14ac:dyDescent="0.25">
      <c r="A9" s="90"/>
      <c r="B9" s="319"/>
      <c r="C9" s="72"/>
      <c r="D9" s="73"/>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91"/>
      <c r="AM9" s="72"/>
      <c r="AN9" s="73"/>
      <c r="AO9" s="71"/>
      <c r="AP9" s="71"/>
      <c r="AQ9" s="92"/>
    </row>
    <row r="10" spans="1:43" ht="6" customHeight="1" x14ac:dyDescent="0.2">
      <c r="A10" s="1"/>
      <c r="B10" s="83"/>
      <c r="C10" s="84"/>
      <c r="D10" s="85"/>
      <c r="E10" s="1"/>
      <c r="F10" s="1"/>
      <c r="G10" s="1"/>
      <c r="H10" s="1"/>
      <c r="I10" s="1"/>
      <c r="J10" s="1"/>
      <c r="K10" s="1"/>
      <c r="L10" s="1"/>
      <c r="M10" s="1"/>
      <c r="N10" s="1"/>
      <c r="O10" s="1"/>
      <c r="P10" s="1"/>
      <c r="Q10" s="1"/>
      <c r="R10" s="1"/>
      <c r="S10" s="1"/>
      <c r="T10" s="1"/>
      <c r="U10" s="84"/>
      <c r="V10" s="85"/>
      <c r="W10" s="1"/>
      <c r="X10" s="1"/>
      <c r="Y10" s="1"/>
      <c r="Z10" s="1"/>
      <c r="AA10" s="1"/>
      <c r="AB10" s="1"/>
      <c r="AC10" s="1"/>
      <c r="AD10" s="1"/>
      <c r="AE10" s="1"/>
      <c r="AF10" s="1"/>
      <c r="AG10" s="1"/>
      <c r="AH10" s="1"/>
      <c r="AI10" s="1"/>
      <c r="AJ10" s="1"/>
      <c r="AK10" s="1"/>
      <c r="AL10" s="86"/>
      <c r="AM10" s="84"/>
      <c r="AN10" s="85"/>
      <c r="AO10" s="1"/>
      <c r="AP10" s="1"/>
      <c r="AQ10" s="1"/>
    </row>
    <row r="11" spans="1:43" ht="11.25" customHeight="1" x14ac:dyDescent="0.2">
      <c r="A11" s="217"/>
      <c r="B11" s="477">
        <v>303</v>
      </c>
      <c r="C11" s="476"/>
      <c r="D11" s="51"/>
      <c r="E11" s="730" t="str">
        <f ca="1">VLOOKUP(INDIRECT(ADDRESS(ROW(),COLUMN()-3)),Language_Translations,MATCH(Language_Selected,Language_Options,0),FALSE)</f>
        <v>Est-ce que vous, ou votre partenaire, faites actuellement quelque chose ou est-ce que vous utilisez actuellement une méthode pour retarder ou éviter une grossesse ?</v>
      </c>
      <c r="F11" s="730"/>
      <c r="G11" s="730"/>
      <c r="H11" s="730"/>
      <c r="I11" s="730"/>
      <c r="J11" s="730"/>
      <c r="K11" s="730"/>
      <c r="L11" s="730"/>
      <c r="M11" s="730"/>
      <c r="N11" s="730"/>
      <c r="O11" s="730"/>
      <c r="P11" s="730"/>
      <c r="Q11" s="730"/>
      <c r="R11" s="730"/>
      <c r="S11" s="730"/>
      <c r="T11" s="730"/>
      <c r="U11" s="94"/>
      <c r="V11" s="51"/>
      <c r="W11" s="217" t="s">
        <v>117</v>
      </c>
      <c r="X11" s="217"/>
      <c r="Y11" s="47" t="s">
        <v>9</v>
      </c>
      <c r="Z11" s="47"/>
      <c r="AA11" s="47"/>
      <c r="AB11" s="47"/>
      <c r="AC11" s="47"/>
      <c r="AD11" s="47"/>
      <c r="AE11" s="47"/>
      <c r="AF11" s="47"/>
      <c r="AG11" s="47"/>
      <c r="AH11" s="47"/>
      <c r="AI11" s="47"/>
      <c r="AJ11" s="47"/>
      <c r="AK11" s="47"/>
      <c r="AL11" s="75" t="s">
        <v>93</v>
      </c>
      <c r="AM11" s="476"/>
      <c r="AN11" s="51"/>
      <c r="AO11" s="217"/>
      <c r="AP11" s="217">
        <v>307</v>
      </c>
      <c r="AQ11" s="217"/>
    </row>
    <row r="12" spans="1:43" x14ac:dyDescent="0.2">
      <c r="A12" s="217"/>
      <c r="B12" s="477"/>
      <c r="C12" s="476"/>
      <c r="D12" s="51"/>
      <c r="E12" s="730"/>
      <c r="F12" s="730"/>
      <c r="G12" s="730"/>
      <c r="H12" s="730"/>
      <c r="I12" s="730"/>
      <c r="J12" s="730"/>
      <c r="K12" s="730"/>
      <c r="L12" s="730"/>
      <c r="M12" s="730"/>
      <c r="N12" s="730"/>
      <c r="O12" s="730"/>
      <c r="P12" s="730"/>
      <c r="Q12" s="730"/>
      <c r="R12" s="730"/>
      <c r="S12" s="730"/>
      <c r="T12" s="730"/>
      <c r="U12" s="94"/>
      <c r="V12" s="51"/>
      <c r="W12" s="217" t="s">
        <v>118</v>
      </c>
      <c r="X12" s="217"/>
      <c r="Y12" s="47" t="s">
        <v>9</v>
      </c>
      <c r="Z12" s="47"/>
      <c r="AA12" s="47"/>
      <c r="AB12" s="47"/>
      <c r="AC12" s="47"/>
      <c r="AD12" s="47"/>
      <c r="AE12" s="47"/>
      <c r="AF12" s="47"/>
      <c r="AG12" s="47"/>
      <c r="AH12" s="47"/>
      <c r="AI12" s="47"/>
      <c r="AJ12" s="47"/>
      <c r="AK12" s="47"/>
      <c r="AL12" s="75" t="s">
        <v>95</v>
      </c>
      <c r="AM12" s="476"/>
      <c r="AN12" s="51"/>
      <c r="AO12" s="217"/>
      <c r="AP12" s="318"/>
      <c r="AQ12" s="217"/>
    </row>
    <row r="13" spans="1:43" x14ac:dyDescent="0.2">
      <c r="A13" s="217"/>
      <c r="B13" s="477"/>
      <c r="C13" s="476"/>
      <c r="D13" s="51"/>
      <c r="E13" s="730"/>
      <c r="F13" s="730"/>
      <c r="G13" s="730"/>
      <c r="H13" s="730"/>
      <c r="I13" s="730"/>
      <c r="J13" s="730"/>
      <c r="K13" s="730"/>
      <c r="L13" s="730"/>
      <c r="M13" s="730"/>
      <c r="N13" s="730"/>
      <c r="O13" s="730"/>
      <c r="P13" s="730"/>
      <c r="Q13" s="730"/>
      <c r="R13" s="730"/>
      <c r="S13" s="730"/>
      <c r="T13" s="730"/>
      <c r="U13" s="94"/>
      <c r="V13" s="51"/>
      <c r="W13" s="217"/>
      <c r="X13" s="217"/>
      <c r="Y13" s="47"/>
      <c r="Z13" s="47"/>
      <c r="AA13" s="47"/>
      <c r="AB13" s="47"/>
      <c r="AC13" s="47"/>
      <c r="AD13" s="47"/>
      <c r="AE13" s="47"/>
      <c r="AF13" s="47"/>
      <c r="AG13" s="47"/>
      <c r="AH13" s="47"/>
      <c r="AI13" s="47"/>
      <c r="AJ13" s="47"/>
      <c r="AK13" s="47"/>
      <c r="AL13" s="75"/>
      <c r="AM13" s="476"/>
      <c r="AN13" s="51"/>
      <c r="AO13" s="217"/>
      <c r="AP13" s="318"/>
      <c r="AQ13" s="217"/>
    </row>
    <row r="14" spans="1:43" x14ac:dyDescent="0.2">
      <c r="A14" s="217"/>
      <c r="B14" s="477"/>
      <c r="C14" s="476"/>
      <c r="D14" s="51"/>
      <c r="E14" s="730"/>
      <c r="F14" s="730"/>
      <c r="G14" s="730"/>
      <c r="H14" s="730"/>
      <c r="I14" s="730"/>
      <c r="J14" s="730"/>
      <c r="K14" s="730"/>
      <c r="L14" s="730"/>
      <c r="M14" s="730"/>
      <c r="N14" s="730"/>
      <c r="O14" s="730"/>
      <c r="P14" s="730"/>
      <c r="Q14" s="730"/>
      <c r="R14" s="730"/>
      <c r="S14" s="730"/>
      <c r="T14" s="730"/>
      <c r="U14" s="94"/>
      <c r="V14" s="51"/>
      <c r="W14" s="217"/>
      <c r="X14" s="217"/>
      <c r="Y14" s="47"/>
      <c r="Z14" s="47"/>
      <c r="AA14" s="47"/>
      <c r="AB14" s="47"/>
      <c r="AC14" s="47"/>
      <c r="AD14" s="47"/>
      <c r="AE14" s="47"/>
      <c r="AF14" s="47"/>
      <c r="AG14" s="47"/>
      <c r="AH14" s="47"/>
      <c r="AI14" s="47"/>
      <c r="AJ14" s="47"/>
      <c r="AK14" s="47"/>
      <c r="AL14" s="75"/>
      <c r="AM14" s="476"/>
      <c r="AN14" s="51"/>
      <c r="AO14" s="217"/>
      <c r="AP14" s="318"/>
      <c r="AQ14" s="217"/>
    </row>
    <row r="15" spans="1:43" x14ac:dyDescent="0.2">
      <c r="A15" s="77"/>
      <c r="B15" s="76"/>
      <c r="C15" s="48"/>
      <c r="D15" s="26"/>
      <c r="E15" s="77"/>
      <c r="F15" s="77"/>
      <c r="G15" s="77"/>
      <c r="H15" s="77"/>
      <c r="I15" s="77"/>
      <c r="J15" s="77"/>
      <c r="K15" s="77"/>
      <c r="L15" s="77"/>
      <c r="M15" s="77"/>
      <c r="N15" s="77"/>
      <c r="O15" s="77"/>
      <c r="P15" s="77"/>
      <c r="Q15" s="77"/>
      <c r="R15" s="77"/>
      <c r="S15" s="77"/>
      <c r="T15" s="77"/>
      <c r="U15" s="48"/>
      <c r="V15" s="26"/>
      <c r="W15" s="77"/>
      <c r="X15" s="77"/>
      <c r="Y15" s="77"/>
      <c r="Z15" s="77"/>
      <c r="AA15" s="77"/>
      <c r="AB15" s="77"/>
      <c r="AC15" s="77"/>
      <c r="AD15" s="77"/>
      <c r="AE15" s="77"/>
      <c r="AF15" s="77"/>
      <c r="AG15" s="77"/>
      <c r="AH15" s="77"/>
      <c r="AI15" s="77"/>
      <c r="AJ15" s="77"/>
      <c r="AK15" s="77"/>
      <c r="AL15" s="78"/>
      <c r="AM15" s="48"/>
      <c r="AN15" s="26"/>
      <c r="AO15" s="77"/>
      <c r="AP15" s="77"/>
      <c r="AQ15" s="77"/>
    </row>
    <row r="16" spans="1:43" ht="6" customHeight="1" x14ac:dyDescent="0.2">
      <c r="A16" s="248"/>
      <c r="B16" s="117"/>
      <c r="C16" s="118"/>
      <c r="D16" s="51"/>
      <c r="E16" s="217"/>
      <c r="F16" s="217"/>
      <c r="G16" s="217"/>
      <c r="H16" s="217"/>
      <c r="I16" s="217"/>
      <c r="J16" s="217"/>
      <c r="K16" s="217"/>
      <c r="L16" s="217"/>
      <c r="M16" s="217"/>
      <c r="N16" s="217"/>
      <c r="O16" s="217"/>
      <c r="P16" s="217"/>
      <c r="Q16" s="217"/>
      <c r="R16" s="217"/>
      <c r="S16" s="217"/>
      <c r="T16" s="217"/>
      <c r="U16" s="476"/>
      <c r="V16" s="51"/>
      <c r="W16" s="217"/>
      <c r="X16" s="217"/>
      <c r="Y16" s="217"/>
      <c r="Z16" s="217"/>
      <c r="AA16" s="217"/>
      <c r="AB16" s="217"/>
      <c r="AC16" s="217"/>
      <c r="AD16" s="217"/>
      <c r="AE16" s="217"/>
      <c r="AF16" s="217"/>
      <c r="AG16" s="217"/>
      <c r="AH16" s="217"/>
      <c r="AI16" s="217"/>
      <c r="AJ16" s="217"/>
      <c r="AK16" s="217"/>
      <c r="AL16" s="74"/>
      <c r="AM16" s="476"/>
      <c r="AN16" s="51"/>
      <c r="AO16" s="217"/>
      <c r="AP16" s="217"/>
      <c r="AQ16" s="217"/>
    </row>
    <row r="17" spans="1:43" ht="11.25" customHeight="1" x14ac:dyDescent="0.2">
      <c r="A17" s="248"/>
      <c r="B17" s="348">
        <v>304</v>
      </c>
      <c r="C17" s="118"/>
      <c r="D17" s="51"/>
      <c r="E17" s="722" t="str">
        <f ca="1">VLOOKUP(INDIRECT(ADDRESS(ROW(),COLUMN()-3)),Language_Translations,MATCH(Language_Selected,Language_Options,0),FALSE)</f>
        <v>Est-ce que vous, ou votre partenaire, êtes stérilisé ?
SI OUI : Qui est stérilisé, vous ou votre partenaire ?</v>
      </c>
      <c r="F17" s="722"/>
      <c r="G17" s="722"/>
      <c r="H17" s="722"/>
      <c r="I17" s="722"/>
      <c r="J17" s="722"/>
      <c r="K17" s="722"/>
      <c r="L17" s="722"/>
      <c r="M17" s="722"/>
      <c r="N17" s="722"/>
      <c r="O17" s="722"/>
      <c r="P17" s="722"/>
      <c r="Q17" s="722"/>
      <c r="R17" s="722"/>
      <c r="S17" s="722"/>
      <c r="T17" s="722"/>
      <c r="U17" s="94"/>
      <c r="V17" s="51"/>
      <c r="W17" s="217" t="s">
        <v>284</v>
      </c>
      <c r="X17" s="217"/>
      <c r="Z17" s="47"/>
      <c r="AA17" s="47"/>
      <c r="AB17" s="47"/>
      <c r="AC17" s="47"/>
      <c r="AD17" s="47"/>
      <c r="AF17" s="47"/>
      <c r="AJ17" s="47"/>
      <c r="AK17" s="47" t="s">
        <v>9</v>
      </c>
      <c r="AL17" s="75" t="s">
        <v>93</v>
      </c>
      <c r="AM17" s="476"/>
      <c r="AN17" s="51"/>
      <c r="AO17" s="217"/>
      <c r="AP17" s="217"/>
      <c r="AQ17" s="217"/>
    </row>
    <row r="18" spans="1:43" ht="11.25" customHeight="1" x14ac:dyDescent="0.2">
      <c r="A18" s="248"/>
      <c r="B18" s="198" t="s">
        <v>128</v>
      </c>
      <c r="C18" s="118"/>
      <c r="D18" s="51"/>
      <c r="E18" s="722"/>
      <c r="F18" s="722"/>
      <c r="G18" s="722"/>
      <c r="H18" s="722"/>
      <c r="I18" s="722"/>
      <c r="J18" s="722"/>
      <c r="K18" s="722"/>
      <c r="L18" s="722"/>
      <c r="M18" s="722"/>
      <c r="N18" s="722"/>
      <c r="O18" s="722"/>
      <c r="P18" s="722"/>
      <c r="Q18" s="722"/>
      <c r="R18" s="722"/>
      <c r="S18" s="722"/>
      <c r="T18" s="722"/>
      <c r="U18" s="94"/>
      <c r="V18" s="51"/>
      <c r="W18" s="217" t="s">
        <v>285</v>
      </c>
      <c r="X18" s="217"/>
      <c r="Z18" s="47"/>
      <c r="AA18" s="47"/>
      <c r="AB18" s="47"/>
      <c r="AC18" s="47"/>
      <c r="AD18" s="47"/>
      <c r="AE18" s="47"/>
      <c r="AH18" s="47"/>
      <c r="AI18" s="47"/>
      <c r="AJ18" s="47"/>
      <c r="AK18" s="47"/>
      <c r="AL18" s="75" t="s">
        <v>95</v>
      </c>
      <c r="AM18" s="476"/>
      <c r="AN18" s="51"/>
      <c r="AO18" s="217"/>
      <c r="AP18" s="318"/>
      <c r="AQ18" s="217"/>
    </row>
    <row r="19" spans="1:43" ht="11.25" customHeight="1" x14ac:dyDescent="0.2">
      <c r="A19" s="248"/>
      <c r="B19" s="198"/>
      <c r="C19" s="118"/>
      <c r="D19" s="51"/>
      <c r="E19" s="722"/>
      <c r="F19" s="722"/>
      <c r="G19" s="722"/>
      <c r="H19" s="722"/>
      <c r="I19" s="722"/>
      <c r="J19" s="722"/>
      <c r="K19" s="722"/>
      <c r="L19" s="722"/>
      <c r="M19" s="722"/>
      <c r="N19" s="722"/>
      <c r="O19" s="722"/>
      <c r="P19" s="722"/>
      <c r="Q19" s="722"/>
      <c r="R19" s="722"/>
      <c r="S19" s="722"/>
      <c r="T19" s="722"/>
      <c r="U19" s="94"/>
      <c r="V19" s="51"/>
      <c r="W19" s="217" t="s">
        <v>286</v>
      </c>
      <c r="X19" s="217"/>
      <c r="Z19" s="47"/>
      <c r="AA19" s="47"/>
      <c r="AB19" s="47"/>
      <c r="AC19" s="47"/>
      <c r="AD19" s="47"/>
      <c r="AE19" s="47"/>
      <c r="AF19" s="47"/>
      <c r="AG19" s="47" t="s">
        <v>9</v>
      </c>
      <c r="AH19" s="47"/>
      <c r="AI19" s="47"/>
      <c r="AJ19" s="47"/>
      <c r="AK19" s="47"/>
      <c r="AL19" s="98" t="s">
        <v>97</v>
      </c>
      <c r="AM19" s="476"/>
      <c r="AN19" s="51"/>
      <c r="AO19" s="217"/>
      <c r="AP19" s="318"/>
      <c r="AQ19" s="217"/>
    </row>
    <row r="20" spans="1:43" ht="11.25" customHeight="1" x14ac:dyDescent="0.2">
      <c r="A20" s="248"/>
      <c r="B20" s="117"/>
      <c r="C20" s="118"/>
      <c r="D20" s="51"/>
      <c r="E20" s="722"/>
      <c r="F20" s="722"/>
      <c r="G20" s="722"/>
      <c r="H20" s="722"/>
      <c r="I20" s="722"/>
      <c r="J20" s="722"/>
      <c r="K20" s="722"/>
      <c r="L20" s="722"/>
      <c r="M20" s="722"/>
      <c r="N20" s="722"/>
      <c r="O20" s="722"/>
      <c r="P20" s="722"/>
      <c r="Q20" s="722"/>
      <c r="R20" s="722"/>
      <c r="S20" s="722"/>
      <c r="T20" s="722"/>
      <c r="U20" s="94"/>
      <c r="V20" s="51"/>
      <c r="W20" t="s">
        <v>287</v>
      </c>
      <c r="AF20" s="47"/>
      <c r="AG20" s="47"/>
      <c r="AH20" s="47"/>
      <c r="AI20" s="47" t="s">
        <v>9</v>
      </c>
      <c r="AJ20" s="47"/>
      <c r="AK20" s="47"/>
      <c r="AL20" s="98" t="s">
        <v>114</v>
      </c>
      <c r="AM20" s="476"/>
      <c r="AN20" s="51"/>
      <c r="AO20" s="217"/>
      <c r="AP20" s="127">
        <v>306</v>
      </c>
      <c r="AQ20" s="217"/>
    </row>
    <row r="21" spans="1:43" ht="11.25" customHeight="1" x14ac:dyDescent="0.2">
      <c r="A21" s="248"/>
      <c r="B21" s="117"/>
      <c r="C21" s="118"/>
      <c r="D21" s="51"/>
      <c r="E21" s="722"/>
      <c r="F21" s="722"/>
      <c r="G21" s="722"/>
      <c r="H21" s="722"/>
      <c r="I21" s="722"/>
      <c r="J21" s="722"/>
      <c r="K21" s="722"/>
      <c r="L21" s="722"/>
      <c r="M21" s="722"/>
      <c r="N21" s="722"/>
      <c r="O21" s="722"/>
      <c r="P21" s="722"/>
      <c r="Q21" s="722"/>
      <c r="R21" s="722"/>
      <c r="S21" s="722"/>
      <c r="T21" s="722"/>
      <c r="U21" s="94"/>
      <c r="V21" s="51"/>
      <c r="AF21" s="47"/>
      <c r="AG21" s="47"/>
      <c r="AH21" s="47"/>
      <c r="AI21" s="47"/>
      <c r="AJ21" s="47"/>
      <c r="AK21" s="47"/>
      <c r="AL21" s="98"/>
      <c r="AM21" s="476"/>
      <c r="AN21" s="51"/>
      <c r="AO21" s="217"/>
      <c r="AP21" s="127"/>
      <c r="AQ21" s="217"/>
    </row>
    <row r="22" spans="1:43" ht="6" customHeight="1" thickBot="1" x14ac:dyDescent="0.25">
      <c r="A22" s="248"/>
      <c r="B22" s="117"/>
      <c r="C22" s="118"/>
      <c r="D22" s="51"/>
      <c r="E22" s="217"/>
      <c r="F22" s="217"/>
      <c r="G22" s="217"/>
      <c r="H22" s="217"/>
      <c r="I22" s="217"/>
      <c r="J22" s="217"/>
      <c r="K22" s="217"/>
      <c r="L22" s="217"/>
      <c r="M22" s="217"/>
      <c r="N22" s="217"/>
      <c r="O22" s="217"/>
      <c r="P22" s="217"/>
      <c r="Q22" s="217"/>
      <c r="R22" s="217"/>
      <c r="S22" s="217"/>
      <c r="T22" s="217"/>
      <c r="U22" s="476"/>
      <c r="V22" s="51"/>
      <c r="W22" s="217"/>
      <c r="X22" s="217"/>
      <c r="Y22" s="217"/>
      <c r="Z22" s="217"/>
      <c r="AA22" s="217"/>
      <c r="AB22" s="217"/>
      <c r="AC22" s="217"/>
      <c r="AD22" s="217"/>
      <c r="AE22" s="217"/>
      <c r="AF22" s="217"/>
      <c r="AG22" s="217"/>
      <c r="AH22" s="217"/>
      <c r="AI22" s="217"/>
      <c r="AJ22" s="217"/>
      <c r="AK22" s="217"/>
      <c r="AL22" s="74"/>
      <c r="AM22" s="476"/>
      <c r="AN22" s="51"/>
      <c r="AO22" s="217"/>
      <c r="AP22" s="217"/>
      <c r="AQ22" s="217"/>
    </row>
    <row r="23" spans="1:43" ht="6" customHeight="1" x14ac:dyDescent="0.2">
      <c r="A23" s="252"/>
      <c r="B23" s="115"/>
      <c r="C23" s="116"/>
      <c r="D23" s="85"/>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86"/>
      <c r="AM23" s="84"/>
      <c r="AN23" s="85"/>
      <c r="AO23" s="1"/>
      <c r="AP23" s="1"/>
      <c r="AQ23" s="87"/>
    </row>
    <row r="24" spans="1:43" ht="11.25" customHeight="1" x14ac:dyDescent="0.2">
      <c r="A24" s="253"/>
      <c r="B24" s="348">
        <v>305</v>
      </c>
      <c r="C24" s="118"/>
      <c r="D24" s="51"/>
      <c r="E24" s="305" t="s">
        <v>288</v>
      </c>
      <c r="F24" s="533"/>
      <c r="G24" s="533"/>
      <c r="H24" s="533"/>
      <c r="I24" s="533"/>
      <c r="J24" s="533"/>
      <c r="L24" s="533"/>
      <c r="M24" s="533"/>
      <c r="N24" s="533"/>
      <c r="O24" s="533"/>
      <c r="P24" s="533"/>
      <c r="Q24" s="533"/>
      <c r="R24" s="533"/>
      <c r="S24" s="533"/>
      <c r="T24" s="533"/>
      <c r="U24" s="2"/>
      <c r="V24" s="217"/>
      <c r="W24" s="217"/>
      <c r="X24" s="217"/>
      <c r="AA24" s="47"/>
      <c r="AB24" s="47"/>
      <c r="AC24" s="47"/>
      <c r="AD24" s="47"/>
      <c r="AF24" s="47"/>
      <c r="AH24" s="47"/>
      <c r="AI24" s="47"/>
      <c r="AJ24" s="47"/>
      <c r="AK24" s="47"/>
      <c r="AL24" s="75"/>
      <c r="AM24" s="476"/>
      <c r="AN24" s="51"/>
      <c r="AO24" s="217"/>
      <c r="AP24" s="217"/>
      <c r="AQ24" s="89"/>
    </row>
    <row r="25" spans="1:43" ht="6" customHeight="1" x14ac:dyDescent="0.2">
      <c r="A25" s="253"/>
      <c r="B25" s="256"/>
      <c r="C25" s="118"/>
      <c r="D25" s="51"/>
      <c r="E25" s="533"/>
      <c r="F25" s="533"/>
      <c r="G25" s="533"/>
      <c r="H25" s="533"/>
      <c r="I25" s="533"/>
      <c r="J25" s="533"/>
      <c r="K25" s="533"/>
      <c r="L25" s="533"/>
      <c r="M25" s="533"/>
      <c r="N25" s="533"/>
      <c r="O25" s="533"/>
      <c r="P25" s="533"/>
      <c r="Q25" s="533"/>
      <c r="R25" s="533"/>
      <c r="S25" s="533"/>
      <c r="T25" s="533"/>
      <c r="U25" s="2"/>
      <c r="V25" s="217"/>
      <c r="W25" s="217"/>
      <c r="X25" s="217"/>
      <c r="Z25" s="47"/>
      <c r="AA25" s="47"/>
      <c r="AB25" s="47"/>
      <c r="AC25" s="47"/>
      <c r="AD25" s="47"/>
      <c r="AF25" s="47"/>
      <c r="AH25" s="47"/>
      <c r="AI25" s="47"/>
      <c r="AJ25" s="47"/>
      <c r="AK25" s="47"/>
      <c r="AL25" s="75"/>
      <c r="AM25" s="476"/>
      <c r="AN25" s="51"/>
      <c r="AO25" s="217"/>
      <c r="AP25" s="217"/>
      <c r="AQ25" s="89"/>
    </row>
    <row r="26" spans="1:43" ht="11.25" customHeight="1" x14ac:dyDescent="0.2">
      <c r="A26" s="253"/>
      <c r="B26" s="198" t="s">
        <v>128</v>
      </c>
      <c r="C26" s="118"/>
      <c r="D26" s="51"/>
      <c r="E26" s="533"/>
      <c r="F26" s="533"/>
      <c r="G26" s="533"/>
      <c r="H26" s="533"/>
      <c r="I26" s="533"/>
      <c r="L26" s="307" t="s">
        <v>289</v>
      </c>
      <c r="M26" s="533"/>
      <c r="O26" s="533"/>
      <c r="P26" s="533"/>
      <c r="Q26" s="533"/>
      <c r="R26" s="533"/>
      <c r="S26" s="533"/>
      <c r="T26" s="533"/>
      <c r="U26" s="533"/>
      <c r="W26" s="307" t="s">
        <v>290</v>
      </c>
      <c r="AA26" s="533"/>
      <c r="AB26" s="533"/>
      <c r="AC26" s="533"/>
      <c r="AD26" s="533"/>
      <c r="AE26" s="533"/>
      <c r="AG26" s="533"/>
      <c r="AH26" s="307" t="s">
        <v>291</v>
      </c>
      <c r="AJ26" s="533"/>
      <c r="AK26" s="533"/>
      <c r="AL26" s="533"/>
      <c r="AM26" s="476"/>
      <c r="AN26" s="51"/>
      <c r="AO26" s="217"/>
      <c r="AP26" s="217"/>
      <c r="AQ26" s="89"/>
    </row>
    <row r="27" spans="1:43" ht="11.25" customHeight="1" x14ac:dyDescent="0.2">
      <c r="A27" s="253"/>
      <c r="B27" s="198"/>
      <c r="C27" s="118"/>
      <c r="D27" s="51"/>
      <c r="E27" s="533"/>
      <c r="F27" s="533"/>
      <c r="G27" s="533"/>
      <c r="H27" s="533"/>
      <c r="I27" s="533"/>
      <c r="L27" s="307" t="s">
        <v>292</v>
      </c>
      <c r="M27" s="533"/>
      <c r="O27" s="533"/>
      <c r="P27" s="533"/>
      <c r="Q27" s="533"/>
      <c r="R27" s="533"/>
      <c r="S27" s="533"/>
      <c r="T27" s="533"/>
      <c r="U27" s="533"/>
      <c r="W27" s="307" t="s">
        <v>293</v>
      </c>
      <c r="Z27" s="533"/>
      <c r="AA27" s="533"/>
      <c r="AB27" s="533"/>
      <c r="AC27" s="533"/>
      <c r="AD27" s="533"/>
      <c r="AE27" s="533"/>
      <c r="AG27" s="533"/>
      <c r="AH27" s="307" t="s">
        <v>294</v>
      </c>
      <c r="AJ27" s="533"/>
      <c r="AK27" s="533"/>
      <c r="AL27" s="533"/>
      <c r="AM27" s="476"/>
      <c r="AN27" s="51"/>
      <c r="AO27" s="217"/>
      <c r="AP27" s="217"/>
      <c r="AQ27" s="89"/>
    </row>
    <row r="28" spans="1:43" ht="6" customHeight="1" x14ac:dyDescent="0.2">
      <c r="A28" s="253"/>
      <c r="B28" s="198"/>
      <c r="C28" s="118"/>
      <c r="D28" s="51"/>
      <c r="E28" s="533"/>
      <c r="F28" s="533"/>
      <c r="G28" s="533"/>
      <c r="H28" s="533"/>
      <c r="I28" s="533"/>
      <c r="J28" s="533"/>
      <c r="K28" s="533"/>
      <c r="L28" s="307"/>
      <c r="M28" s="533"/>
      <c r="O28" s="533"/>
      <c r="P28" s="533"/>
      <c r="Q28" s="533"/>
      <c r="R28" s="533"/>
      <c r="S28" s="533"/>
      <c r="T28" s="533"/>
      <c r="U28" s="533"/>
      <c r="W28" s="533"/>
      <c r="X28" s="307"/>
      <c r="Z28" s="533"/>
      <c r="AA28" s="533"/>
      <c r="AB28" s="533"/>
      <c r="AC28" s="533"/>
      <c r="AD28" s="533"/>
      <c r="AE28" s="533"/>
      <c r="AG28" s="533"/>
      <c r="AH28" s="307"/>
      <c r="AJ28" s="533"/>
      <c r="AK28" s="533"/>
      <c r="AL28" s="533"/>
      <c r="AM28" s="476"/>
      <c r="AN28" s="51"/>
      <c r="AO28" s="217"/>
      <c r="AP28" s="217"/>
      <c r="AQ28" s="89"/>
    </row>
    <row r="29" spans="1:43" ht="11.25" customHeight="1" x14ac:dyDescent="0.2">
      <c r="A29" s="253"/>
      <c r="B29" s="198"/>
      <c r="C29" s="118"/>
      <c r="D29" s="51"/>
      <c r="E29" s="765" t="s">
        <v>295</v>
      </c>
      <c r="F29" s="765"/>
      <c r="G29" s="765"/>
      <c r="H29" s="765"/>
      <c r="I29" s="765"/>
      <c r="J29" s="765"/>
      <c r="K29" s="765"/>
      <c r="L29" s="765"/>
      <c r="M29" s="765"/>
      <c r="N29" s="765"/>
      <c r="O29" s="533"/>
      <c r="P29" s="765" t="s">
        <v>296</v>
      </c>
      <c r="Q29" s="765"/>
      <c r="R29" s="765"/>
      <c r="S29" s="765"/>
      <c r="T29" s="765"/>
      <c r="U29" s="765"/>
      <c r="V29" s="765"/>
      <c r="W29" s="765"/>
      <c r="X29" s="765"/>
      <c r="Y29" s="765"/>
      <c r="Z29" s="765"/>
      <c r="AA29" s="533"/>
      <c r="AB29" s="765" t="s">
        <v>297</v>
      </c>
      <c r="AC29" s="765"/>
      <c r="AD29" s="765"/>
      <c r="AE29" s="765"/>
      <c r="AF29" s="765"/>
      <c r="AG29" s="765"/>
      <c r="AH29" s="765"/>
      <c r="AI29" s="765"/>
      <c r="AJ29" s="765"/>
      <c r="AK29" s="765"/>
      <c r="AL29" s="765"/>
      <c r="AM29" s="476"/>
      <c r="AN29" s="51"/>
      <c r="AO29" s="217"/>
      <c r="AP29" s="217"/>
      <c r="AQ29" s="89"/>
    </row>
    <row r="30" spans="1:43" ht="11.25" customHeight="1" x14ac:dyDescent="0.2">
      <c r="A30" s="253"/>
      <c r="B30" s="198"/>
      <c r="C30" s="118"/>
      <c r="D30" s="51"/>
      <c r="E30" s="765"/>
      <c r="F30" s="765"/>
      <c r="G30" s="765"/>
      <c r="H30" s="765"/>
      <c r="I30" s="765"/>
      <c r="J30" s="765"/>
      <c r="K30" s="765"/>
      <c r="L30" s="765"/>
      <c r="M30" s="765"/>
      <c r="N30" s="765"/>
      <c r="O30" s="533"/>
      <c r="P30" s="765"/>
      <c r="Q30" s="765"/>
      <c r="R30" s="765"/>
      <c r="S30" s="765"/>
      <c r="T30" s="765"/>
      <c r="U30" s="765"/>
      <c r="V30" s="765"/>
      <c r="W30" s="765"/>
      <c r="X30" s="765"/>
      <c r="Y30" s="765"/>
      <c r="Z30" s="765"/>
      <c r="AA30" s="533"/>
      <c r="AB30" s="765"/>
      <c r="AC30" s="765"/>
      <c r="AD30" s="765"/>
      <c r="AE30" s="765"/>
      <c r="AF30" s="765"/>
      <c r="AG30" s="765"/>
      <c r="AH30" s="765"/>
      <c r="AI30" s="765"/>
      <c r="AJ30" s="765"/>
      <c r="AK30" s="765"/>
      <c r="AL30" s="765"/>
      <c r="AM30" s="476"/>
      <c r="AN30" s="51"/>
      <c r="AO30" s="217"/>
      <c r="AP30" s="217"/>
      <c r="AQ30" s="89"/>
    </row>
    <row r="31" spans="1:43" ht="11.25" customHeight="1" x14ac:dyDescent="0.2">
      <c r="A31" s="253"/>
      <c r="B31" s="198"/>
      <c r="C31" s="118"/>
      <c r="D31" s="51"/>
      <c r="E31" s="765"/>
      <c r="F31" s="765"/>
      <c r="G31" s="765"/>
      <c r="H31" s="765"/>
      <c r="I31" s="765"/>
      <c r="J31" s="765"/>
      <c r="K31" s="765"/>
      <c r="L31" s="765"/>
      <c r="M31" s="765"/>
      <c r="N31" s="765"/>
      <c r="O31" s="533"/>
      <c r="P31" s="765"/>
      <c r="Q31" s="765"/>
      <c r="R31" s="765"/>
      <c r="S31" s="765"/>
      <c r="T31" s="765"/>
      <c r="U31" s="765"/>
      <c r="V31" s="765"/>
      <c r="W31" s="765"/>
      <c r="X31" s="765"/>
      <c r="Y31" s="765"/>
      <c r="Z31" s="765"/>
      <c r="AA31" s="533"/>
      <c r="AB31" s="765"/>
      <c r="AC31" s="765"/>
      <c r="AD31" s="765"/>
      <c r="AE31" s="765"/>
      <c r="AF31" s="765"/>
      <c r="AG31" s="765"/>
      <c r="AH31" s="765"/>
      <c r="AI31" s="765"/>
      <c r="AJ31" s="765"/>
      <c r="AK31" s="765"/>
      <c r="AL31" s="765"/>
      <c r="AM31" s="476"/>
      <c r="AN31" s="51"/>
      <c r="AO31" s="217"/>
      <c r="AP31" s="217"/>
      <c r="AQ31" s="89"/>
    </row>
    <row r="32" spans="1:43" x14ac:dyDescent="0.2">
      <c r="A32" s="253"/>
      <c r="B32" s="198"/>
      <c r="C32" s="118"/>
      <c r="D32" s="51"/>
      <c r="E32" s="765"/>
      <c r="F32" s="765"/>
      <c r="G32" s="765"/>
      <c r="H32" s="765"/>
      <c r="I32" s="765"/>
      <c r="J32" s="765"/>
      <c r="K32" s="765"/>
      <c r="L32" s="765"/>
      <c r="M32" s="765"/>
      <c r="N32" s="765"/>
      <c r="O32" s="533"/>
      <c r="P32" s="765"/>
      <c r="Q32" s="765"/>
      <c r="R32" s="765"/>
      <c r="S32" s="765"/>
      <c r="T32" s="765"/>
      <c r="U32" s="765"/>
      <c r="V32" s="765"/>
      <c r="W32" s="765"/>
      <c r="X32" s="765"/>
      <c r="Y32" s="765"/>
      <c r="Z32" s="765"/>
      <c r="AA32" s="533"/>
      <c r="AB32" s="765"/>
      <c r="AC32" s="765"/>
      <c r="AD32" s="765"/>
      <c r="AE32" s="765"/>
      <c r="AF32" s="765"/>
      <c r="AG32" s="765"/>
      <c r="AH32" s="765"/>
      <c r="AI32" s="765"/>
      <c r="AJ32" s="765"/>
      <c r="AK32" s="765"/>
      <c r="AL32" s="765"/>
      <c r="AM32" s="476"/>
      <c r="AN32" s="51"/>
      <c r="AO32" s="217"/>
      <c r="AP32" s="217"/>
      <c r="AQ32" s="89"/>
    </row>
    <row r="33" spans="1:43" ht="6" customHeight="1" thickBot="1" x14ac:dyDescent="0.25">
      <c r="A33" s="254"/>
      <c r="B33" s="250"/>
      <c r="C33" s="251"/>
      <c r="D33" s="73"/>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91"/>
      <c r="AM33" s="72"/>
      <c r="AN33" s="73"/>
      <c r="AO33" s="71"/>
      <c r="AP33" s="71"/>
      <c r="AQ33" s="92"/>
    </row>
    <row r="34" spans="1:43" ht="6" customHeight="1" x14ac:dyDescent="0.2">
      <c r="A34" s="217"/>
      <c r="B34" s="477"/>
      <c r="C34" s="476"/>
      <c r="D34" s="51"/>
      <c r="E34" s="217"/>
      <c r="F34" s="217"/>
      <c r="G34" s="217"/>
      <c r="H34" s="217"/>
      <c r="I34" s="217"/>
      <c r="J34" s="217"/>
      <c r="K34" s="217"/>
      <c r="L34" s="217"/>
      <c r="M34" s="217"/>
      <c r="N34" s="217"/>
      <c r="O34" s="217"/>
      <c r="P34" s="217"/>
      <c r="Q34" s="217"/>
      <c r="R34" s="217"/>
      <c r="S34" s="217"/>
      <c r="T34" s="217"/>
      <c r="U34" s="476"/>
      <c r="V34" s="51"/>
      <c r="W34" s="217"/>
      <c r="X34" s="217"/>
      <c r="Y34" s="217"/>
      <c r="Z34" s="217"/>
      <c r="AA34" s="217"/>
      <c r="AB34" s="217"/>
      <c r="AC34" s="217"/>
      <c r="AD34" s="217"/>
      <c r="AE34" s="217"/>
      <c r="AF34" s="217"/>
      <c r="AG34" s="217"/>
      <c r="AH34" s="217"/>
      <c r="AI34" s="217"/>
      <c r="AJ34" s="217"/>
      <c r="AK34" s="217"/>
      <c r="AL34" s="74"/>
      <c r="AM34" s="476"/>
      <c r="AN34" s="51"/>
      <c r="AO34" s="217"/>
      <c r="AP34" s="217"/>
      <c r="AQ34" s="217"/>
    </row>
    <row r="35" spans="1:43" ht="11.25" customHeight="1" x14ac:dyDescent="0.2">
      <c r="A35" s="217"/>
      <c r="B35" s="133">
        <v>306</v>
      </c>
      <c r="C35" s="476"/>
      <c r="D35" s="51"/>
      <c r="E35" s="722" t="str">
        <f ca="1">VLOOKUP(INDIRECT(ADDRESS(ROW(),COLUMN()-3)),Language_Translations,MATCH(Language_Selected,Language_Options,0),FALSE)</f>
        <v>Juste pour être sûre, est-ce que vous ou votre partenaire faites l'une des choses suivantes pour éviter une grossesse : éviter délibérément les rapports sexuels certains jours, utiliser un condom, pratiquer le retrait ou utiliser la contraception d'urgence ?</v>
      </c>
      <c r="F35" s="722"/>
      <c r="G35" s="722"/>
      <c r="H35" s="722"/>
      <c r="I35" s="722"/>
      <c r="J35" s="722"/>
      <c r="K35" s="722"/>
      <c r="L35" s="722"/>
      <c r="M35" s="722"/>
      <c r="N35" s="722"/>
      <c r="O35" s="722"/>
      <c r="P35" s="722"/>
      <c r="Q35" s="722"/>
      <c r="R35" s="722"/>
      <c r="S35" s="722"/>
      <c r="T35" s="722"/>
      <c r="U35" s="94"/>
      <c r="V35" s="51"/>
      <c r="W35" s="217" t="s">
        <v>117</v>
      </c>
      <c r="X35" s="217"/>
      <c r="Y35" s="47" t="s">
        <v>9</v>
      </c>
      <c r="Z35" s="47"/>
      <c r="AA35" s="47"/>
      <c r="AB35" s="47"/>
      <c r="AC35" s="47"/>
      <c r="AD35" s="47"/>
      <c r="AE35" s="47"/>
      <c r="AF35" s="47"/>
      <c r="AG35" s="47"/>
      <c r="AH35" s="47"/>
      <c r="AI35" s="47"/>
      <c r="AJ35" s="47"/>
      <c r="AK35" s="47"/>
      <c r="AL35" s="75" t="s">
        <v>93</v>
      </c>
      <c r="AM35" s="476"/>
      <c r="AN35" s="51"/>
      <c r="AO35" s="217"/>
      <c r="AP35" s="217"/>
      <c r="AQ35" s="217"/>
    </row>
    <row r="36" spans="1:43" ht="11.25" customHeight="1" x14ac:dyDescent="0.2">
      <c r="A36" s="217"/>
      <c r="B36" s="477"/>
      <c r="C36" s="476"/>
      <c r="D36" s="51"/>
      <c r="E36" s="722"/>
      <c r="F36" s="722"/>
      <c r="G36" s="722"/>
      <c r="H36" s="722"/>
      <c r="I36" s="722"/>
      <c r="J36" s="722"/>
      <c r="K36" s="722"/>
      <c r="L36" s="722"/>
      <c r="M36" s="722"/>
      <c r="N36" s="722"/>
      <c r="O36" s="722"/>
      <c r="P36" s="722"/>
      <c r="Q36" s="722"/>
      <c r="R36" s="722"/>
      <c r="S36" s="722"/>
      <c r="T36" s="722"/>
      <c r="U36" s="94"/>
      <c r="V36" s="51"/>
      <c r="W36" s="217" t="s">
        <v>118</v>
      </c>
      <c r="X36" s="217"/>
      <c r="Y36" s="47" t="s">
        <v>9</v>
      </c>
      <c r="Z36" s="47"/>
      <c r="AA36" s="47"/>
      <c r="AB36" s="47"/>
      <c r="AC36" s="47"/>
      <c r="AD36" s="47"/>
      <c r="AE36" s="47"/>
      <c r="AF36" s="47"/>
      <c r="AG36" s="47"/>
      <c r="AH36" s="47"/>
      <c r="AI36" s="47"/>
      <c r="AJ36" s="47"/>
      <c r="AK36" s="47"/>
      <c r="AL36" s="75" t="s">
        <v>95</v>
      </c>
      <c r="AM36" s="476"/>
      <c r="AN36" s="51"/>
      <c r="AO36" s="217"/>
      <c r="AP36" s="127">
        <v>317</v>
      </c>
      <c r="AQ36" s="217"/>
    </row>
    <row r="37" spans="1:43" ht="11.25" customHeight="1" x14ac:dyDescent="0.2">
      <c r="A37" s="217"/>
      <c r="B37" s="477"/>
      <c r="C37" s="476"/>
      <c r="D37" s="51"/>
      <c r="E37" s="722"/>
      <c r="F37" s="722"/>
      <c r="G37" s="722"/>
      <c r="H37" s="722"/>
      <c r="I37" s="722"/>
      <c r="J37" s="722"/>
      <c r="K37" s="722"/>
      <c r="L37" s="722"/>
      <c r="M37" s="722"/>
      <c r="N37" s="722"/>
      <c r="O37" s="722"/>
      <c r="P37" s="722"/>
      <c r="Q37" s="722"/>
      <c r="R37" s="722"/>
      <c r="S37" s="722"/>
      <c r="T37" s="722"/>
      <c r="U37" s="94"/>
      <c r="V37" s="51"/>
      <c r="AL37"/>
      <c r="AM37" s="476"/>
      <c r="AN37" s="51"/>
      <c r="AO37" s="217"/>
      <c r="AP37" s="217"/>
      <c r="AQ37" s="217"/>
    </row>
    <row r="38" spans="1:43" ht="11.25" customHeight="1" x14ac:dyDescent="0.2">
      <c r="A38" s="217"/>
      <c r="B38" s="477"/>
      <c r="C38" s="476"/>
      <c r="D38" s="51"/>
      <c r="E38" s="722"/>
      <c r="F38" s="722"/>
      <c r="G38" s="722"/>
      <c r="H38" s="722"/>
      <c r="I38" s="722"/>
      <c r="J38" s="722"/>
      <c r="K38" s="722"/>
      <c r="L38" s="722"/>
      <c r="M38" s="722"/>
      <c r="N38" s="722"/>
      <c r="O38" s="722"/>
      <c r="P38" s="722"/>
      <c r="Q38" s="722"/>
      <c r="R38" s="722"/>
      <c r="S38" s="722"/>
      <c r="T38" s="722"/>
      <c r="U38" s="94"/>
      <c r="V38" s="51"/>
      <c r="AL38"/>
      <c r="AM38" s="476"/>
      <c r="AN38" s="51"/>
      <c r="AO38" s="217"/>
      <c r="AP38" s="217"/>
      <c r="AQ38" s="217"/>
    </row>
    <row r="39" spans="1:43" ht="11.25" customHeight="1" x14ac:dyDescent="0.2">
      <c r="A39" s="217"/>
      <c r="B39" s="477"/>
      <c r="C39" s="476"/>
      <c r="D39" s="51"/>
      <c r="E39" s="722"/>
      <c r="F39" s="722"/>
      <c r="G39" s="722"/>
      <c r="H39" s="722"/>
      <c r="I39" s="722"/>
      <c r="J39" s="722"/>
      <c r="K39" s="722"/>
      <c r="L39" s="722"/>
      <c r="M39" s="722"/>
      <c r="N39" s="722"/>
      <c r="O39" s="722"/>
      <c r="P39" s="722"/>
      <c r="Q39" s="722"/>
      <c r="R39" s="722"/>
      <c r="S39" s="722"/>
      <c r="T39" s="722"/>
      <c r="U39" s="94"/>
      <c r="V39" s="51"/>
      <c r="AL39"/>
      <c r="AM39" s="476"/>
      <c r="AN39" s="51"/>
      <c r="AO39" s="217"/>
      <c r="AP39" s="217"/>
      <c r="AQ39" s="217"/>
    </row>
    <row r="40" spans="1:43" x14ac:dyDescent="0.2">
      <c r="A40" s="217"/>
      <c r="B40" s="477"/>
      <c r="C40" s="476"/>
      <c r="D40" s="51"/>
      <c r="E40" s="722"/>
      <c r="F40" s="722"/>
      <c r="G40" s="722"/>
      <c r="H40" s="722"/>
      <c r="I40" s="722"/>
      <c r="J40" s="722"/>
      <c r="K40" s="722"/>
      <c r="L40" s="722"/>
      <c r="M40" s="722"/>
      <c r="N40" s="722"/>
      <c r="O40" s="722"/>
      <c r="P40" s="722"/>
      <c r="Q40" s="722"/>
      <c r="R40" s="722"/>
      <c r="S40" s="722"/>
      <c r="T40" s="722"/>
      <c r="U40" s="94"/>
      <c r="V40" s="51"/>
      <c r="AL40"/>
      <c r="AM40" s="476"/>
      <c r="AN40" s="51"/>
      <c r="AO40" s="217"/>
      <c r="AQ40" s="217"/>
    </row>
    <row r="41" spans="1:43" ht="6" customHeight="1" x14ac:dyDescent="0.2">
      <c r="A41" s="77"/>
      <c r="B41" s="76"/>
      <c r="C41" s="48"/>
      <c r="D41" s="26"/>
      <c r="E41" s="77"/>
      <c r="F41" s="77"/>
      <c r="G41" s="77"/>
      <c r="H41" s="77"/>
      <c r="I41" s="77"/>
      <c r="J41" s="77"/>
      <c r="K41" s="77"/>
      <c r="L41" s="77"/>
      <c r="M41" s="77"/>
      <c r="N41" s="77"/>
      <c r="O41" s="77"/>
      <c r="P41" s="77"/>
      <c r="Q41" s="77"/>
      <c r="R41" s="77"/>
      <c r="S41" s="77"/>
      <c r="T41" s="77"/>
      <c r="U41" s="48"/>
      <c r="V41" s="26"/>
      <c r="W41" s="77"/>
      <c r="X41" s="77"/>
      <c r="Y41" s="77"/>
      <c r="Z41" s="77"/>
      <c r="AA41" s="77"/>
      <c r="AB41" s="77"/>
      <c r="AC41" s="77"/>
      <c r="AD41" s="77"/>
      <c r="AE41" s="77"/>
      <c r="AF41" s="77"/>
      <c r="AG41" s="77"/>
      <c r="AH41" s="77"/>
      <c r="AI41" s="77"/>
      <c r="AJ41" s="77"/>
      <c r="AK41" s="77"/>
      <c r="AL41" s="78"/>
      <c r="AM41" s="48"/>
      <c r="AN41" s="26"/>
      <c r="AO41" s="77"/>
      <c r="AP41" s="77"/>
      <c r="AQ41" s="77"/>
    </row>
    <row r="42" spans="1:43" ht="6" customHeight="1" x14ac:dyDescent="0.2">
      <c r="A42" s="197"/>
      <c r="B42" s="215"/>
      <c r="C42" s="343"/>
      <c r="D42" s="344"/>
      <c r="E42" s="197"/>
      <c r="F42" s="197"/>
      <c r="G42" s="197"/>
      <c r="H42" s="197"/>
      <c r="I42" s="197"/>
      <c r="J42" s="197"/>
      <c r="K42" s="197"/>
      <c r="L42" s="197"/>
      <c r="M42" s="197"/>
      <c r="N42" s="197"/>
      <c r="O42" s="197"/>
      <c r="P42" s="197"/>
      <c r="Q42" s="197"/>
      <c r="R42" s="197"/>
      <c r="S42" s="197"/>
      <c r="T42" s="197"/>
      <c r="U42" s="343"/>
      <c r="V42" s="344"/>
      <c r="W42" s="197"/>
      <c r="X42" s="197"/>
      <c r="Y42" s="197"/>
      <c r="Z42" s="197"/>
      <c r="AA42" s="197"/>
      <c r="AB42" s="197"/>
      <c r="AC42" s="197"/>
      <c r="AD42" s="197"/>
      <c r="AE42" s="197"/>
      <c r="AF42" s="197"/>
      <c r="AG42" s="197"/>
      <c r="AH42" s="197"/>
      <c r="AI42" s="197"/>
      <c r="AJ42" s="197"/>
      <c r="AK42" s="197"/>
      <c r="AL42" s="215"/>
      <c r="AM42" s="343"/>
      <c r="AN42" s="344"/>
      <c r="AO42" s="197"/>
      <c r="AP42" s="197"/>
      <c r="AQ42" s="197"/>
    </row>
    <row r="43" spans="1:43" ht="11.25" customHeight="1" x14ac:dyDescent="0.2">
      <c r="A43" s="217"/>
      <c r="B43" s="133">
        <v>307</v>
      </c>
      <c r="C43" s="476"/>
      <c r="D43" s="51"/>
      <c r="E43" s="722" t="str">
        <f ca="1">VLOOKUP(INDIRECT(ADDRESS(ROW(),COLUMN()-3)),Language_Translations,MATCH(Language_Selected,Language_Options,0),FALSE)</f>
        <v>Quelle méthode utilisez-vous ?</v>
      </c>
      <c r="F43" s="722"/>
      <c r="G43" s="722"/>
      <c r="H43" s="722"/>
      <c r="I43" s="722"/>
      <c r="J43" s="722"/>
      <c r="K43" s="722"/>
      <c r="L43" s="722"/>
      <c r="M43" s="722"/>
      <c r="N43" s="722"/>
      <c r="O43" s="722"/>
      <c r="P43" s="722"/>
      <c r="Q43" s="722"/>
      <c r="R43" s="722"/>
      <c r="S43" s="722"/>
      <c r="T43" s="722"/>
      <c r="U43" s="476"/>
      <c r="V43" s="51"/>
      <c r="W43" s="217" t="s">
        <v>298</v>
      </c>
      <c r="X43" s="217"/>
      <c r="Y43" s="217"/>
      <c r="Z43" s="217"/>
      <c r="AA43" s="217"/>
      <c r="AB43" s="217"/>
      <c r="AC43" s="217"/>
      <c r="AD43" s="217"/>
      <c r="AE43" s="47"/>
      <c r="AF43" s="47" t="s">
        <v>9</v>
      </c>
      <c r="AG43" s="97"/>
      <c r="AH43" s="97"/>
      <c r="AI43" s="47"/>
      <c r="AJ43" s="47"/>
      <c r="AK43" s="47"/>
      <c r="AL43" s="477" t="s">
        <v>239</v>
      </c>
      <c r="AM43" s="476"/>
      <c r="AN43" s="51"/>
      <c r="AO43" s="217"/>
      <c r="AP43" s="729">
        <v>312</v>
      </c>
      <c r="AQ43" s="318"/>
    </row>
    <row r="44" spans="1:43" x14ac:dyDescent="0.2">
      <c r="A44" s="217"/>
      <c r="B44" s="81" t="s">
        <v>299</v>
      </c>
      <c r="C44" s="476"/>
      <c r="D44" s="51"/>
      <c r="E44" s="722"/>
      <c r="F44" s="722"/>
      <c r="G44" s="722"/>
      <c r="H44" s="722"/>
      <c r="I44" s="722"/>
      <c r="J44" s="722"/>
      <c r="K44" s="722"/>
      <c r="L44" s="722"/>
      <c r="M44" s="722"/>
      <c r="N44" s="722"/>
      <c r="O44" s="722"/>
      <c r="P44" s="722"/>
      <c r="Q44" s="722"/>
      <c r="R44" s="722"/>
      <c r="S44" s="722"/>
      <c r="T44" s="722"/>
      <c r="U44" s="476"/>
      <c r="V44" s="51"/>
      <c r="W44" s="217" t="s">
        <v>300</v>
      </c>
      <c r="X44" s="217"/>
      <c r="Y44" s="217"/>
      <c r="Z44" s="217"/>
      <c r="AA44" s="217"/>
      <c r="AB44" s="217"/>
      <c r="AC44" s="217"/>
      <c r="AD44" s="47"/>
      <c r="AE44" s="47"/>
      <c r="AF44" s="47"/>
      <c r="AG44" s="47" t="s">
        <v>9</v>
      </c>
      <c r="AH44" s="97"/>
      <c r="AI44" s="47"/>
      <c r="AJ44" s="47"/>
      <c r="AK44" s="47"/>
      <c r="AL44" s="477" t="s">
        <v>241</v>
      </c>
      <c r="AM44" s="476"/>
      <c r="AN44" s="51"/>
      <c r="AO44" s="217"/>
      <c r="AP44" s="729"/>
      <c r="AQ44" s="318"/>
    </row>
    <row r="45" spans="1:43" x14ac:dyDescent="0.2">
      <c r="A45" s="217"/>
      <c r="B45" s="477"/>
      <c r="C45" s="476"/>
      <c r="D45" s="51"/>
      <c r="F45" s="217"/>
      <c r="G45" s="217"/>
      <c r="H45" s="217"/>
      <c r="I45" s="217"/>
      <c r="J45" s="217"/>
      <c r="K45" s="217"/>
      <c r="L45" s="217"/>
      <c r="M45" s="217"/>
      <c r="N45" s="217"/>
      <c r="O45" s="217"/>
      <c r="P45" s="217"/>
      <c r="Q45" s="217"/>
      <c r="R45" s="217"/>
      <c r="S45" s="217"/>
      <c r="T45" s="217"/>
      <c r="U45" s="476"/>
      <c r="V45" s="51"/>
      <c r="W45" s="217" t="s">
        <v>301</v>
      </c>
      <c r="X45" s="217"/>
      <c r="Y45" s="47" t="s">
        <v>9</v>
      </c>
      <c r="Z45" s="47"/>
      <c r="AA45" s="47"/>
      <c r="AB45" s="47"/>
      <c r="AC45" s="47"/>
      <c r="AD45" s="47"/>
      <c r="AE45" s="47"/>
      <c r="AF45" s="47"/>
      <c r="AG45" s="47"/>
      <c r="AH45" s="47"/>
      <c r="AI45" s="47"/>
      <c r="AJ45" s="47"/>
      <c r="AK45" s="47"/>
      <c r="AL45" s="477" t="s">
        <v>209</v>
      </c>
      <c r="AM45" s="476"/>
      <c r="AN45" s="51"/>
      <c r="AO45" s="217"/>
      <c r="AP45" s="127">
        <v>314</v>
      </c>
      <c r="AQ45" s="217"/>
    </row>
    <row r="46" spans="1:43" x14ac:dyDescent="0.2">
      <c r="A46" s="217"/>
      <c r="B46" s="477"/>
      <c r="C46" s="476"/>
      <c r="D46" s="51"/>
      <c r="E46" s="723" t="s">
        <v>302</v>
      </c>
      <c r="F46" s="723"/>
      <c r="G46" s="723"/>
      <c r="H46" s="723"/>
      <c r="I46" s="723"/>
      <c r="J46" s="723"/>
      <c r="K46" s="723"/>
      <c r="L46" s="723"/>
      <c r="M46" s="723"/>
      <c r="N46" s="723"/>
      <c r="O46" s="723"/>
      <c r="P46" s="723"/>
      <c r="Q46" s="723"/>
      <c r="R46" s="723"/>
      <c r="S46" s="723"/>
      <c r="T46" s="723"/>
      <c r="U46" s="476"/>
      <c r="V46" s="51"/>
      <c r="W46" s="217" t="s">
        <v>303</v>
      </c>
      <c r="X46" s="217"/>
      <c r="Y46" s="217"/>
      <c r="Z46" s="217"/>
      <c r="AA46" s="217"/>
      <c r="AB46" s="47" t="s">
        <v>9</v>
      </c>
      <c r="AC46" s="47"/>
      <c r="AD46" s="97"/>
      <c r="AE46" s="47"/>
      <c r="AF46" s="47"/>
      <c r="AG46" s="47"/>
      <c r="AH46" s="47"/>
      <c r="AI46" s="47"/>
      <c r="AJ46" s="47"/>
      <c r="AK46" s="47"/>
      <c r="AL46" s="477" t="s">
        <v>244</v>
      </c>
      <c r="AM46" s="476"/>
      <c r="AN46" s="51"/>
      <c r="AO46" s="217"/>
      <c r="AP46" s="217"/>
      <c r="AQ46" s="217"/>
    </row>
    <row r="47" spans="1:43" x14ac:dyDescent="0.2">
      <c r="A47" s="217"/>
      <c r="B47" s="477"/>
      <c r="C47" s="476"/>
      <c r="D47" s="51"/>
      <c r="E47" s="723"/>
      <c r="F47" s="723"/>
      <c r="G47" s="723"/>
      <c r="H47" s="723"/>
      <c r="I47" s="723"/>
      <c r="J47" s="723"/>
      <c r="K47" s="723"/>
      <c r="L47" s="723"/>
      <c r="M47" s="723"/>
      <c r="N47" s="723"/>
      <c r="O47" s="723"/>
      <c r="P47" s="723"/>
      <c r="Q47" s="723"/>
      <c r="R47" s="723"/>
      <c r="S47" s="723"/>
      <c r="T47" s="723"/>
      <c r="U47" s="476"/>
      <c r="V47" s="51"/>
      <c r="W47" s="217" t="s">
        <v>304</v>
      </c>
      <c r="X47" s="217"/>
      <c r="Y47" s="217"/>
      <c r="Z47" s="217"/>
      <c r="AA47" s="47" t="s">
        <v>9</v>
      </c>
      <c r="AB47" s="97"/>
      <c r="AC47" s="47"/>
      <c r="AD47" s="47"/>
      <c r="AE47" s="47"/>
      <c r="AF47" s="47"/>
      <c r="AG47" s="47"/>
      <c r="AH47" s="47"/>
      <c r="AI47" s="47"/>
      <c r="AJ47" s="47"/>
      <c r="AK47" s="47"/>
      <c r="AL47" s="477" t="s">
        <v>246</v>
      </c>
      <c r="AM47" s="476"/>
      <c r="AN47" s="51"/>
      <c r="AO47" s="217"/>
      <c r="AP47" s="127">
        <v>314</v>
      </c>
      <c r="AQ47" s="217"/>
    </row>
    <row r="48" spans="1:43" x14ac:dyDescent="0.2">
      <c r="A48" s="217"/>
      <c r="B48" s="477"/>
      <c r="C48" s="476"/>
      <c r="D48" s="51"/>
      <c r="E48" s="723"/>
      <c r="F48" s="723"/>
      <c r="G48" s="723"/>
      <c r="H48" s="723"/>
      <c r="I48" s="723"/>
      <c r="J48" s="723"/>
      <c r="K48" s="723"/>
      <c r="L48" s="723"/>
      <c r="M48" s="723"/>
      <c r="N48" s="723"/>
      <c r="O48" s="723"/>
      <c r="P48" s="723"/>
      <c r="Q48" s="723"/>
      <c r="R48" s="723"/>
      <c r="S48" s="723"/>
      <c r="T48" s="723"/>
      <c r="U48" s="476"/>
      <c r="V48" s="51"/>
      <c r="W48" s="217" t="s">
        <v>305</v>
      </c>
      <c r="X48" s="217"/>
      <c r="Y48" s="47"/>
      <c r="Z48" s="47" t="s">
        <v>9</v>
      </c>
      <c r="AA48" s="47"/>
      <c r="AB48" s="47"/>
      <c r="AC48" s="47"/>
      <c r="AD48" s="47"/>
      <c r="AE48" s="47"/>
      <c r="AF48" s="47"/>
      <c r="AG48" s="47"/>
      <c r="AH48" s="47"/>
      <c r="AI48" s="47"/>
      <c r="AJ48" s="47"/>
      <c r="AK48" s="47"/>
      <c r="AL48" s="477" t="s">
        <v>248</v>
      </c>
      <c r="AM48" s="476"/>
      <c r="AN48" s="51"/>
      <c r="AO48" s="217"/>
      <c r="AP48" s="127">
        <v>310</v>
      </c>
      <c r="AQ48" s="217"/>
    </row>
    <row r="49" spans="1:43" x14ac:dyDescent="0.2">
      <c r="A49" s="217"/>
      <c r="B49" s="477"/>
      <c r="C49" s="476"/>
      <c r="D49" s="51"/>
      <c r="E49" s="723"/>
      <c r="F49" s="723"/>
      <c r="G49" s="723"/>
      <c r="H49" s="723"/>
      <c r="I49" s="723"/>
      <c r="J49" s="723"/>
      <c r="K49" s="723"/>
      <c r="L49" s="723"/>
      <c r="M49" s="723"/>
      <c r="N49" s="723"/>
      <c r="O49" s="723"/>
      <c r="P49" s="723"/>
      <c r="Q49" s="723"/>
      <c r="R49" s="723"/>
      <c r="S49" s="723"/>
      <c r="T49" s="723"/>
      <c r="U49" s="476"/>
      <c r="V49" s="51"/>
      <c r="W49" s="217" t="s">
        <v>306</v>
      </c>
      <c r="X49" s="217"/>
      <c r="Y49" s="217"/>
      <c r="Z49" s="217"/>
      <c r="AA49" s="47" t="s">
        <v>9</v>
      </c>
      <c r="AB49" s="97"/>
      <c r="AC49" s="47"/>
      <c r="AD49" s="47"/>
      <c r="AE49" s="47"/>
      <c r="AF49" s="47"/>
      <c r="AG49" s="47"/>
      <c r="AH49" s="47"/>
      <c r="AI49" s="47"/>
      <c r="AJ49" s="47"/>
      <c r="AK49" s="47"/>
      <c r="AL49" s="477" t="s">
        <v>250</v>
      </c>
      <c r="AM49" s="476"/>
      <c r="AN49" s="51"/>
      <c r="AO49" s="217"/>
      <c r="AP49" s="127">
        <v>311</v>
      </c>
      <c r="AQ49" s="217"/>
    </row>
    <row r="50" spans="1:43" x14ac:dyDescent="0.2">
      <c r="A50" s="217"/>
      <c r="B50" s="477"/>
      <c r="C50" s="476"/>
      <c r="D50" s="51"/>
      <c r="E50" s="723"/>
      <c r="F50" s="723"/>
      <c r="G50" s="723"/>
      <c r="H50" s="723"/>
      <c r="I50" s="723"/>
      <c r="J50" s="723"/>
      <c r="K50" s="723"/>
      <c r="L50" s="723"/>
      <c r="M50" s="723"/>
      <c r="N50" s="723"/>
      <c r="O50" s="723"/>
      <c r="P50" s="723"/>
      <c r="Q50" s="723"/>
      <c r="R50" s="723"/>
      <c r="S50" s="723"/>
      <c r="T50" s="723"/>
      <c r="U50" s="476"/>
      <c r="V50" s="51"/>
      <c r="W50" s="217" t="s">
        <v>307</v>
      </c>
      <c r="X50" s="217"/>
      <c r="Y50" s="217"/>
      <c r="Z50" s="217"/>
      <c r="AA50" s="217"/>
      <c r="AB50" s="217"/>
      <c r="AC50" s="47"/>
      <c r="AD50" s="47" t="s">
        <v>9</v>
      </c>
      <c r="AE50" s="47"/>
      <c r="AF50" s="97"/>
      <c r="AG50" s="47"/>
      <c r="AH50" s="47"/>
      <c r="AI50" s="47"/>
      <c r="AJ50" s="47"/>
      <c r="AK50" s="47"/>
      <c r="AL50" s="477" t="s">
        <v>252</v>
      </c>
      <c r="AM50" s="476"/>
      <c r="AN50" s="51"/>
      <c r="AO50" s="217"/>
      <c r="AP50" s="217"/>
      <c r="AQ50" s="217"/>
    </row>
    <row r="51" spans="1:43" x14ac:dyDescent="0.2">
      <c r="A51" s="217"/>
      <c r="B51" s="477"/>
      <c r="C51" s="476"/>
      <c r="D51" s="51"/>
      <c r="E51" s="723"/>
      <c r="F51" s="723"/>
      <c r="G51" s="723"/>
      <c r="H51" s="723"/>
      <c r="I51" s="723"/>
      <c r="J51" s="723"/>
      <c r="K51" s="723"/>
      <c r="L51" s="723"/>
      <c r="M51" s="723"/>
      <c r="N51" s="723"/>
      <c r="O51" s="723"/>
      <c r="P51" s="723"/>
      <c r="Q51" s="723"/>
      <c r="R51" s="723"/>
      <c r="S51" s="723"/>
      <c r="T51" s="723"/>
      <c r="U51" s="476"/>
      <c r="V51" s="51"/>
      <c r="W51" s="217" t="s">
        <v>308</v>
      </c>
      <c r="X51" s="217"/>
      <c r="Y51" s="217"/>
      <c r="Z51" s="217"/>
      <c r="AB51" s="47"/>
      <c r="AC51" s="97"/>
      <c r="AD51" s="47"/>
      <c r="AF51" s="97"/>
      <c r="AH51" s="47" t="s">
        <v>9</v>
      </c>
      <c r="AI51" s="47"/>
      <c r="AJ51" s="47"/>
      <c r="AK51" s="47"/>
      <c r="AL51" s="477" t="s">
        <v>309</v>
      </c>
      <c r="AM51" s="476"/>
      <c r="AN51" s="51"/>
      <c r="AO51" s="217"/>
      <c r="AP51" s="217"/>
      <c r="AQ51" s="217"/>
    </row>
    <row r="52" spans="1:43" x14ac:dyDescent="0.2">
      <c r="A52" s="217"/>
      <c r="B52" s="477"/>
      <c r="C52" s="476"/>
      <c r="D52" s="51"/>
      <c r="E52" s="723"/>
      <c r="F52" s="723"/>
      <c r="G52" s="723"/>
      <c r="H52" s="723"/>
      <c r="I52" s="723"/>
      <c r="J52" s="723"/>
      <c r="K52" s="723"/>
      <c r="L52" s="723"/>
      <c r="M52" s="723"/>
      <c r="N52" s="723"/>
      <c r="O52" s="723"/>
      <c r="P52" s="723"/>
      <c r="Q52" s="723"/>
      <c r="R52" s="723"/>
      <c r="S52" s="723"/>
      <c r="T52" s="723"/>
      <c r="U52" s="476"/>
      <c r="V52" s="51"/>
      <c r="W52" s="217" t="s">
        <v>310</v>
      </c>
      <c r="X52" s="217"/>
      <c r="Y52" s="217"/>
      <c r="Z52" s="217"/>
      <c r="AC52" s="97"/>
      <c r="AE52" s="47"/>
      <c r="AF52" s="47"/>
      <c r="AG52" s="47" t="s">
        <v>9</v>
      </c>
      <c r="AH52" s="47"/>
      <c r="AI52" s="47"/>
      <c r="AJ52" s="47"/>
      <c r="AK52" s="47"/>
      <c r="AL52" s="477" t="s">
        <v>311</v>
      </c>
      <c r="AM52" s="476"/>
      <c r="AN52" s="51"/>
      <c r="AO52" s="217"/>
      <c r="AP52" s="217"/>
      <c r="AQ52" s="217"/>
    </row>
    <row r="53" spans="1:43" x14ac:dyDescent="0.2">
      <c r="A53" s="217"/>
      <c r="B53" s="477"/>
      <c r="C53" s="476"/>
      <c r="D53" s="51"/>
      <c r="E53" s="723"/>
      <c r="F53" s="723"/>
      <c r="G53" s="723"/>
      <c r="H53" s="723"/>
      <c r="I53" s="723"/>
      <c r="J53" s="723"/>
      <c r="K53" s="723"/>
      <c r="L53" s="723"/>
      <c r="M53" s="723"/>
      <c r="N53" s="723"/>
      <c r="O53" s="723"/>
      <c r="P53" s="723"/>
      <c r="Q53" s="723"/>
      <c r="R53" s="723"/>
      <c r="S53" s="723"/>
      <c r="T53" s="723"/>
      <c r="U53" s="476"/>
      <c r="V53" s="51"/>
      <c r="W53" s="217" t="s">
        <v>312</v>
      </c>
      <c r="X53" s="217"/>
      <c r="Y53" s="217"/>
      <c r="Z53" s="47" t="s">
        <v>9</v>
      </c>
      <c r="AA53" s="47"/>
      <c r="AB53" s="47"/>
      <c r="AC53" s="47"/>
      <c r="AD53" s="47"/>
      <c r="AE53" s="47"/>
      <c r="AF53" s="47"/>
      <c r="AG53" s="97"/>
      <c r="AH53" s="47"/>
      <c r="AI53" s="97"/>
      <c r="AJ53" s="47"/>
      <c r="AK53" s="47"/>
      <c r="AL53" s="477" t="s">
        <v>313</v>
      </c>
      <c r="AM53" s="476"/>
      <c r="AN53" s="51"/>
      <c r="AO53" s="217"/>
      <c r="AP53" s="743">
        <v>314</v>
      </c>
      <c r="AQ53" s="217"/>
    </row>
    <row r="54" spans="1:43" x14ac:dyDescent="0.2">
      <c r="A54" s="217"/>
      <c r="B54" s="477"/>
      <c r="C54" s="476"/>
      <c r="D54" s="51"/>
      <c r="E54" s="723"/>
      <c r="F54" s="723"/>
      <c r="G54" s="723"/>
      <c r="H54" s="723"/>
      <c r="I54" s="723"/>
      <c r="J54" s="723"/>
      <c r="K54" s="723"/>
      <c r="L54" s="723"/>
      <c r="M54" s="723"/>
      <c r="N54" s="723"/>
      <c r="O54" s="723"/>
      <c r="P54" s="723"/>
      <c r="Q54" s="723"/>
      <c r="R54" s="723"/>
      <c r="S54" s="723"/>
      <c r="T54" s="723"/>
      <c r="U54" s="476"/>
      <c r="V54" s="51"/>
      <c r="W54" s="217" t="s">
        <v>314</v>
      </c>
      <c r="X54" s="217"/>
      <c r="Y54" s="217"/>
      <c r="Z54" s="217"/>
      <c r="AA54" s="217"/>
      <c r="AB54" s="217"/>
      <c r="AC54" s="47"/>
      <c r="AD54" s="47"/>
      <c r="AE54" s="47" t="s">
        <v>9</v>
      </c>
      <c r="AF54" s="47"/>
      <c r="AG54" s="47"/>
      <c r="AH54" s="47"/>
      <c r="AI54" s="47"/>
      <c r="AJ54" s="47"/>
      <c r="AK54" s="47"/>
      <c r="AL54" s="477" t="s">
        <v>315</v>
      </c>
      <c r="AM54" s="476"/>
      <c r="AN54" s="51"/>
      <c r="AO54" s="217"/>
      <c r="AP54" s="743"/>
      <c r="AQ54" s="217"/>
    </row>
    <row r="55" spans="1:43" x14ac:dyDescent="0.2">
      <c r="A55" s="217"/>
      <c r="B55" s="477"/>
      <c r="C55" s="476"/>
      <c r="D55" s="51"/>
      <c r="E55" s="723"/>
      <c r="F55" s="723"/>
      <c r="G55" s="723"/>
      <c r="H55" s="723"/>
      <c r="I55" s="723"/>
      <c r="J55" s="723"/>
      <c r="K55" s="723"/>
      <c r="L55" s="723"/>
      <c r="M55" s="723"/>
      <c r="N55" s="723"/>
      <c r="O55" s="723"/>
      <c r="P55" s="723"/>
      <c r="Q55" s="723"/>
      <c r="R55" s="723"/>
      <c r="S55" s="723"/>
      <c r="T55" s="723"/>
      <c r="U55" s="476"/>
      <c r="V55" s="51"/>
      <c r="W55" s="217" t="s">
        <v>316</v>
      </c>
      <c r="X55" s="217"/>
      <c r="Y55" s="217"/>
      <c r="Z55" s="47" t="s">
        <v>9</v>
      </c>
      <c r="AA55" s="47"/>
      <c r="AB55" s="47"/>
      <c r="AC55" s="47"/>
      <c r="AD55" s="97"/>
      <c r="AE55" s="47"/>
      <c r="AF55" s="47"/>
      <c r="AG55" s="47"/>
      <c r="AH55" s="47"/>
      <c r="AI55" s="47"/>
      <c r="AJ55" s="47"/>
      <c r="AK55" s="47"/>
      <c r="AL55" s="477" t="s">
        <v>317</v>
      </c>
      <c r="AM55" s="476"/>
      <c r="AN55" s="51"/>
      <c r="AO55" s="217"/>
      <c r="AP55" s="217"/>
      <c r="AQ55" s="217"/>
    </row>
    <row r="56" spans="1:43" x14ac:dyDescent="0.2">
      <c r="A56" s="217"/>
      <c r="B56" s="477"/>
      <c r="C56" s="476"/>
      <c r="D56" s="51"/>
      <c r="E56" s="723"/>
      <c r="F56" s="723"/>
      <c r="G56" s="723"/>
      <c r="H56" s="723"/>
      <c r="I56" s="723"/>
      <c r="J56" s="723"/>
      <c r="K56" s="723"/>
      <c r="L56" s="723"/>
      <c r="M56" s="723"/>
      <c r="N56" s="723"/>
      <c r="O56" s="723"/>
      <c r="P56" s="723"/>
      <c r="Q56" s="723"/>
      <c r="R56" s="723"/>
      <c r="S56" s="723"/>
      <c r="T56" s="723"/>
      <c r="U56" s="476"/>
      <c r="V56" s="51"/>
      <c r="W56" s="217" t="s">
        <v>318</v>
      </c>
      <c r="X56" s="217"/>
      <c r="Y56" s="217"/>
      <c r="Z56" s="217"/>
      <c r="AA56" s="217"/>
      <c r="AB56" s="217"/>
      <c r="AC56" s="217"/>
      <c r="AD56" s="217"/>
      <c r="AF56" s="47"/>
      <c r="AG56" s="47" t="s">
        <v>9</v>
      </c>
      <c r="AH56" s="47"/>
      <c r="AI56" s="47"/>
      <c r="AJ56" s="47"/>
      <c r="AK56" s="47"/>
      <c r="AL56" s="477" t="s">
        <v>253</v>
      </c>
      <c r="AM56" s="476"/>
      <c r="AN56" s="51"/>
      <c r="AO56" s="217"/>
      <c r="AP56" s="217"/>
      <c r="AQ56" s="217"/>
    </row>
    <row r="57" spans="1:43" x14ac:dyDescent="0.2">
      <c r="A57" s="217"/>
      <c r="B57" s="477"/>
      <c r="C57" s="476"/>
      <c r="D57" s="51"/>
      <c r="E57" s="723"/>
      <c r="F57" s="723"/>
      <c r="G57" s="723"/>
      <c r="H57" s="723"/>
      <c r="I57" s="723"/>
      <c r="J57" s="723"/>
      <c r="K57" s="723"/>
      <c r="L57" s="723"/>
      <c r="M57" s="723"/>
      <c r="N57" s="723"/>
      <c r="O57" s="723"/>
      <c r="P57" s="723"/>
      <c r="Q57" s="723"/>
      <c r="R57" s="723"/>
      <c r="S57" s="723"/>
      <c r="T57" s="723"/>
      <c r="U57" s="476"/>
      <c r="V57" s="51"/>
      <c r="W57" s="217" t="s">
        <v>319</v>
      </c>
      <c r="X57" s="217"/>
      <c r="Y57" s="217"/>
      <c r="Z57" s="217"/>
      <c r="AA57" s="217"/>
      <c r="AB57" s="217"/>
      <c r="AC57" s="217"/>
      <c r="AD57" s="217"/>
      <c r="AE57" s="217"/>
      <c r="AF57" s="217"/>
      <c r="AG57" s="47"/>
      <c r="AH57" s="47"/>
      <c r="AI57" s="47" t="s">
        <v>9</v>
      </c>
      <c r="AJ57" s="97"/>
      <c r="AK57" s="47"/>
      <c r="AL57" s="477" t="s">
        <v>255</v>
      </c>
      <c r="AM57" s="476"/>
      <c r="AN57" s="51"/>
      <c r="AO57" s="217"/>
      <c r="AP57" s="217"/>
      <c r="AQ57" s="217"/>
    </row>
    <row r="58" spans="1:43" ht="6" customHeight="1" x14ac:dyDescent="0.2">
      <c r="A58" s="77"/>
      <c r="B58" s="76"/>
      <c r="C58" s="48"/>
      <c r="D58" s="26"/>
      <c r="E58" s="77"/>
      <c r="F58" s="77"/>
      <c r="G58" s="77"/>
      <c r="H58" s="77"/>
      <c r="I58" s="77"/>
      <c r="J58" s="77"/>
      <c r="K58" s="77"/>
      <c r="L58" s="77"/>
      <c r="M58" s="77"/>
      <c r="N58" s="77"/>
      <c r="O58" s="77"/>
      <c r="P58" s="77"/>
      <c r="Q58" s="77"/>
      <c r="R58" s="77"/>
      <c r="S58" s="77"/>
      <c r="T58" s="77"/>
      <c r="U58" s="48"/>
      <c r="V58" s="26"/>
      <c r="W58" s="77"/>
      <c r="X58" s="77"/>
      <c r="Y58" s="77"/>
      <c r="Z58" s="77"/>
      <c r="AA58" s="77"/>
      <c r="AB58" s="77"/>
      <c r="AC58" s="77"/>
      <c r="AD58" s="77"/>
      <c r="AE58" s="77"/>
      <c r="AF58" s="77"/>
      <c r="AG58" s="77"/>
      <c r="AH58" s="77"/>
      <c r="AI58" s="77"/>
      <c r="AJ58" s="77"/>
      <c r="AK58" s="77"/>
      <c r="AL58" s="76"/>
      <c r="AM58" s="48"/>
      <c r="AN58" s="26"/>
      <c r="AO58" s="77"/>
      <c r="AP58" s="77"/>
      <c r="AQ58" s="77"/>
    </row>
    <row r="59" spans="1:43" ht="6" customHeight="1" x14ac:dyDescent="0.2">
      <c r="A59" s="248"/>
      <c r="B59" s="117"/>
      <c r="C59" s="118"/>
      <c r="D59" s="51"/>
      <c r="E59" s="217"/>
      <c r="F59" s="217"/>
      <c r="G59" s="217"/>
      <c r="H59" s="217"/>
      <c r="I59" s="217"/>
      <c r="J59" s="217"/>
      <c r="K59" s="217"/>
      <c r="L59" s="217"/>
      <c r="M59" s="217"/>
      <c r="N59" s="217"/>
      <c r="O59" s="217"/>
      <c r="P59" s="217"/>
      <c r="Q59" s="217"/>
      <c r="R59" s="217"/>
      <c r="S59" s="217"/>
      <c r="T59" s="217"/>
      <c r="U59" s="476"/>
      <c r="V59" s="51"/>
      <c r="W59" s="217"/>
      <c r="X59" s="217"/>
      <c r="Y59" s="217"/>
      <c r="Z59" s="217"/>
      <c r="AA59" s="217"/>
      <c r="AB59" s="217"/>
      <c r="AC59" s="217"/>
      <c r="AD59" s="217"/>
      <c r="AE59" s="217"/>
      <c r="AF59" s="217"/>
      <c r="AG59" s="217"/>
      <c r="AH59" s="217"/>
      <c r="AI59" s="217"/>
      <c r="AJ59" s="217"/>
      <c r="AK59" s="217"/>
      <c r="AL59" s="74"/>
      <c r="AM59" s="476"/>
      <c r="AN59" s="51"/>
      <c r="AO59" s="217"/>
      <c r="AP59" s="217"/>
      <c r="AQ59" s="217"/>
    </row>
    <row r="60" spans="1:43" ht="11.25" customHeight="1" x14ac:dyDescent="0.2">
      <c r="A60" s="248"/>
      <c r="B60" s="348">
        <v>308</v>
      </c>
      <c r="C60" s="118"/>
      <c r="D60" s="51"/>
      <c r="E60" s="730" t="str">
        <f ca="1">VLOOKUP(INDIRECT(ADDRESS(ROW(),COLUMN()-3)),Language_Translations,MATCH(Language_Selected,Language_Options,0),FALSE)</f>
        <v>Je vais vous montrer maintenant deux photos. Montrez-moi sur la photo ce qui ressemble le plus à ce qui a été utilisé la dernière fois que vous avez reçu votre injectable.</v>
      </c>
      <c r="F60" s="730"/>
      <c r="G60" s="730"/>
      <c r="H60" s="730"/>
      <c r="I60" s="730"/>
      <c r="J60" s="730"/>
      <c r="K60" s="730"/>
      <c r="L60" s="730"/>
      <c r="M60" s="730"/>
      <c r="N60" s="730"/>
      <c r="O60" s="730"/>
      <c r="P60" s="730"/>
      <c r="Q60" s="730"/>
      <c r="R60" s="730"/>
      <c r="S60" s="730"/>
      <c r="T60" s="730"/>
      <c r="U60" s="94"/>
      <c r="V60" s="51"/>
      <c r="W60" s="217" t="s">
        <v>320</v>
      </c>
      <c r="X60" s="217"/>
      <c r="Z60" s="47"/>
      <c r="AA60" s="47"/>
      <c r="AB60" s="47"/>
      <c r="AC60" s="47"/>
      <c r="AD60" s="47"/>
      <c r="AE60" s="47"/>
      <c r="AF60" s="47" t="s">
        <v>9</v>
      </c>
      <c r="AG60" s="47"/>
      <c r="AH60" s="47"/>
      <c r="AI60" s="47"/>
      <c r="AJ60" s="47"/>
      <c r="AK60" s="47"/>
      <c r="AL60" s="75" t="s">
        <v>93</v>
      </c>
      <c r="AM60" s="476"/>
      <c r="AN60" s="51"/>
      <c r="AO60" s="217"/>
      <c r="AP60" s="217"/>
      <c r="AQ60" s="217"/>
    </row>
    <row r="61" spans="1:43" ht="11.25" customHeight="1" x14ac:dyDescent="0.2">
      <c r="A61" s="248"/>
      <c r="B61" s="198" t="s">
        <v>321</v>
      </c>
      <c r="C61" s="118"/>
      <c r="D61" s="51"/>
      <c r="E61" s="730"/>
      <c r="F61" s="730"/>
      <c r="G61" s="730"/>
      <c r="H61" s="730"/>
      <c r="I61" s="730"/>
      <c r="J61" s="730"/>
      <c r="K61" s="730"/>
      <c r="L61" s="730"/>
      <c r="M61" s="730"/>
      <c r="N61" s="730"/>
      <c r="O61" s="730"/>
      <c r="P61" s="730"/>
      <c r="Q61" s="730"/>
      <c r="R61" s="730"/>
      <c r="S61" s="730"/>
      <c r="T61" s="730"/>
      <c r="U61" s="94"/>
      <c r="V61" s="51"/>
      <c r="W61" s="217" t="s">
        <v>322</v>
      </c>
      <c r="X61" s="217"/>
      <c r="Z61" s="47"/>
      <c r="AA61" s="47"/>
      <c r="AB61" s="47"/>
      <c r="AC61" s="47"/>
      <c r="AD61" s="47"/>
      <c r="AE61" s="47" t="s">
        <v>9</v>
      </c>
      <c r="AF61" s="47"/>
      <c r="AG61" s="47"/>
      <c r="AH61" s="47"/>
      <c r="AI61" s="47"/>
      <c r="AJ61" s="47"/>
      <c r="AK61" s="47"/>
      <c r="AL61" s="75" t="s">
        <v>95</v>
      </c>
      <c r="AM61" s="476"/>
      <c r="AN61" s="51"/>
      <c r="AO61" s="217"/>
      <c r="AP61" s="729">
        <v>314</v>
      </c>
      <c r="AQ61" s="217"/>
    </row>
    <row r="62" spans="1:43" ht="11.25" customHeight="1" x14ac:dyDescent="0.2">
      <c r="A62" s="248"/>
      <c r="B62" s="198"/>
      <c r="C62" s="118"/>
      <c r="D62" s="51"/>
      <c r="E62" s="730"/>
      <c r="F62" s="730"/>
      <c r="G62" s="730"/>
      <c r="H62" s="730"/>
      <c r="I62" s="730"/>
      <c r="J62" s="730"/>
      <c r="K62" s="730"/>
      <c r="L62" s="730"/>
      <c r="M62" s="730"/>
      <c r="N62" s="730"/>
      <c r="O62" s="730"/>
      <c r="P62" s="730"/>
      <c r="Q62" s="730"/>
      <c r="R62" s="730"/>
      <c r="S62" s="730"/>
      <c r="T62" s="730"/>
      <c r="U62" s="94"/>
      <c r="V62" s="51"/>
      <c r="W62" s="217" t="s">
        <v>259</v>
      </c>
      <c r="X62" s="217"/>
      <c r="Z62" s="47"/>
      <c r="AA62" s="47"/>
      <c r="AB62" s="47" t="s">
        <v>9</v>
      </c>
      <c r="AC62" s="47"/>
      <c r="AD62" s="47"/>
      <c r="AE62" s="47"/>
      <c r="AF62" s="47"/>
      <c r="AG62" s="47"/>
      <c r="AH62" s="47"/>
      <c r="AI62" s="47"/>
      <c r="AJ62" s="47"/>
      <c r="AK62" s="47"/>
      <c r="AL62" s="75" t="s">
        <v>212</v>
      </c>
      <c r="AM62" s="476"/>
      <c r="AN62" s="51"/>
      <c r="AO62" s="217"/>
      <c r="AP62" s="729"/>
      <c r="AQ62" s="217"/>
    </row>
    <row r="63" spans="1:43" ht="11.25" customHeight="1" x14ac:dyDescent="0.2">
      <c r="A63" s="248"/>
      <c r="B63" s="198"/>
      <c r="C63" s="118"/>
      <c r="D63" s="51"/>
      <c r="E63" s="730"/>
      <c r="F63" s="730"/>
      <c r="G63" s="730"/>
      <c r="H63" s="730"/>
      <c r="I63" s="730"/>
      <c r="J63" s="730"/>
      <c r="K63" s="730"/>
      <c r="L63" s="730"/>
      <c r="M63" s="730"/>
      <c r="N63" s="730"/>
      <c r="O63" s="730"/>
      <c r="P63" s="730"/>
      <c r="Q63" s="730"/>
      <c r="R63" s="730"/>
      <c r="S63" s="730"/>
      <c r="T63" s="730"/>
      <c r="U63" s="94"/>
      <c r="V63" s="51"/>
      <c r="AL63" s="75"/>
      <c r="AM63" s="476"/>
      <c r="AN63" s="51"/>
      <c r="AO63" s="217"/>
      <c r="AP63" s="318"/>
      <c r="AQ63" s="217"/>
    </row>
    <row r="64" spans="1:43" ht="11.25" customHeight="1" x14ac:dyDescent="0.2">
      <c r="A64" s="248"/>
      <c r="B64" s="198"/>
      <c r="C64" s="118"/>
      <c r="D64" s="51"/>
      <c r="E64" s="730" t="s">
        <v>323</v>
      </c>
      <c r="F64" s="730"/>
      <c r="G64" s="730"/>
      <c r="H64" s="730"/>
      <c r="I64" s="730"/>
      <c r="J64" s="730"/>
      <c r="K64" s="730"/>
      <c r="L64" s="730"/>
      <c r="M64" s="730"/>
      <c r="N64" s="730"/>
      <c r="O64" s="730"/>
      <c r="P64" s="730"/>
      <c r="Q64" s="730"/>
      <c r="R64" s="730"/>
      <c r="S64" s="730"/>
      <c r="T64" s="730"/>
      <c r="U64" s="94"/>
      <c r="V64" s="51"/>
      <c r="W64" s="217"/>
      <c r="X64" s="217"/>
      <c r="Z64" s="47"/>
      <c r="AA64" s="47"/>
      <c r="AB64" s="47"/>
      <c r="AC64" s="47"/>
      <c r="AD64" s="47"/>
      <c r="AE64" s="47"/>
      <c r="AF64" s="47"/>
      <c r="AG64" s="47"/>
      <c r="AH64" s="47"/>
      <c r="AI64" s="47"/>
      <c r="AJ64" s="47"/>
      <c r="AK64" s="47"/>
      <c r="AL64" s="75"/>
      <c r="AM64" s="476"/>
      <c r="AN64" s="51"/>
      <c r="AO64" s="217"/>
      <c r="AP64" s="318"/>
      <c r="AQ64" s="217"/>
    </row>
    <row r="65" spans="1:43" ht="11.25" customHeight="1" x14ac:dyDescent="0.2">
      <c r="A65" s="248"/>
      <c r="B65" s="198"/>
      <c r="C65" s="118"/>
      <c r="D65" s="51"/>
      <c r="E65" s="730"/>
      <c r="F65" s="730"/>
      <c r="G65" s="730"/>
      <c r="H65" s="730"/>
      <c r="I65" s="730"/>
      <c r="J65" s="730"/>
      <c r="K65" s="730"/>
      <c r="L65" s="730"/>
      <c r="M65" s="730"/>
      <c r="N65" s="730"/>
      <c r="O65" s="730"/>
      <c r="P65" s="730"/>
      <c r="Q65" s="730"/>
      <c r="R65" s="730"/>
      <c r="S65" s="730"/>
      <c r="T65" s="730"/>
      <c r="U65" s="94"/>
      <c r="V65" s="51"/>
      <c r="W65" s="217"/>
      <c r="X65" s="217"/>
      <c r="Z65" s="47"/>
      <c r="AA65" s="47"/>
      <c r="AB65" s="47"/>
      <c r="AC65" s="47"/>
      <c r="AD65" s="47"/>
      <c r="AE65" s="47"/>
      <c r="AF65" s="47"/>
      <c r="AG65" s="47"/>
      <c r="AH65" s="47"/>
      <c r="AI65" s="47"/>
      <c r="AJ65" s="47"/>
      <c r="AK65" s="47"/>
      <c r="AL65" s="75"/>
      <c r="AM65" s="476"/>
      <c r="AN65" s="51"/>
      <c r="AO65" s="217"/>
      <c r="AP65" s="318"/>
      <c r="AQ65" s="217"/>
    </row>
    <row r="66" spans="1:43" ht="6" customHeight="1" x14ac:dyDescent="0.2">
      <c r="A66" s="119"/>
      <c r="B66" s="120"/>
      <c r="C66" s="121"/>
      <c r="D66" s="26"/>
      <c r="E66" s="77"/>
      <c r="F66" s="77"/>
      <c r="G66" s="77"/>
      <c r="H66" s="77"/>
      <c r="I66" s="77"/>
      <c r="J66" s="77"/>
      <c r="K66" s="77"/>
      <c r="L66" s="77"/>
      <c r="M66" s="77"/>
      <c r="N66" s="77"/>
      <c r="O66" s="77"/>
      <c r="P66" s="77"/>
      <c r="Q66" s="77"/>
      <c r="R66" s="77"/>
      <c r="S66" s="77"/>
      <c r="T66" s="77"/>
      <c r="U66" s="48"/>
      <c r="V66" s="26"/>
      <c r="W66" s="77"/>
      <c r="X66" s="77"/>
      <c r="Y66" s="77"/>
      <c r="Z66" s="77"/>
      <c r="AA66" s="77"/>
      <c r="AB66" s="77"/>
      <c r="AC66" s="77"/>
      <c r="AD66" s="77"/>
      <c r="AE66" s="77"/>
      <c r="AF66" s="77"/>
      <c r="AG66" s="77"/>
      <c r="AH66" s="77"/>
      <c r="AI66" s="77"/>
      <c r="AJ66" s="77"/>
      <c r="AK66" s="77"/>
      <c r="AL66" s="78"/>
      <c r="AM66" s="48"/>
      <c r="AN66" s="26"/>
      <c r="AO66" s="77"/>
      <c r="AP66" s="77"/>
      <c r="AQ66" s="77"/>
    </row>
    <row r="67" spans="1:43" ht="6" customHeight="1" x14ac:dyDescent="0.2">
      <c r="A67" s="248"/>
      <c r="B67" s="117"/>
      <c r="C67" s="118"/>
      <c r="D67" s="51"/>
      <c r="E67" s="217"/>
      <c r="F67" s="217"/>
      <c r="G67" s="217"/>
      <c r="H67" s="217"/>
      <c r="I67" s="217"/>
      <c r="J67" s="217"/>
      <c r="K67" s="217"/>
      <c r="L67" s="217"/>
      <c r="M67" s="217"/>
      <c r="N67" s="217"/>
      <c r="O67" s="217"/>
      <c r="P67" s="217"/>
      <c r="Q67" s="217"/>
      <c r="R67" s="217"/>
      <c r="S67" s="217"/>
      <c r="T67" s="217"/>
      <c r="U67" s="476"/>
      <c r="V67" s="51"/>
      <c r="W67" s="217"/>
      <c r="X67" s="217"/>
      <c r="Y67" s="217"/>
      <c r="Z67" s="217"/>
      <c r="AA67" s="217"/>
      <c r="AB67" s="217"/>
      <c r="AC67" s="217"/>
      <c r="AD67" s="217"/>
      <c r="AE67" s="217"/>
      <c r="AF67" s="217"/>
      <c r="AG67" s="217"/>
      <c r="AH67" s="217"/>
      <c r="AI67" s="217"/>
      <c r="AJ67" s="217"/>
      <c r="AK67" s="217"/>
      <c r="AL67" s="74"/>
      <c r="AM67" s="476"/>
      <c r="AN67" s="51"/>
      <c r="AO67" s="217"/>
      <c r="AP67" s="217"/>
      <c r="AQ67" s="217"/>
    </row>
    <row r="68" spans="1:43" ht="11.25" customHeight="1" x14ac:dyDescent="0.2">
      <c r="A68" s="248"/>
      <c r="B68" s="348">
        <v>309</v>
      </c>
      <c r="C68" s="118"/>
      <c r="D68" s="51"/>
      <c r="E68" s="722" t="str">
        <f ca="1">VLOOKUP(INDIRECT(ADDRESS(ROW(),COLUMN()-3)),Language_Translations,MATCH(Language_Selected,Language_Options,0),FALSE)</f>
        <v>La dernière fois que vous avez reçu votre injectable, est-ce que vous vous êtes injecté vous-même DMPA-SC/Sayana Press ou c'est un prestataire de santé qui l'a fait pour vous ?</v>
      </c>
      <c r="F68" s="722"/>
      <c r="G68" s="722"/>
      <c r="H68" s="722"/>
      <c r="I68" s="722"/>
      <c r="J68" s="722"/>
      <c r="K68" s="722"/>
      <c r="L68" s="722"/>
      <c r="M68" s="722"/>
      <c r="N68" s="722"/>
      <c r="O68" s="722"/>
      <c r="P68" s="722"/>
      <c r="Q68" s="722"/>
      <c r="R68" s="722"/>
      <c r="S68" s="722"/>
      <c r="T68" s="722"/>
      <c r="U68" s="94"/>
      <c r="V68" s="51"/>
      <c r="W68" s="217" t="s">
        <v>324</v>
      </c>
      <c r="X68" s="217"/>
      <c r="Z68" s="47"/>
      <c r="AA68" s="47"/>
      <c r="AB68" s="47"/>
      <c r="AC68" s="47" t="s">
        <v>9</v>
      </c>
      <c r="AD68" s="47"/>
      <c r="AE68" s="47"/>
      <c r="AF68" s="47"/>
      <c r="AG68" s="47"/>
      <c r="AH68" s="47"/>
      <c r="AI68" s="47"/>
      <c r="AJ68" s="47"/>
      <c r="AK68" s="47"/>
      <c r="AL68" s="75" t="s">
        <v>93</v>
      </c>
      <c r="AM68" s="476"/>
      <c r="AN68" s="51"/>
      <c r="AO68" s="217"/>
      <c r="AP68" s="217"/>
      <c r="AQ68" s="217"/>
    </row>
    <row r="69" spans="1:43" ht="11.25" customHeight="1" x14ac:dyDescent="0.2">
      <c r="A69" s="248"/>
      <c r="B69" s="198" t="s">
        <v>321</v>
      </c>
      <c r="C69" s="118"/>
      <c r="D69" s="51"/>
      <c r="E69" s="722"/>
      <c r="F69" s="722"/>
      <c r="G69" s="722"/>
      <c r="H69" s="722"/>
      <c r="I69" s="722"/>
      <c r="J69" s="722"/>
      <c r="K69" s="722"/>
      <c r="L69" s="722"/>
      <c r="M69" s="722"/>
      <c r="N69" s="722"/>
      <c r="O69" s="722"/>
      <c r="P69" s="722"/>
      <c r="Q69" s="722"/>
      <c r="R69" s="722"/>
      <c r="S69" s="722"/>
      <c r="T69" s="722"/>
      <c r="U69" s="94"/>
      <c r="V69" s="51"/>
      <c r="W69" s="217" t="s">
        <v>325</v>
      </c>
      <c r="X69" s="217"/>
      <c r="Z69" s="47"/>
      <c r="AA69" s="47"/>
      <c r="AB69" s="47"/>
      <c r="AC69" s="47"/>
      <c r="AD69" s="47"/>
      <c r="AE69" s="47"/>
      <c r="AL69"/>
      <c r="AM69" s="476"/>
      <c r="AN69" s="51"/>
      <c r="AO69" s="217"/>
      <c r="AP69" s="729">
        <v>314</v>
      </c>
      <c r="AQ69" s="217"/>
    </row>
    <row r="70" spans="1:43" ht="11.25" customHeight="1" x14ac:dyDescent="0.2">
      <c r="A70" s="248"/>
      <c r="B70" s="198"/>
      <c r="C70" s="118"/>
      <c r="D70" s="51"/>
      <c r="E70" s="722"/>
      <c r="F70" s="722"/>
      <c r="G70" s="722"/>
      <c r="H70" s="722"/>
      <c r="I70" s="722"/>
      <c r="J70" s="722"/>
      <c r="K70" s="722"/>
      <c r="L70" s="722"/>
      <c r="M70" s="722"/>
      <c r="N70" s="722"/>
      <c r="O70" s="722"/>
      <c r="P70" s="722"/>
      <c r="Q70" s="722"/>
      <c r="R70" s="722"/>
      <c r="S70" s="722"/>
      <c r="T70" s="722"/>
      <c r="U70" s="94"/>
      <c r="V70" s="51"/>
      <c r="W70" s="217"/>
      <c r="X70" s="217" t="s">
        <v>326</v>
      </c>
      <c r="Z70" s="47"/>
      <c r="AA70" s="47"/>
      <c r="AB70" s="47"/>
      <c r="AC70" s="47"/>
      <c r="AD70" s="47"/>
      <c r="AE70" s="47"/>
      <c r="AF70" s="47"/>
      <c r="AG70" s="47" t="s">
        <v>9</v>
      </c>
      <c r="AH70" s="47"/>
      <c r="AI70" s="47"/>
      <c r="AJ70" s="47"/>
      <c r="AK70" s="47"/>
      <c r="AL70" s="75" t="s">
        <v>95</v>
      </c>
      <c r="AM70" s="476"/>
      <c r="AN70" s="51"/>
      <c r="AO70" s="217"/>
      <c r="AP70" s="729"/>
      <c r="AQ70" s="217"/>
    </row>
    <row r="71" spans="1:43" ht="11.25" customHeight="1" x14ac:dyDescent="0.2">
      <c r="A71" s="248"/>
      <c r="B71" s="117"/>
      <c r="C71" s="118"/>
      <c r="D71" s="51"/>
      <c r="E71" s="722"/>
      <c r="F71" s="722"/>
      <c r="G71" s="722"/>
      <c r="H71" s="722"/>
      <c r="I71" s="722"/>
      <c r="J71" s="722"/>
      <c r="K71" s="722"/>
      <c r="L71" s="722"/>
      <c r="M71" s="722"/>
      <c r="N71" s="722"/>
      <c r="O71" s="722"/>
      <c r="P71" s="722"/>
      <c r="Q71" s="722"/>
      <c r="R71" s="722"/>
      <c r="S71" s="722"/>
      <c r="T71" s="722"/>
      <c r="U71" s="94"/>
      <c r="V71" s="51"/>
      <c r="W71" s="217" t="s">
        <v>259</v>
      </c>
      <c r="X71" s="217"/>
      <c r="Z71" s="47"/>
      <c r="AA71" s="47"/>
      <c r="AB71" s="47" t="s">
        <v>9</v>
      </c>
      <c r="AC71" s="47"/>
      <c r="AD71" s="47"/>
      <c r="AE71" s="47"/>
      <c r="AF71" s="47"/>
      <c r="AG71" s="47"/>
      <c r="AH71" s="47"/>
      <c r="AI71" s="47"/>
      <c r="AJ71" s="47"/>
      <c r="AK71" s="47"/>
      <c r="AL71" s="75" t="s">
        <v>212</v>
      </c>
      <c r="AM71" s="476"/>
      <c r="AN71" s="51"/>
      <c r="AO71" s="217"/>
      <c r="AP71" s="217"/>
      <c r="AQ71" s="217"/>
    </row>
    <row r="72" spans="1:43" ht="6" customHeight="1" x14ac:dyDescent="0.2">
      <c r="A72" s="248"/>
      <c r="B72" s="117"/>
      <c r="C72" s="118"/>
      <c r="D72" s="51"/>
      <c r="E72" s="217"/>
      <c r="F72" s="217"/>
      <c r="G72" s="217"/>
      <c r="H72" s="217"/>
      <c r="I72" s="217"/>
      <c r="J72" s="217"/>
      <c r="K72" s="217"/>
      <c r="L72" s="217"/>
      <c r="M72" s="217"/>
      <c r="N72" s="217"/>
      <c r="O72" s="217"/>
      <c r="P72" s="217"/>
      <c r="Q72" s="217"/>
      <c r="R72" s="217"/>
      <c r="S72" s="217"/>
      <c r="T72" s="217"/>
      <c r="U72" s="476"/>
      <c r="V72" s="51"/>
      <c r="W72" s="217"/>
      <c r="X72" s="217"/>
      <c r="Y72" s="217"/>
      <c r="Z72" s="217"/>
      <c r="AA72" s="217"/>
      <c r="AB72" s="217"/>
      <c r="AC72" s="217"/>
      <c r="AD72" s="217"/>
      <c r="AE72" s="217"/>
      <c r="AF72" s="217"/>
      <c r="AG72" s="217"/>
      <c r="AH72" s="217"/>
      <c r="AI72" s="217"/>
      <c r="AJ72" s="217"/>
      <c r="AK72" s="217"/>
      <c r="AL72" s="74"/>
      <c r="AM72" s="476"/>
      <c r="AN72" s="51"/>
      <c r="AO72" s="217"/>
      <c r="AP72" s="217"/>
      <c r="AQ72" s="217"/>
    </row>
    <row r="73" spans="1:43" ht="6" customHeight="1" x14ac:dyDescent="0.2">
      <c r="A73" s="16"/>
      <c r="B73" s="475"/>
      <c r="C73" s="46"/>
      <c r="D73" s="27"/>
      <c r="E73" s="16"/>
      <c r="F73" s="16"/>
      <c r="G73" s="16"/>
      <c r="H73" s="16"/>
      <c r="I73" s="16"/>
      <c r="J73" s="16"/>
      <c r="K73" s="16"/>
      <c r="L73" s="16"/>
      <c r="M73" s="16"/>
      <c r="N73" s="16"/>
      <c r="O73" s="16"/>
      <c r="P73" s="16"/>
      <c r="Q73" s="16"/>
      <c r="R73" s="16"/>
      <c r="S73" s="16"/>
      <c r="T73" s="16"/>
      <c r="U73" s="46"/>
      <c r="V73" s="27"/>
      <c r="W73" s="16"/>
      <c r="X73" s="16"/>
      <c r="Y73" s="16"/>
      <c r="Z73" s="16"/>
      <c r="AA73" s="16"/>
      <c r="AB73" s="16"/>
      <c r="AC73" s="16"/>
      <c r="AD73" s="16"/>
      <c r="AE73" s="16"/>
      <c r="AF73" s="16"/>
      <c r="AG73" s="16"/>
      <c r="AH73" s="16"/>
      <c r="AI73" s="16"/>
      <c r="AJ73" s="16"/>
      <c r="AK73" s="16"/>
      <c r="AL73" s="24"/>
      <c r="AM73" s="46"/>
      <c r="AN73" s="27"/>
      <c r="AO73" s="16"/>
      <c r="AP73" s="16"/>
      <c r="AQ73" s="16"/>
    </row>
    <row r="74" spans="1:43" ht="11.25" customHeight="1" x14ac:dyDescent="0.2">
      <c r="A74" s="217"/>
      <c r="B74" s="133">
        <v>310</v>
      </c>
      <c r="C74" s="476"/>
      <c r="D74" s="51"/>
      <c r="E74" s="722" t="str">
        <f ca="1">VLOOKUP(INDIRECT(ADDRESS(ROW(),COLUMN()-3)),Language_Translations,MATCH(Language_Selected,Language_Options,0),FALSE)</f>
        <v>Quelle est la marque de pilule que vous utilisez actuellement ?</v>
      </c>
      <c r="F74" s="722"/>
      <c r="G74" s="722"/>
      <c r="H74" s="722"/>
      <c r="I74" s="722"/>
      <c r="J74" s="722"/>
      <c r="K74" s="722"/>
      <c r="L74" s="722"/>
      <c r="M74" s="722"/>
      <c r="N74" s="722"/>
      <c r="O74" s="722"/>
      <c r="P74" s="722"/>
      <c r="Q74" s="722"/>
      <c r="R74" s="722"/>
      <c r="S74" s="722"/>
      <c r="T74" s="722"/>
      <c r="U74" s="476"/>
      <c r="V74" s="51"/>
      <c r="W74" s="217" t="s">
        <v>327</v>
      </c>
      <c r="X74" s="217"/>
      <c r="Y74" s="217"/>
      <c r="Z74" s="47"/>
      <c r="AA74" s="47" t="s">
        <v>9</v>
      </c>
      <c r="AB74" s="97"/>
      <c r="AC74" s="47"/>
      <c r="AD74" s="47"/>
      <c r="AE74" s="47"/>
      <c r="AF74" s="47"/>
      <c r="AG74" s="47"/>
      <c r="AH74" s="47"/>
      <c r="AI74" s="47"/>
      <c r="AJ74" s="47"/>
      <c r="AK74" s="47"/>
      <c r="AL74" s="74" t="s">
        <v>72</v>
      </c>
      <c r="AM74" s="476"/>
      <c r="AN74" s="51"/>
      <c r="AO74" s="217"/>
      <c r="AP74" s="217"/>
      <c r="AQ74" s="217"/>
    </row>
    <row r="75" spans="1:43" x14ac:dyDescent="0.2">
      <c r="A75" s="217"/>
      <c r="B75" s="477"/>
      <c r="C75" s="476"/>
      <c r="D75" s="51"/>
      <c r="E75" s="722"/>
      <c r="F75" s="722"/>
      <c r="G75" s="722"/>
      <c r="H75" s="722"/>
      <c r="I75" s="722"/>
      <c r="J75" s="722"/>
      <c r="K75" s="722"/>
      <c r="L75" s="722"/>
      <c r="M75" s="722"/>
      <c r="N75" s="722"/>
      <c r="O75" s="722"/>
      <c r="P75" s="722"/>
      <c r="Q75" s="722"/>
      <c r="R75" s="722"/>
      <c r="S75" s="722"/>
      <c r="T75" s="722"/>
      <c r="U75" s="476"/>
      <c r="V75" s="51"/>
      <c r="W75" s="217" t="s">
        <v>328</v>
      </c>
      <c r="X75" s="217"/>
      <c r="Y75" s="217"/>
      <c r="Z75" s="47"/>
      <c r="AA75" s="47" t="s">
        <v>9</v>
      </c>
      <c r="AB75" s="97"/>
      <c r="AC75" s="47"/>
      <c r="AD75" s="47"/>
      <c r="AE75" s="47"/>
      <c r="AF75" s="47"/>
      <c r="AG75" s="47"/>
      <c r="AH75" s="47"/>
      <c r="AI75" s="47"/>
      <c r="AJ75" s="47"/>
      <c r="AK75" s="47"/>
      <c r="AL75" s="74" t="s">
        <v>73</v>
      </c>
      <c r="AM75" s="476"/>
      <c r="AN75" s="51"/>
      <c r="AO75" s="217"/>
      <c r="AP75" s="217"/>
      <c r="AQ75" s="217"/>
    </row>
    <row r="76" spans="1:43" x14ac:dyDescent="0.2">
      <c r="A76" s="217"/>
      <c r="B76" s="477"/>
      <c r="C76" s="476"/>
      <c r="D76" s="51"/>
      <c r="F76" s="217"/>
      <c r="G76" s="217"/>
      <c r="H76" s="217"/>
      <c r="I76" s="217"/>
      <c r="J76" s="217"/>
      <c r="K76" s="217"/>
      <c r="L76" s="217"/>
      <c r="M76" s="217"/>
      <c r="N76" s="217"/>
      <c r="O76" s="217"/>
      <c r="P76" s="217"/>
      <c r="Q76" s="217"/>
      <c r="R76" s="217"/>
      <c r="S76" s="217"/>
      <c r="T76" s="217"/>
      <c r="U76" s="476"/>
      <c r="V76" s="51"/>
      <c r="W76" s="217" t="s">
        <v>329</v>
      </c>
      <c r="X76" s="217"/>
      <c r="Y76" s="217"/>
      <c r="Z76" s="47"/>
      <c r="AA76" s="47" t="s">
        <v>9</v>
      </c>
      <c r="AB76" s="97"/>
      <c r="AC76" s="47"/>
      <c r="AD76" s="47"/>
      <c r="AE76" s="47"/>
      <c r="AF76" s="47"/>
      <c r="AG76" s="47"/>
      <c r="AH76" s="47"/>
      <c r="AI76" s="47"/>
      <c r="AJ76" s="47"/>
      <c r="AK76" s="47"/>
      <c r="AL76" s="74" t="s">
        <v>74</v>
      </c>
      <c r="AM76" s="476"/>
      <c r="AN76" s="51"/>
      <c r="AO76" s="217"/>
      <c r="AP76" s="217"/>
      <c r="AQ76" s="217"/>
    </row>
    <row r="77" spans="1:43" x14ac:dyDescent="0.2">
      <c r="A77" s="217"/>
      <c r="B77" s="477"/>
      <c r="C77" s="476"/>
      <c r="D77" s="51"/>
      <c r="E77" s="723" t="s">
        <v>330</v>
      </c>
      <c r="F77" s="723"/>
      <c r="G77" s="723"/>
      <c r="H77" s="723"/>
      <c r="I77" s="723"/>
      <c r="J77" s="723"/>
      <c r="K77" s="723"/>
      <c r="L77" s="723"/>
      <c r="M77" s="723"/>
      <c r="N77" s="723"/>
      <c r="O77" s="723"/>
      <c r="P77" s="723"/>
      <c r="Q77" s="723"/>
      <c r="R77" s="723"/>
      <c r="S77" s="723"/>
      <c r="T77" s="723"/>
      <c r="U77" s="476"/>
      <c r="V77" s="51"/>
      <c r="W77" s="217"/>
      <c r="X77" s="217"/>
      <c r="Y77" s="217"/>
      <c r="Z77" s="217"/>
      <c r="AA77" s="217"/>
      <c r="AB77" s="217"/>
      <c r="AC77" s="217"/>
      <c r="AD77" s="217"/>
      <c r="AE77" s="217"/>
      <c r="AF77" s="217"/>
      <c r="AG77" s="217"/>
      <c r="AH77" s="217"/>
      <c r="AI77" s="217"/>
      <c r="AJ77" s="217"/>
      <c r="AK77" s="217"/>
      <c r="AL77" s="74"/>
      <c r="AM77" s="476"/>
      <c r="AN77" s="51"/>
      <c r="AO77" s="217"/>
      <c r="AP77" s="127">
        <v>314</v>
      </c>
      <c r="AQ77" s="217"/>
    </row>
    <row r="78" spans="1:43" x14ac:dyDescent="0.2">
      <c r="A78" s="217"/>
      <c r="B78" s="477"/>
      <c r="C78" s="476"/>
      <c r="D78" s="51"/>
      <c r="E78" s="723"/>
      <c r="F78" s="723"/>
      <c r="G78" s="723"/>
      <c r="H78" s="723"/>
      <c r="I78" s="723"/>
      <c r="J78" s="723"/>
      <c r="K78" s="723"/>
      <c r="L78" s="723"/>
      <c r="M78" s="723"/>
      <c r="N78" s="723"/>
      <c r="O78" s="723"/>
      <c r="P78" s="723"/>
      <c r="Q78" s="723"/>
      <c r="R78" s="723"/>
      <c r="S78" s="723"/>
      <c r="T78" s="723"/>
      <c r="U78" s="476"/>
      <c r="V78" s="51"/>
      <c r="W78" s="217" t="s">
        <v>106</v>
      </c>
      <c r="X78" s="217"/>
      <c r="Y78" s="217"/>
      <c r="Z78" s="217"/>
      <c r="AA78" s="217"/>
      <c r="AB78" s="217"/>
      <c r="AC78" s="217"/>
      <c r="AD78" s="217"/>
      <c r="AE78" s="217"/>
      <c r="AF78" s="217"/>
      <c r="AG78" s="217"/>
      <c r="AH78" s="217"/>
      <c r="AI78" s="217"/>
      <c r="AJ78" s="217"/>
      <c r="AK78" s="217"/>
      <c r="AL78" s="75" t="s">
        <v>76</v>
      </c>
      <c r="AM78" s="476"/>
      <c r="AN78" s="51"/>
      <c r="AO78" s="217"/>
      <c r="AP78" s="217"/>
      <c r="AQ78" s="217"/>
    </row>
    <row r="79" spans="1:43" x14ac:dyDescent="0.2">
      <c r="A79" s="217"/>
      <c r="B79" s="477"/>
      <c r="C79" s="476"/>
      <c r="D79" s="51"/>
      <c r="E79" s="723"/>
      <c r="F79" s="723"/>
      <c r="G79" s="723"/>
      <c r="H79" s="723"/>
      <c r="I79" s="723"/>
      <c r="J79" s="723"/>
      <c r="K79" s="723"/>
      <c r="L79" s="723"/>
      <c r="M79" s="723"/>
      <c r="N79" s="723"/>
      <c r="O79" s="723"/>
      <c r="P79" s="723"/>
      <c r="Q79" s="723"/>
      <c r="R79" s="723"/>
      <c r="S79" s="723"/>
      <c r="T79" s="723"/>
      <c r="U79" s="476"/>
      <c r="V79" s="51"/>
      <c r="W79" s="217"/>
      <c r="X79" s="217"/>
      <c r="Y79" s="217"/>
      <c r="Z79" s="697" t="s">
        <v>107</v>
      </c>
      <c r="AA79" s="697"/>
      <c r="AB79" s="697"/>
      <c r="AC79" s="697"/>
      <c r="AD79" s="697"/>
      <c r="AE79" s="697"/>
      <c r="AF79" s="697"/>
      <c r="AG79" s="697"/>
      <c r="AH79" s="697"/>
      <c r="AI79" s="697"/>
      <c r="AJ79" s="697"/>
      <c r="AK79" s="697"/>
      <c r="AL79" s="74"/>
      <c r="AM79" s="476"/>
      <c r="AN79" s="51"/>
      <c r="AO79" s="217"/>
      <c r="AP79" s="217"/>
      <c r="AQ79" s="217"/>
    </row>
    <row r="80" spans="1:43" x14ac:dyDescent="0.2">
      <c r="A80" s="217"/>
      <c r="B80" s="477"/>
      <c r="C80" s="476"/>
      <c r="D80" s="51"/>
      <c r="E80" s="723"/>
      <c r="F80" s="723"/>
      <c r="G80" s="723"/>
      <c r="H80" s="723"/>
      <c r="I80" s="723"/>
      <c r="J80" s="723"/>
      <c r="K80" s="723"/>
      <c r="L80" s="723"/>
      <c r="M80" s="723"/>
      <c r="N80" s="723"/>
      <c r="O80" s="723"/>
      <c r="P80" s="723"/>
      <c r="Q80" s="723"/>
      <c r="R80" s="723"/>
      <c r="S80" s="723"/>
      <c r="T80" s="723"/>
      <c r="U80" s="476"/>
      <c r="V80" s="51"/>
      <c r="W80" s="217" t="s">
        <v>259</v>
      </c>
      <c r="X80" s="217"/>
      <c r="Y80" s="217"/>
      <c r="Z80" s="217"/>
      <c r="AA80" s="217"/>
      <c r="AB80" s="47" t="s">
        <v>9</v>
      </c>
      <c r="AC80" s="97"/>
      <c r="AD80" s="47"/>
      <c r="AE80" s="47"/>
      <c r="AF80" s="47"/>
      <c r="AG80" s="47"/>
      <c r="AH80" s="47"/>
      <c r="AI80" s="47"/>
      <c r="AJ80" s="47"/>
      <c r="AK80" s="47"/>
      <c r="AL80" s="74" t="s">
        <v>88</v>
      </c>
      <c r="AM80" s="476"/>
      <c r="AN80" s="51"/>
      <c r="AO80" s="217"/>
      <c r="AP80" s="217"/>
      <c r="AQ80" s="217"/>
    </row>
    <row r="81" spans="1:43" ht="6" customHeight="1" x14ac:dyDescent="0.2">
      <c r="A81" s="77"/>
      <c r="B81" s="76"/>
      <c r="C81" s="48"/>
      <c r="D81" s="26"/>
      <c r="E81" s="77"/>
      <c r="F81" s="77"/>
      <c r="G81" s="77"/>
      <c r="H81" s="77"/>
      <c r="I81" s="77"/>
      <c r="J81" s="77"/>
      <c r="K81" s="77"/>
      <c r="L81" s="77"/>
      <c r="M81" s="77"/>
      <c r="N81" s="77"/>
      <c r="O81" s="77"/>
      <c r="P81" s="77"/>
      <c r="Q81" s="77"/>
      <c r="R81" s="77"/>
      <c r="S81" s="77"/>
      <c r="T81" s="77"/>
      <c r="U81" s="48"/>
      <c r="V81" s="26"/>
      <c r="W81" s="77"/>
      <c r="X81" s="77"/>
      <c r="Y81" s="77"/>
      <c r="Z81" s="77"/>
      <c r="AA81" s="77"/>
      <c r="AB81" s="77"/>
      <c r="AC81" s="77"/>
      <c r="AD81" s="77"/>
      <c r="AE81" s="77"/>
      <c r="AF81" s="77"/>
      <c r="AG81" s="77"/>
      <c r="AH81" s="77"/>
      <c r="AI81" s="77"/>
      <c r="AJ81" s="77"/>
      <c r="AK81" s="77"/>
      <c r="AL81" s="78"/>
      <c r="AM81" s="48"/>
      <c r="AN81" s="26"/>
      <c r="AO81" s="77"/>
      <c r="AP81" s="77"/>
      <c r="AQ81" s="77"/>
    </row>
    <row r="82" spans="1:43" ht="6" customHeight="1" x14ac:dyDescent="0.2">
      <c r="A82" s="16"/>
      <c r="B82" s="475"/>
      <c r="C82" s="46"/>
      <c r="D82" s="27"/>
      <c r="E82" s="16"/>
      <c r="F82" s="16"/>
      <c r="G82" s="16"/>
      <c r="H82" s="16"/>
      <c r="I82" s="16"/>
      <c r="J82" s="16"/>
      <c r="K82" s="16"/>
      <c r="L82" s="16"/>
      <c r="M82" s="16"/>
      <c r="N82" s="16"/>
      <c r="O82" s="16"/>
      <c r="P82" s="16"/>
      <c r="Q82" s="16"/>
      <c r="R82" s="16"/>
      <c r="S82" s="16"/>
      <c r="T82" s="16"/>
      <c r="U82" s="46"/>
      <c r="V82" s="27"/>
      <c r="W82" s="16"/>
      <c r="X82" s="16"/>
      <c r="Y82" s="16"/>
      <c r="Z82" s="16"/>
      <c r="AA82" s="16"/>
      <c r="AB82" s="16"/>
      <c r="AC82" s="16"/>
      <c r="AD82" s="16"/>
      <c r="AE82" s="16"/>
      <c r="AF82" s="16"/>
      <c r="AG82" s="16"/>
      <c r="AH82" s="16"/>
      <c r="AI82" s="16"/>
      <c r="AJ82" s="16"/>
      <c r="AK82" s="16"/>
      <c r="AL82" s="24"/>
      <c r="AM82" s="46"/>
      <c r="AN82" s="27"/>
      <c r="AO82" s="16"/>
      <c r="AP82" s="16"/>
      <c r="AQ82" s="16"/>
    </row>
    <row r="83" spans="1:43" ht="11.25" customHeight="1" x14ac:dyDescent="0.2">
      <c r="A83" s="217"/>
      <c r="B83" s="133">
        <v>311</v>
      </c>
      <c r="C83" s="476"/>
      <c r="D83" s="51"/>
      <c r="E83" s="722" t="str">
        <f ca="1">VLOOKUP(INDIRECT(ADDRESS(ROW(),COLUMN()-3)),Language_Translations,MATCH(Language_Selected,Language_Options,0),FALSE)</f>
        <v>Quelle est la marque de condom que vous utilisez actuellement ?</v>
      </c>
      <c r="F83" s="722"/>
      <c r="G83" s="722"/>
      <c r="H83" s="722"/>
      <c r="I83" s="722"/>
      <c r="J83" s="722"/>
      <c r="K83" s="722"/>
      <c r="L83" s="722"/>
      <c r="M83" s="722"/>
      <c r="N83" s="722"/>
      <c r="O83" s="722"/>
      <c r="P83" s="722"/>
      <c r="Q83" s="722"/>
      <c r="R83" s="722"/>
      <c r="S83" s="722"/>
      <c r="T83" s="722"/>
      <c r="U83" s="476"/>
      <c r="V83" s="51"/>
      <c r="W83" s="217" t="s">
        <v>327</v>
      </c>
      <c r="X83" s="217"/>
      <c r="Y83" s="217"/>
      <c r="Z83" s="47"/>
      <c r="AA83" s="47" t="s">
        <v>9</v>
      </c>
      <c r="AB83" s="97"/>
      <c r="AC83" s="47"/>
      <c r="AD83" s="47"/>
      <c r="AE83" s="47"/>
      <c r="AF83" s="47"/>
      <c r="AG83" s="47"/>
      <c r="AH83" s="47"/>
      <c r="AI83" s="47"/>
      <c r="AJ83" s="47"/>
      <c r="AK83" s="47"/>
      <c r="AL83" s="74" t="s">
        <v>72</v>
      </c>
      <c r="AM83" s="476"/>
      <c r="AN83" s="51"/>
      <c r="AO83" s="217"/>
      <c r="AP83" s="217"/>
      <c r="AQ83" s="217"/>
    </row>
    <row r="84" spans="1:43" x14ac:dyDescent="0.2">
      <c r="A84" s="217"/>
      <c r="B84" s="477"/>
      <c r="C84" s="476"/>
      <c r="D84" s="51"/>
      <c r="E84" s="722"/>
      <c r="F84" s="722"/>
      <c r="G84" s="722"/>
      <c r="H84" s="722"/>
      <c r="I84" s="722"/>
      <c r="J84" s="722"/>
      <c r="K84" s="722"/>
      <c r="L84" s="722"/>
      <c r="M84" s="722"/>
      <c r="N84" s="722"/>
      <c r="O84" s="722"/>
      <c r="P84" s="722"/>
      <c r="Q84" s="722"/>
      <c r="R84" s="722"/>
      <c r="S84" s="722"/>
      <c r="T84" s="722"/>
      <c r="U84" s="476"/>
      <c r="V84" s="51"/>
      <c r="W84" s="217" t="s">
        <v>328</v>
      </c>
      <c r="X84" s="217"/>
      <c r="Y84" s="217"/>
      <c r="Z84" s="47"/>
      <c r="AA84" s="47" t="s">
        <v>9</v>
      </c>
      <c r="AB84" s="97"/>
      <c r="AC84" s="47"/>
      <c r="AD84" s="47"/>
      <c r="AE84" s="47"/>
      <c r="AF84" s="47"/>
      <c r="AG84" s="47"/>
      <c r="AH84" s="47"/>
      <c r="AI84" s="47"/>
      <c r="AJ84" s="47"/>
      <c r="AK84" s="47"/>
      <c r="AL84" s="74" t="s">
        <v>73</v>
      </c>
      <c r="AM84" s="476"/>
      <c r="AN84" s="51"/>
      <c r="AO84" s="217"/>
      <c r="AP84" s="217"/>
      <c r="AQ84" s="217"/>
    </row>
    <row r="85" spans="1:43" x14ac:dyDescent="0.2">
      <c r="A85" s="217"/>
      <c r="B85" s="477"/>
      <c r="C85" s="476"/>
      <c r="D85" s="51"/>
      <c r="F85" s="217"/>
      <c r="G85" s="217"/>
      <c r="H85" s="217"/>
      <c r="I85" s="217"/>
      <c r="J85" s="217"/>
      <c r="K85" s="217"/>
      <c r="L85" s="217"/>
      <c r="M85" s="217"/>
      <c r="N85" s="217"/>
      <c r="O85" s="217"/>
      <c r="P85" s="217"/>
      <c r="Q85" s="217"/>
      <c r="R85" s="217"/>
      <c r="S85" s="217"/>
      <c r="T85" s="217"/>
      <c r="U85" s="476"/>
      <c r="V85" s="51"/>
      <c r="W85" s="217" t="s">
        <v>329</v>
      </c>
      <c r="X85" s="217"/>
      <c r="Y85" s="217"/>
      <c r="Z85" s="47"/>
      <c r="AA85" s="47" t="s">
        <v>9</v>
      </c>
      <c r="AB85" s="97"/>
      <c r="AC85" s="47"/>
      <c r="AD85" s="47"/>
      <c r="AE85" s="47"/>
      <c r="AF85" s="47"/>
      <c r="AG85" s="47"/>
      <c r="AH85" s="47"/>
      <c r="AI85" s="47"/>
      <c r="AJ85" s="47"/>
      <c r="AK85" s="47"/>
      <c r="AL85" s="74" t="s">
        <v>74</v>
      </c>
      <c r="AM85" s="476"/>
      <c r="AN85" s="51"/>
      <c r="AO85" s="217"/>
      <c r="AP85" s="217"/>
      <c r="AQ85" s="217"/>
    </row>
    <row r="86" spans="1:43" x14ac:dyDescent="0.2">
      <c r="A86" s="217"/>
      <c r="B86" s="477"/>
      <c r="C86" s="476"/>
      <c r="D86" s="51"/>
      <c r="E86" s="723" t="s">
        <v>330</v>
      </c>
      <c r="F86" s="723"/>
      <c r="G86" s="723"/>
      <c r="H86" s="723"/>
      <c r="I86" s="723"/>
      <c r="J86" s="723"/>
      <c r="K86" s="723"/>
      <c r="L86" s="723"/>
      <c r="M86" s="723"/>
      <c r="N86" s="723"/>
      <c r="O86" s="723"/>
      <c r="P86" s="723"/>
      <c r="Q86" s="723"/>
      <c r="R86" s="723"/>
      <c r="S86" s="723"/>
      <c r="T86" s="723"/>
      <c r="U86" s="476"/>
      <c r="V86" s="51"/>
      <c r="W86" s="217"/>
      <c r="X86" s="217"/>
      <c r="Y86" s="217"/>
      <c r="Z86" s="217"/>
      <c r="AA86" s="217"/>
      <c r="AB86" s="217"/>
      <c r="AC86" s="217"/>
      <c r="AD86" s="217"/>
      <c r="AE86" s="217"/>
      <c r="AF86" s="217"/>
      <c r="AG86" s="217"/>
      <c r="AH86" s="217"/>
      <c r="AI86" s="217"/>
      <c r="AJ86" s="217"/>
      <c r="AK86" s="217"/>
      <c r="AL86" s="74"/>
      <c r="AM86" s="476"/>
      <c r="AN86" s="51"/>
      <c r="AO86" s="217"/>
      <c r="AP86" s="127">
        <v>314</v>
      </c>
      <c r="AQ86" s="217"/>
    </row>
    <row r="87" spans="1:43" x14ac:dyDescent="0.2">
      <c r="A87" s="217"/>
      <c r="B87" s="477"/>
      <c r="C87" s="476"/>
      <c r="D87" s="51"/>
      <c r="E87" s="723"/>
      <c r="F87" s="723"/>
      <c r="G87" s="723"/>
      <c r="H87" s="723"/>
      <c r="I87" s="723"/>
      <c r="J87" s="723"/>
      <c r="K87" s="723"/>
      <c r="L87" s="723"/>
      <c r="M87" s="723"/>
      <c r="N87" s="723"/>
      <c r="O87" s="723"/>
      <c r="P87" s="723"/>
      <c r="Q87" s="723"/>
      <c r="R87" s="723"/>
      <c r="S87" s="723"/>
      <c r="T87" s="723"/>
      <c r="U87" s="476"/>
      <c r="V87" s="51"/>
      <c r="W87" s="217" t="s">
        <v>106</v>
      </c>
      <c r="X87" s="217"/>
      <c r="Y87" s="217"/>
      <c r="Z87" s="217"/>
      <c r="AA87" s="217"/>
      <c r="AB87" s="217"/>
      <c r="AC87" s="217"/>
      <c r="AD87" s="217"/>
      <c r="AE87" s="217"/>
      <c r="AF87" s="217"/>
      <c r="AG87" s="217"/>
      <c r="AH87" s="217"/>
      <c r="AI87" s="217"/>
      <c r="AJ87" s="217"/>
      <c r="AK87" s="217"/>
      <c r="AL87" s="75" t="s">
        <v>76</v>
      </c>
      <c r="AM87" s="476"/>
      <c r="AN87" s="51"/>
      <c r="AO87" s="217"/>
      <c r="AP87" s="217"/>
      <c r="AQ87" s="217"/>
    </row>
    <row r="88" spans="1:43" x14ac:dyDescent="0.2">
      <c r="A88" s="217"/>
      <c r="B88" s="477"/>
      <c r="C88" s="476"/>
      <c r="D88" s="51"/>
      <c r="E88" s="723"/>
      <c r="F88" s="723"/>
      <c r="G88" s="723"/>
      <c r="H88" s="723"/>
      <c r="I88" s="723"/>
      <c r="J88" s="723"/>
      <c r="K88" s="723"/>
      <c r="L88" s="723"/>
      <c r="M88" s="723"/>
      <c r="N88" s="723"/>
      <c r="O88" s="723"/>
      <c r="P88" s="723"/>
      <c r="Q88" s="723"/>
      <c r="R88" s="723"/>
      <c r="S88" s="723"/>
      <c r="T88" s="723"/>
      <c r="U88" s="476"/>
      <c r="V88" s="51"/>
      <c r="W88" s="217"/>
      <c r="X88" s="217"/>
      <c r="Y88" s="217"/>
      <c r="Z88" s="697" t="s">
        <v>107</v>
      </c>
      <c r="AA88" s="697"/>
      <c r="AB88" s="697"/>
      <c r="AC88" s="697"/>
      <c r="AD88" s="697"/>
      <c r="AE88" s="697"/>
      <c r="AF88" s="697"/>
      <c r="AG88" s="697"/>
      <c r="AH88" s="697"/>
      <c r="AI88" s="697"/>
      <c r="AJ88" s="697"/>
      <c r="AK88" s="697"/>
      <c r="AL88" s="74"/>
      <c r="AM88" s="476"/>
      <c r="AN88" s="51"/>
      <c r="AO88" s="217"/>
      <c r="AP88" s="217"/>
      <c r="AQ88" s="217"/>
    </row>
    <row r="89" spans="1:43" x14ac:dyDescent="0.2">
      <c r="A89" s="217"/>
      <c r="B89" s="477"/>
      <c r="C89" s="476"/>
      <c r="D89" s="51"/>
      <c r="E89" s="723"/>
      <c r="F89" s="723"/>
      <c r="G89" s="723"/>
      <c r="H89" s="723"/>
      <c r="I89" s="723"/>
      <c r="J89" s="723"/>
      <c r="K89" s="723"/>
      <c r="L89" s="723"/>
      <c r="M89" s="723"/>
      <c r="N89" s="723"/>
      <c r="O89" s="723"/>
      <c r="P89" s="723"/>
      <c r="Q89" s="723"/>
      <c r="R89" s="723"/>
      <c r="S89" s="723"/>
      <c r="T89" s="723"/>
      <c r="U89" s="476"/>
      <c r="V89" s="51"/>
      <c r="W89" s="217" t="s">
        <v>259</v>
      </c>
      <c r="X89" s="217"/>
      <c r="Y89" s="217"/>
      <c r="Z89" s="217"/>
      <c r="AA89" s="217"/>
      <c r="AB89" s="47" t="s">
        <v>9</v>
      </c>
      <c r="AC89" s="97"/>
      <c r="AD89" s="47"/>
      <c r="AE89" s="47"/>
      <c r="AF89" s="47"/>
      <c r="AG89" s="47"/>
      <c r="AH89" s="47"/>
      <c r="AI89" s="47"/>
      <c r="AJ89" s="47"/>
      <c r="AK89" s="47"/>
      <c r="AL89" s="74" t="s">
        <v>88</v>
      </c>
      <c r="AM89" s="476"/>
      <c r="AN89" s="51"/>
      <c r="AO89" s="217"/>
      <c r="AP89" s="217"/>
      <c r="AQ89" s="217"/>
    </row>
    <row r="90" spans="1:43" ht="6" customHeight="1" x14ac:dyDescent="0.2">
      <c r="A90" s="77"/>
      <c r="B90" s="76"/>
      <c r="C90" s="48"/>
      <c r="D90" s="26"/>
      <c r="E90" s="77"/>
      <c r="F90" s="77"/>
      <c r="G90" s="77"/>
      <c r="H90" s="77"/>
      <c r="I90" s="77"/>
      <c r="J90" s="77"/>
      <c r="K90" s="77"/>
      <c r="L90" s="77"/>
      <c r="M90" s="77"/>
      <c r="N90" s="77"/>
      <c r="O90" s="77"/>
      <c r="P90" s="77"/>
      <c r="Q90" s="77"/>
      <c r="R90" s="77"/>
      <c r="S90" s="77"/>
      <c r="T90" s="77"/>
      <c r="U90" s="48"/>
      <c r="V90" s="26"/>
      <c r="W90" s="77"/>
      <c r="X90" s="77"/>
      <c r="Y90" s="77"/>
      <c r="Z90" s="77"/>
      <c r="AA90" s="77"/>
      <c r="AB90" s="77"/>
      <c r="AC90" s="77"/>
      <c r="AD90" s="77"/>
      <c r="AE90" s="77"/>
      <c r="AF90" s="77"/>
      <c r="AG90" s="77"/>
      <c r="AH90" s="77"/>
      <c r="AI90" s="77"/>
      <c r="AJ90" s="77"/>
      <c r="AK90" s="77"/>
      <c r="AL90" s="78"/>
      <c r="AM90" s="48"/>
      <c r="AN90" s="26"/>
      <c r="AO90" s="77"/>
      <c r="AP90" s="77"/>
      <c r="AQ90" s="77"/>
    </row>
    <row r="91" spans="1:43" ht="6" customHeight="1" x14ac:dyDescent="0.2">
      <c r="A91" s="16"/>
      <c r="B91" s="475"/>
      <c r="C91" s="46"/>
      <c r="D91" s="27"/>
      <c r="E91" s="16"/>
      <c r="F91" s="16"/>
      <c r="G91" s="16"/>
      <c r="H91" s="16"/>
      <c r="I91" s="16"/>
      <c r="J91" s="16"/>
      <c r="K91" s="16"/>
      <c r="L91" s="16"/>
      <c r="M91" s="16"/>
      <c r="N91" s="16"/>
      <c r="O91" s="16"/>
      <c r="P91" s="16"/>
      <c r="Q91" s="16"/>
      <c r="R91" s="16"/>
      <c r="S91" s="16"/>
      <c r="T91" s="16"/>
      <c r="U91" s="46"/>
      <c r="V91" s="27"/>
      <c r="W91" s="16"/>
      <c r="X91" s="16"/>
      <c r="Y91" s="16"/>
      <c r="Z91" s="16"/>
      <c r="AA91" s="16"/>
      <c r="AB91" s="16"/>
      <c r="AC91" s="16"/>
      <c r="AD91" s="16"/>
      <c r="AE91" s="16"/>
      <c r="AF91" s="16"/>
      <c r="AG91" s="16"/>
      <c r="AH91" s="16"/>
      <c r="AI91" s="16"/>
      <c r="AJ91" s="16"/>
      <c r="AK91" s="16"/>
      <c r="AL91" s="24"/>
      <c r="AM91" s="46"/>
      <c r="AN91" s="27"/>
      <c r="AO91" s="16"/>
      <c r="AP91" s="16"/>
      <c r="AQ91" s="16"/>
    </row>
    <row r="92" spans="1:43" ht="11.25" customHeight="1" x14ac:dyDescent="0.2">
      <c r="A92" s="217"/>
      <c r="B92" s="133">
        <v>312</v>
      </c>
      <c r="C92" s="476"/>
      <c r="D92" s="51"/>
      <c r="E92" s="722" t="str">
        <f ca="1">VLOOKUP(INDIRECT(ADDRESS(ROW(),COLUMN()-3)),Language_Translations,MATCH(Language_Selected,Language_Options,0),FALSE)</f>
        <v>Dans quel établissement a été effectuée la stérilisation ?</v>
      </c>
      <c r="F92" s="722"/>
      <c r="G92" s="722"/>
      <c r="H92" s="722"/>
      <c r="I92" s="722"/>
      <c r="J92" s="722"/>
      <c r="K92" s="722"/>
      <c r="L92" s="722"/>
      <c r="M92" s="722"/>
      <c r="N92" s="722"/>
      <c r="O92" s="722"/>
      <c r="P92" s="722"/>
      <c r="Q92" s="722"/>
      <c r="R92" s="722"/>
      <c r="S92" s="722"/>
      <c r="T92" s="722"/>
      <c r="U92" s="476"/>
      <c r="V92" s="51"/>
      <c r="W92" s="96" t="s">
        <v>331</v>
      </c>
      <c r="X92" s="217"/>
      <c r="Y92" s="217"/>
      <c r="Z92" s="217"/>
      <c r="AA92" s="217"/>
      <c r="AB92" s="217"/>
      <c r="AC92" s="217"/>
      <c r="AD92" s="217"/>
      <c r="AE92" s="217"/>
      <c r="AF92" s="217"/>
      <c r="AG92" s="217"/>
      <c r="AH92" s="217"/>
      <c r="AI92" s="217"/>
      <c r="AJ92" s="217"/>
      <c r="AK92" s="217"/>
      <c r="AL92" s="74"/>
      <c r="AM92" s="476"/>
      <c r="AN92" s="51"/>
      <c r="AO92" s="217"/>
      <c r="AP92" s="217"/>
      <c r="AQ92" s="217"/>
    </row>
    <row r="93" spans="1:43" ht="11.25" customHeight="1" x14ac:dyDescent="0.2">
      <c r="A93" s="217"/>
      <c r="B93" s="81" t="s">
        <v>332</v>
      </c>
      <c r="C93" s="476"/>
      <c r="D93" s="51"/>
      <c r="E93" s="722"/>
      <c r="F93" s="722"/>
      <c r="G93" s="722"/>
      <c r="H93" s="722"/>
      <c r="I93" s="722"/>
      <c r="J93" s="722"/>
      <c r="K93" s="722"/>
      <c r="L93" s="722"/>
      <c r="M93" s="722"/>
      <c r="N93" s="722"/>
      <c r="O93" s="722"/>
      <c r="P93" s="722"/>
      <c r="Q93" s="722"/>
      <c r="R93" s="722"/>
      <c r="S93" s="722"/>
      <c r="T93" s="722"/>
      <c r="U93" s="476"/>
      <c r="V93" s="51"/>
      <c r="W93" s="217"/>
      <c r="X93" s="217" t="s">
        <v>333</v>
      </c>
      <c r="Y93" s="217"/>
      <c r="Z93" s="217"/>
      <c r="AA93" s="217"/>
      <c r="AB93" s="217"/>
      <c r="AC93" s="217"/>
      <c r="AD93" s="217"/>
      <c r="AE93" s="217"/>
      <c r="AG93" s="47"/>
      <c r="AH93" s="47"/>
      <c r="AI93" s="47" t="s">
        <v>9</v>
      </c>
      <c r="AJ93" s="47"/>
      <c r="AK93" s="47"/>
      <c r="AL93" s="74" t="s">
        <v>274</v>
      </c>
      <c r="AM93" s="476"/>
      <c r="AN93" s="51"/>
      <c r="AO93" s="217"/>
      <c r="AP93" s="217"/>
      <c r="AQ93" s="217"/>
    </row>
    <row r="94" spans="1:43" ht="11.25" customHeight="1" x14ac:dyDescent="0.2">
      <c r="A94" s="217"/>
      <c r="B94" s="477"/>
      <c r="C94" s="476"/>
      <c r="D94" s="51"/>
      <c r="F94" s="217"/>
      <c r="G94" s="217"/>
      <c r="H94" s="217"/>
      <c r="I94" s="217"/>
      <c r="J94" s="217"/>
      <c r="K94" s="217"/>
      <c r="L94" s="217"/>
      <c r="M94" s="217"/>
      <c r="N94" s="217"/>
      <c r="O94" s="217"/>
      <c r="P94" s="217"/>
      <c r="Q94" s="217"/>
      <c r="R94" s="217"/>
      <c r="S94" s="217"/>
      <c r="T94" s="217"/>
      <c r="U94" s="476"/>
      <c r="V94" s="51"/>
      <c r="W94" s="299"/>
      <c r="X94" s="217" t="s">
        <v>334</v>
      </c>
      <c r="Y94" s="217"/>
      <c r="Z94" s="217"/>
      <c r="AA94" s="217"/>
      <c r="AB94" s="217"/>
      <c r="AC94" s="217"/>
      <c r="AD94" s="217"/>
      <c r="AE94" s="217"/>
      <c r="AF94" s="298"/>
      <c r="AG94" s="47"/>
      <c r="AI94" s="47"/>
      <c r="AJ94" s="47"/>
      <c r="AK94" s="47"/>
      <c r="AL94" s="74" t="s">
        <v>275</v>
      </c>
      <c r="AM94" s="476"/>
      <c r="AN94" s="51"/>
      <c r="AO94" s="217"/>
      <c r="AP94" s="217"/>
      <c r="AQ94" s="217"/>
    </row>
    <row r="95" spans="1:43" ht="11.25" customHeight="1" x14ac:dyDescent="0.2">
      <c r="A95" s="217"/>
      <c r="B95" s="477"/>
      <c r="C95" s="476"/>
      <c r="D95" s="51"/>
      <c r="E95" s="723" t="s">
        <v>335</v>
      </c>
      <c r="F95" s="723"/>
      <c r="G95" s="723"/>
      <c r="H95" s="723"/>
      <c r="I95" s="723"/>
      <c r="J95" s="723"/>
      <c r="K95" s="723"/>
      <c r="L95" s="723"/>
      <c r="M95" s="723"/>
      <c r="N95" s="723"/>
      <c r="O95" s="723"/>
      <c r="P95" s="723"/>
      <c r="Q95" s="723"/>
      <c r="R95" s="723"/>
      <c r="S95" s="723"/>
      <c r="T95" s="723"/>
      <c r="U95" s="476"/>
      <c r="V95" s="51"/>
      <c r="W95" s="299"/>
      <c r="X95" s="217" t="s">
        <v>336</v>
      </c>
      <c r="Y95" s="217"/>
      <c r="Z95" s="217"/>
      <c r="AA95" s="217"/>
      <c r="AB95" s="217"/>
      <c r="AC95" s="217"/>
      <c r="AD95" s="217"/>
      <c r="AE95" s="217"/>
      <c r="AF95" s="298"/>
      <c r="AG95" s="47"/>
      <c r="AH95" s="47"/>
      <c r="AI95" s="47"/>
      <c r="AJ95" s="47"/>
      <c r="AK95" s="47" t="s">
        <v>9</v>
      </c>
      <c r="AL95" s="74" t="s">
        <v>276</v>
      </c>
      <c r="AM95" s="476"/>
      <c r="AN95" s="51"/>
      <c r="AO95" s="217"/>
      <c r="AP95" s="217"/>
      <c r="AQ95" s="217"/>
    </row>
    <row r="96" spans="1:43" ht="11.25" customHeight="1" x14ac:dyDescent="0.2">
      <c r="A96" s="217"/>
      <c r="B96" s="477"/>
      <c r="C96" s="476"/>
      <c r="D96" s="51"/>
      <c r="E96" s="723"/>
      <c r="F96" s="723"/>
      <c r="G96" s="723"/>
      <c r="H96" s="723"/>
      <c r="I96" s="723"/>
      <c r="J96" s="723"/>
      <c r="K96" s="723"/>
      <c r="L96" s="723"/>
      <c r="M96" s="723"/>
      <c r="N96" s="723"/>
      <c r="O96" s="723"/>
      <c r="P96" s="723"/>
      <c r="Q96" s="723"/>
      <c r="R96" s="723"/>
      <c r="S96" s="723"/>
      <c r="T96" s="723"/>
      <c r="U96" s="476"/>
      <c r="V96" s="51"/>
      <c r="W96" s="217"/>
      <c r="X96" s="217" t="s">
        <v>337</v>
      </c>
      <c r="Y96" s="217"/>
      <c r="Z96" s="217"/>
      <c r="AA96" s="217"/>
      <c r="AB96" s="217"/>
      <c r="AC96" s="47"/>
      <c r="AD96" s="47" t="s">
        <v>9</v>
      </c>
      <c r="AE96" s="297"/>
      <c r="AF96" s="47"/>
      <c r="AG96" s="47"/>
      <c r="AH96" s="47"/>
      <c r="AI96" s="47"/>
      <c r="AJ96" s="47"/>
      <c r="AK96" s="47"/>
      <c r="AL96" s="74" t="s">
        <v>277</v>
      </c>
      <c r="AM96" s="476"/>
      <c r="AN96" s="51"/>
      <c r="AO96" s="217"/>
      <c r="AP96" s="217"/>
      <c r="AQ96" s="217"/>
    </row>
    <row r="97" spans="1:43" ht="11.25" customHeight="1" x14ac:dyDescent="0.2">
      <c r="A97" s="217"/>
      <c r="B97" s="477"/>
      <c r="C97" s="476"/>
      <c r="D97" s="51"/>
      <c r="E97" s="723"/>
      <c r="F97" s="723"/>
      <c r="G97" s="723"/>
      <c r="H97" s="723"/>
      <c r="I97" s="723"/>
      <c r="J97" s="723"/>
      <c r="K97" s="723"/>
      <c r="L97" s="723"/>
      <c r="M97" s="723"/>
      <c r="N97" s="723"/>
      <c r="O97" s="723"/>
      <c r="P97" s="723"/>
      <c r="Q97" s="723"/>
      <c r="R97" s="723"/>
      <c r="S97" s="723"/>
      <c r="T97" s="723"/>
      <c r="U97" s="476"/>
      <c r="V97" s="51"/>
      <c r="W97" s="217"/>
      <c r="X97" s="217" t="s">
        <v>338</v>
      </c>
      <c r="Y97" s="217"/>
      <c r="Z97" s="217"/>
      <c r="AA97" s="217"/>
      <c r="AB97" s="47"/>
      <c r="AC97" s="297"/>
      <c r="AD97" s="47"/>
      <c r="AE97" s="47"/>
      <c r="AF97" s="47"/>
      <c r="AG97" s="47"/>
      <c r="AH97" s="47"/>
      <c r="AI97" s="47"/>
      <c r="AJ97" s="47"/>
      <c r="AK97" s="47"/>
      <c r="AL97" s="74"/>
      <c r="AM97" s="476"/>
      <c r="AN97" s="51"/>
      <c r="AO97" s="217"/>
      <c r="AP97" s="217"/>
      <c r="AQ97" s="217"/>
    </row>
    <row r="98" spans="1:43" ht="11.25" customHeight="1" x14ac:dyDescent="0.2">
      <c r="A98" s="217"/>
      <c r="B98" s="477"/>
      <c r="C98" s="476"/>
      <c r="D98" s="51"/>
      <c r="E98" s="723"/>
      <c r="F98" s="723"/>
      <c r="G98" s="723"/>
      <c r="H98" s="723"/>
      <c r="I98" s="723"/>
      <c r="J98" s="723"/>
      <c r="K98" s="723"/>
      <c r="L98" s="723"/>
      <c r="M98" s="723"/>
      <c r="N98" s="723"/>
      <c r="O98" s="723"/>
      <c r="P98" s="723"/>
      <c r="Q98" s="723"/>
      <c r="R98" s="723"/>
      <c r="S98" s="723"/>
      <c r="T98" s="723"/>
      <c r="U98" s="476"/>
      <c r="V98" s="51"/>
      <c r="W98" s="217"/>
      <c r="Y98" s="217" t="s">
        <v>339</v>
      </c>
      <c r="Z98" s="217"/>
      <c r="AA98" s="217"/>
      <c r="AB98" s="77"/>
      <c r="AC98" s="77"/>
      <c r="AD98" s="77"/>
      <c r="AE98" s="77"/>
      <c r="AF98" s="77"/>
      <c r="AG98" s="77"/>
      <c r="AH98" s="77"/>
      <c r="AI98" s="79"/>
      <c r="AJ98" s="79"/>
      <c r="AK98" s="79"/>
      <c r="AL98" s="74" t="s">
        <v>340</v>
      </c>
      <c r="AM98" s="476"/>
      <c r="AN98" s="51"/>
      <c r="AO98" s="217"/>
      <c r="AP98" s="217"/>
      <c r="AQ98" s="217"/>
    </row>
    <row r="99" spans="1:43" x14ac:dyDescent="0.2">
      <c r="A99" s="217"/>
      <c r="B99" s="477"/>
      <c r="C99" s="476"/>
      <c r="D99" s="51"/>
      <c r="E99" s="723"/>
      <c r="F99" s="723"/>
      <c r="G99" s="723"/>
      <c r="H99" s="723"/>
      <c r="I99" s="723"/>
      <c r="J99" s="723"/>
      <c r="K99" s="723"/>
      <c r="L99" s="723"/>
      <c r="M99" s="723"/>
      <c r="N99" s="723"/>
      <c r="O99" s="723"/>
      <c r="P99" s="723"/>
      <c r="Q99" s="723"/>
      <c r="R99" s="723"/>
      <c r="S99" s="723"/>
      <c r="T99" s="723"/>
      <c r="U99" s="476"/>
      <c r="V99" s="51"/>
      <c r="W99" s="217"/>
      <c r="X99" s="217"/>
      <c r="Y99" s="217"/>
      <c r="Z99" s="217"/>
      <c r="AA99" s="217"/>
      <c r="AB99" s="300" t="s">
        <v>107</v>
      </c>
      <c r="AC99" s="300"/>
      <c r="AD99" s="300"/>
      <c r="AE99" s="300"/>
      <c r="AF99" s="300"/>
      <c r="AG99" s="300"/>
      <c r="AH99" s="300"/>
      <c r="AI99" s="303"/>
      <c r="AJ99" s="303"/>
      <c r="AK99" s="303"/>
      <c r="AL99"/>
      <c r="AM99" s="476"/>
      <c r="AN99" s="51"/>
      <c r="AO99" s="217"/>
      <c r="AP99" s="217"/>
      <c r="AQ99" s="217"/>
    </row>
    <row r="100" spans="1:43" ht="11.25" customHeight="1" x14ac:dyDescent="0.2">
      <c r="A100" s="217"/>
      <c r="B100" s="477"/>
      <c r="C100" s="476"/>
      <c r="D100" s="51"/>
      <c r="E100" s="723"/>
      <c r="F100" s="723"/>
      <c r="G100" s="723"/>
      <c r="H100" s="723"/>
      <c r="I100" s="723"/>
      <c r="J100" s="723"/>
      <c r="K100" s="723"/>
      <c r="L100" s="723"/>
      <c r="M100" s="723"/>
      <c r="N100" s="723"/>
      <c r="O100" s="723"/>
      <c r="P100" s="723"/>
      <c r="Q100" s="723"/>
      <c r="R100" s="723"/>
      <c r="S100" s="723"/>
      <c r="T100" s="723"/>
      <c r="U100" s="476"/>
      <c r="V100" s="51"/>
      <c r="W100" s="217"/>
      <c r="X100" s="217"/>
      <c r="Y100" s="217"/>
      <c r="Z100" s="217"/>
      <c r="AA100" s="217"/>
      <c r="AB100" s="217"/>
      <c r="AC100" s="217"/>
      <c r="AD100" s="217"/>
      <c r="AE100" s="217"/>
      <c r="AF100" s="217"/>
      <c r="AG100" s="217"/>
      <c r="AH100" s="217"/>
      <c r="AI100" s="217"/>
      <c r="AJ100" s="217"/>
      <c r="AK100" s="217"/>
      <c r="AL100" s="74"/>
      <c r="AM100" s="476"/>
      <c r="AN100" s="51"/>
      <c r="AO100" s="217"/>
      <c r="AP100" s="217"/>
      <c r="AQ100" s="217"/>
    </row>
    <row r="101" spans="1:43" ht="11.25" customHeight="1" x14ac:dyDescent="0.2">
      <c r="A101" s="217"/>
      <c r="B101" s="477"/>
      <c r="C101" s="476"/>
      <c r="D101" s="51"/>
      <c r="E101" s="723"/>
      <c r="F101" s="723"/>
      <c r="G101" s="723"/>
      <c r="H101" s="723"/>
      <c r="I101" s="723"/>
      <c r="J101" s="723"/>
      <c r="K101" s="723"/>
      <c r="L101" s="723"/>
      <c r="M101" s="723"/>
      <c r="N101" s="723"/>
      <c r="O101" s="723"/>
      <c r="P101" s="723"/>
      <c r="Q101" s="723"/>
      <c r="R101" s="723"/>
      <c r="S101" s="723"/>
      <c r="T101" s="723"/>
      <c r="U101" s="476"/>
      <c r="V101" s="51"/>
      <c r="W101" s="96" t="s">
        <v>341</v>
      </c>
      <c r="X101" s="217"/>
      <c r="Y101" s="217"/>
      <c r="Z101" s="217"/>
      <c r="AA101" s="217"/>
      <c r="AB101" s="217"/>
      <c r="AC101" s="217"/>
      <c r="AD101" s="217"/>
      <c r="AE101" s="217"/>
      <c r="AF101" s="217"/>
      <c r="AG101" s="217"/>
      <c r="AH101" s="217"/>
      <c r="AI101" s="217"/>
      <c r="AJ101" s="217"/>
      <c r="AK101" s="217"/>
      <c r="AL101" s="74"/>
      <c r="AM101" s="476"/>
      <c r="AN101" s="51"/>
      <c r="AO101" s="217"/>
      <c r="AP101" s="217"/>
      <c r="AQ101" s="217"/>
    </row>
    <row r="102" spans="1:43" ht="11.25" customHeight="1" x14ac:dyDescent="0.2">
      <c r="A102" s="217"/>
      <c r="B102" s="477"/>
      <c r="C102" s="476"/>
      <c r="D102" s="51"/>
      <c r="E102" s="723"/>
      <c r="F102" s="723"/>
      <c r="G102" s="723"/>
      <c r="H102" s="723"/>
      <c r="I102" s="723"/>
      <c r="J102" s="723"/>
      <c r="K102" s="723"/>
      <c r="L102" s="723"/>
      <c r="M102" s="723"/>
      <c r="N102" s="723"/>
      <c r="O102" s="723"/>
      <c r="P102" s="723"/>
      <c r="Q102" s="723"/>
      <c r="R102" s="723"/>
      <c r="S102" s="723"/>
      <c r="T102" s="723"/>
      <c r="U102" s="476"/>
      <c r="V102" s="51"/>
      <c r="W102" s="217"/>
      <c r="X102" s="217" t="s">
        <v>342</v>
      </c>
      <c r="Y102" s="217"/>
      <c r="Z102" s="217"/>
      <c r="AA102" s="217"/>
      <c r="AB102" s="217"/>
      <c r="AC102" s="47"/>
      <c r="AD102" s="47" t="s">
        <v>9</v>
      </c>
      <c r="AE102" s="47"/>
      <c r="AF102" s="47"/>
      <c r="AG102" s="47"/>
      <c r="AH102" s="47"/>
      <c r="AI102" s="47"/>
      <c r="AJ102" s="47"/>
      <c r="AK102" s="47"/>
      <c r="AL102" s="206" t="s">
        <v>343</v>
      </c>
      <c r="AM102" s="476"/>
      <c r="AN102" s="51"/>
      <c r="AO102" s="217"/>
      <c r="AP102" s="217"/>
      <c r="AQ102" s="217"/>
    </row>
    <row r="103" spans="1:43" ht="11.25" customHeight="1" x14ac:dyDescent="0.2">
      <c r="A103" s="217"/>
      <c r="B103" s="477"/>
      <c r="C103" s="476"/>
      <c r="D103" s="51"/>
      <c r="E103" s="217"/>
      <c r="F103" s="217"/>
      <c r="G103" s="217"/>
      <c r="H103" s="217"/>
      <c r="I103" s="217"/>
      <c r="J103" s="217"/>
      <c r="K103" s="217"/>
      <c r="L103" s="217"/>
      <c r="M103" s="217"/>
      <c r="N103" s="217"/>
      <c r="O103" s="217"/>
      <c r="P103" s="217"/>
      <c r="Q103" s="217"/>
      <c r="R103" s="217"/>
      <c r="S103" s="217"/>
      <c r="T103" s="217"/>
      <c r="U103" s="476"/>
      <c r="V103" s="51"/>
      <c r="W103" s="217"/>
      <c r="X103" s="299" t="s">
        <v>344</v>
      </c>
      <c r="Y103" s="299"/>
      <c r="Z103" s="299"/>
      <c r="AA103" s="299"/>
      <c r="AB103" s="299"/>
      <c r="AD103" s="47" t="s">
        <v>9</v>
      </c>
      <c r="AE103" s="47"/>
      <c r="AF103" s="47"/>
      <c r="AG103" s="47"/>
      <c r="AH103" s="47"/>
      <c r="AI103" s="47"/>
      <c r="AJ103" s="47"/>
      <c r="AK103" s="47"/>
      <c r="AL103" s="208" t="s">
        <v>345</v>
      </c>
      <c r="AM103" s="476"/>
      <c r="AN103" s="51"/>
      <c r="AO103" s="217"/>
      <c r="AP103" s="217"/>
      <c r="AQ103" s="217"/>
    </row>
    <row r="104" spans="1:43" ht="11.25" customHeight="1" x14ac:dyDescent="0.2">
      <c r="A104" s="217"/>
      <c r="B104" s="477"/>
      <c r="C104" s="476"/>
      <c r="D104" s="51"/>
      <c r="E104" s="217"/>
      <c r="F104" s="217"/>
      <c r="G104" s="217"/>
      <c r="H104" s="217"/>
      <c r="I104" s="217"/>
      <c r="J104" s="217"/>
      <c r="K104" s="217"/>
      <c r="L104" s="217"/>
      <c r="M104" s="217"/>
      <c r="N104" s="217"/>
      <c r="O104" s="217"/>
      <c r="P104" s="217"/>
      <c r="Q104" s="217"/>
      <c r="R104" s="217"/>
      <c r="S104" s="217"/>
      <c r="T104" s="217"/>
      <c r="U104" s="476"/>
      <c r="V104" s="51"/>
      <c r="W104" s="217"/>
      <c r="X104" s="217" t="s">
        <v>346</v>
      </c>
      <c r="Y104" s="217"/>
      <c r="Z104" s="217"/>
      <c r="AA104" s="217"/>
      <c r="AB104" s="217"/>
      <c r="AC104" s="217"/>
      <c r="AD104" s="217"/>
      <c r="AE104" s="217"/>
      <c r="AF104" s="217"/>
      <c r="AG104" s="47" t="s">
        <v>9</v>
      </c>
      <c r="AH104" s="47"/>
      <c r="AI104" s="297"/>
      <c r="AJ104" s="47"/>
      <c r="AK104" s="47"/>
      <c r="AL104" s="208" t="s">
        <v>347</v>
      </c>
      <c r="AM104" s="476"/>
      <c r="AN104" s="51"/>
      <c r="AO104" s="217"/>
      <c r="AP104" s="217"/>
      <c r="AQ104" s="217"/>
    </row>
    <row r="105" spans="1:43" ht="11.25" customHeight="1" x14ac:dyDescent="0.2">
      <c r="A105" s="217"/>
      <c r="B105" s="477"/>
      <c r="C105" s="476"/>
      <c r="D105" s="51"/>
      <c r="E105" s="217"/>
      <c r="F105" s="217"/>
      <c r="G105" s="217"/>
      <c r="H105" s="217"/>
      <c r="I105" s="217"/>
      <c r="J105" s="217"/>
      <c r="K105" s="217"/>
      <c r="L105" s="217"/>
      <c r="M105" s="217"/>
      <c r="N105" s="217"/>
      <c r="O105" s="217"/>
      <c r="P105" s="217"/>
      <c r="Q105" s="217"/>
      <c r="R105" s="217"/>
      <c r="S105" s="217"/>
      <c r="T105" s="217"/>
      <c r="U105" s="476"/>
      <c r="V105" s="51"/>
      <c r="W105" s="217"/>
      <c r="X105" s="217" t="s">
        <v>337</v>
      </c>
      <c r="Y105" s="217"/>
      <c r="Z105" s="217"/>
      <c r="AA105" s="217"/>
      <c r="AB105" s="217"/>
      <c r="AC105" s="47"/>
      <c r="AD105" s="47" t="s">
        <v>9</v>
      </c>
      <c r="AE105" s="297"/>
      <c r="AF105" s="47"/>
      <c r="AG105" s="47"/>
      <c r="AH105" s="47"/>
      <c r="AI105" s="47"/>
      <c r="AJ105" s="47"/>
      <c r="AK105" s="47"/>
      <c r="AL105" s="75" t="s">
        <v>348</v>
      </c>
      <c r="AM105" s="476"/>
      <c r="AN105" s="51"/>
      <c r="AO105" s="217"/>
      <c r="AP105" s="217"/>
      <c r="AQ105" s="217"/>
    </row>
    <row r="106" spans="1:43" ht="11.25" customHeight="1" x14ac:dyDescent="0.2">
      <c r="A106" s="217"/>
      <c r="B106" s="477"/>
      <c r="C106" s="476"/>
      <c r="D106" s="51"/>
      <c r="E106" s="217"/>
      <c r="F106" s="217"/>
      <c r="G106" s="217"/>
      <c r="H106" s="217"/>
      <c r="I106" s="217"/>
      <c r="J106" s="217"/>
      <c r="K106" s="217"/>
      <c r="L106" s="217"/>
      <c r="M106" s="217"/>
      <c r="N106" s="217"/>
      <c r="O106" s="217"/>
      <c r="P106" s="217"/>
      <c r="Q106" s="217"/>
      <c r="R106" s="217"/>
      <c r="S106" s="217"/>
      <c r="T106" s="217"/>
      <c r="U106" s="476"/>
      <c r="V106" s="51"/>
      <c r="W106" s="217"/>
      <c r="X106" s="217" t="s">
        <v>349</v>
      </c>
      <c r="Y106" s="217"/>
      <c r="Z106" s="217"/>
      <c r="AA106" s="217"/>
      <c r="AB106" s="217"/>
      <c r="AC106" s="217"/>
      <c r="AD106" s="217"/>
      <c r="AE106" s="217"/>
      <c r="AF106" s="217"/>
      <c r="AL106" s="289"/>
      <c r="AM106" s="476"/>
      <c r="AN106" s="51"/>
      <c r="AO106" s="217"/>
      <c r="AP106" s="217"/>
      <c r="AQ106" s="217"/>
    </row>
    <row r="107" spans="1:43" ht="11.25" customHeight="1" x14ac:dyDescent="0.2">
      <c r="A107" s="217"/>
      <c r="B107" s="477"/>
      <c r="C107" s="476"/>
      <c r="D107" s="51"/>
      <c r="E107" s="217"/>
      <c r="F107" s="217"/>
      <c r="G107" s="217"/>
      <c r="H107" s="217"/>
      <c r="I107" s="217"/>
      <c r="J107" s="217"/>
      <c r="K107" s="217"/>
      <c r="L107" s="217"/>
      <c r="M107" s="217"/>
      <c r="N107" s="217"/>
      <c r="O107" s="217"/>
      <c r="P107" s="217"/>
      <c r="Q107" s="217"/>
      <c r="R107" s="217"/>
      <c r="S107" s="217"/>
      <c r="T107" s="217"/>
      <c r="U107" s="476"/>
      <c r="V107" s="51"/>
      <c r="W107" s="217"/>
      <c r="X107" s="217"/>
      <c r="Y107" s="217" t="s">
        <v>350</v>
      </c>
      <c r="Z107" s="217"/>
      <c r="AA107" s="217"/>
      <c r="AB107" s="77"/>
      <c r="AC107" s="77"/>
      <c r="AD107" s="77"/>
      <c r="AE107" s="77"/>
      <c r="AF107" s="77"/>
      <c r="AG107" s="77"/>
      <c r="AH107" s="77"/>
      <c r="AI107" s="79"/>
      <c r="AJ107" s="79"/>
      <c r="AK107" s="79"/>
      <c r="AL107" s="74" t="s">
        <v>351</v>
      </c>
      <c r="AM107" s="476"/>
      <c r="AN107" s="51"/>
      <c r="AO107" s="217"/>
      <c r="AP107" s="217"/>
      <c r="AQ107" s="217"/>
    </row>
    <row r="108" spans="1:43" ht="11.25" customHeight="1" x14ac:dyDescent="0.2">
      <c r="A108" s="217"/>
      <c r="B108" s="477"/>
      <c r="C108" s="476"/>
      <c r="D108" s="51"/>
      <c r="E108" s="217"/>
      <c r="F108" s="217"/>
      <c r="G108" s="217"/>
      <c r="H108" s="217"/>
      <c r="I108" s="217"/>
      <c r="J108" s="217"/>
      <c r="K108" s="217"/>
      <c r="L108" s="217"/>
      <c r="M108" s="217"/>
      <c r="N108" s="217"/>
      <c r="O108" s="217"/>
      <c r="P108" s="217"/>
      <c r="Q108" s="217"/>
      <c r="R108" s="217"/>
      <c r="S108" s="217"/>
      <c r="T108" s="217"/>
      <c r="U108" s="476"/>
      <c r="V108" s="51"/>
      <c r="W108" s="217"/>
      <c r="X108" s="217"/>
      <c r="Y108" s="217"/>
      <c r="Z108" s="217"/>
      <c r="AA108" s="217"/>
      <c r="AB108" s="300" t="s">
        <v>107</v>
      </c>
      <c r="AC108" s="300"/>
      <c r="AD108" s="300"/>
      <c r="AE108" s="300"/>
      <c r="AF108" s="300"/>
      <c r="AG108" s="300"/>
      <c r="AH108" s="300"/>
      <c r="AI108" s="303"/>
      <c r="AJ108" s="303"/>
      <c r="AK108" s="303"/>
      <c r="AL108"/>
      <c r="AM108" s="476"/>
      <c r="AN108" s="51"/>
      <c r="AO108" s="217"/>
      <c r="AP108" s="217"/>
      <c r="AQ108" s="217"/>
    </row>
    <row r="109" spans="1:43" ht="11.25" customHeight="1" x14ac:dyDescent="0.2">
      <c r="A109" s="217"/>
      <c r="B109" s="477"/>
      <c r="C109" s="476"/>
      <c r="D109" s="51"/>
      <c r="E109" s="217"/>
      <c r="F109" s="217"/>
      <c r="G109" s="217"/>
      <c r="H109" s="217"/>
      <c r="I109" s="217"/>
      <c r="J109" s="217"/>
      <c r="K109" s="217"/>
      <c r="L109" s="217"/>
      <c r="M109" s="217"/>
      <c r="N109" s="217"/>
      <c r="O109" s="217"/>
      <c r="P109" s="217"/>
      <c r="Q109" s="217"/>
      <c r="R109" s="217"/>
      <c r="S109" s="217"/>
      <c r="T109" s="217"/>
      <c r="U109" s="476"/>
      <c r="V109" s="51"/>
      <c r="W109" s="299"/>
      <c r="X109" s="299"/>
      <c r="Y109" s="299"/>
      <c r="Z109" s="299"/>
      <c r="AA109" s="299"/>
      <c r="AB109" s="299"/>
      <c r="AC109" s="299"/>
      <c r="AD109" s="299"/>
      <c r="AE109" s="299"/>
      <c r="AF109" s="299"/>
      <c r="AG109" s="299"/>
      <c r="AH109" s="299"/>
      <c r="AI109" s="299"/>
      <c r="AJ109" s="299"/>
      <c r="AK109" s="299"/>
      <c r="AL109" s="299"/>
      <c r="AM109" s="476"/>
      <c r="AN109" s="51"/>
      <c r="AO109" s="217"/>
      <c r="AP109" s="217"/>
      <c r="AQ109" s="217"/>
    </row>
    <row r="110" spans="1:43" ht="11.25" customHeight="1" x14ac:dyDescent="0.2">
      <c r="A110" s="217"/>
      <c r="B110" s="477"/>
      <c r="C110" s="476"/>
      <c r="D110" s="51"/>
      <c r="E110" s="217"/>
      <c r="F110" s="217"/>
      <c r="G110" s="217"/>
      <c r="H110" s="217"/>
      <c r="I110" s="217"/>
      <c r="J110" s="217"/>
      <c r="K110" s="217"/>
      <c r="L110" s="217"/>
      <c r="M110" s="217"/>
      <c r="N110" s="217"/>
      <c r="O110" s="217"/>
      <c r="P110" s="217"/>
      <c r="Q110" s="217"/>
      <c r="R110" s="217"/>
      <c r="S110" s="217"/>
      <c r="T110" s="217"/>
      <c r="U110" s="476"/>
      <c r="V110" s="51"/>
      <c r="W110" s="96" t="s">
        <v>352</v>
      </c>
      <c r="X110" s="217"/>
      <c r="Y110" s="217"/>
      <c r="Z110" s="217"/>
      <c r="AA110" s="217"/>
      <c r="AB110" s="217"/>
      <c r="AC110" s="217"/>
      <c r="AD110" s="217"/>
      <c r="AE110" s="217"/>
      <c r="AF110" s="217"/>
      <c r="AG110" s="74"/>
      <c r="AH110" s="217"/>
      <c r="AI110" s="217"/>
      <c r="AJ110" s="217"/>
      <c r="AK110" s="217"/>
      <c r="AL110" s="74"/>
      <c r="AM110" s="476"/>
      <c r="AN110" s="51"/>
      <c r="AO110" s="217"/>
      <c r="AP110" s="217"/>
      <c r="AQ110" s="217"/>
    </row>
    <row r="111" spans="1:43" ht="11.25" customHeight="1" x14ac:dyDescent="0.2">
      <c r="A111" s="217"/>
      <c r="B111" s="477"/>
      <c r="C111" s="476"/>
      <c r="D111" s="51"/>
      <c r="E111" s="217"/>
      <c r="F111" s="217"/>
      <c r="G111" s="217"/>
      <c r="H111" s="217"/>
      <c r="I111" s="217"/>
      <c r="J111" s="217"/>
      <c r="K111" s="217"/>
      <c r="L111" s="217"/>
      <c r="M111" s="217"/>
      <c r="N111" s="217"/>
      <c r="O111" s="217"/>
      <c r="P111" s="217"/>
      <c r="Q111" s="217"/>
      <c r="R111" s="217"/>
      <c r="S111" s="217"/>
      <c r="T111" s="217"/>
      <c r="U111" s="476"/>
      <c r="V111" s="51"/>
      <c r="W111" s="217"/>
      <c r="X111" s="217" t="s">
        <v>353</v>
      </c>
      <c r="Y111" s="217"/>
      <c r="Z111" s="217"/>
      <c r="AA111" s="217"/>
      <c r="AB111" s="217"/>
      <c r="AC111" s="47" t="s">
        <v>9</v>
      </c>
      <c r="AD111" s="47"/>
      <c r="AE111" s="47"/>
      <c r="AF111" s="47"/>
      <c r="AG111" s="47"/>
      <c r="AH111" s="47"/>
      <c r="AI111" s="47"/>
      <c r="AJ111" s="47"/>
      <c r="AK111" s="47"/>
      <c r="AL111" s="75" t="s">
        <v>354</v>
      </c>
      <c r="AM111" s="476"/>
      <c r="AN111" s="51"/>
      <c r="AO111" s="217"/>
      <c r="AP111" s="217"/>
      <c r="AQ111" s="217"/>
    </row>
    <row r="112" spans="1:43" ht="11.25" customHeight="1" x14ac:dyDescent="0.2">
      <c r="A112" s="217"/>
      <c r="B112" s="477"/>
      <c r="C112" s="476"/>
      <c r="D112" s="51"/>
      <c r="E112" s="217"/>
      <c r="F112" s="217"/>
      <c r="G112" s="217"/>
      <c r="H112" s="217"/>
      <c r="I112" s="217"/>
      <c r="J112" s="217"/>
      <c r="K112" s="217"/>
      <c r="L112" s="217"/>
      <c r="M112" s="217"/>
      <c r="N112" s="217"/>
      <c r="O112" s="217"/>
      <c r="P112" s="217"/>
      <c r="Q112" s="217"/>
      <c r="R112" s="217"/>
      <c r="S112" s="217"/>
      <c r="T112" s="217"/>
      <c r="U112" s="476"/>
      <c r="V112" s="51"/>
      <c r="W112" s="217"/>
      <c r="X112" s="217" t="s">
        <v>355</v>
      </c>
      <c r="Y112" s="217"/>
      <c r="Z112" s="217"/>
      <c r="AA112" s="217"/>
      <c r="AB112" s="47"/>
      <c r="AC112" s="47"/>
      <c r="AD112" s="47" t="s">
        <v>9</v>
      </c>
      <c r="AE112" s="47"/>
      <c r="AF112" s="47"/>
      <c r="AG112" s="47"/>
      <c r="AH112" s="47"/>
      <c r="AI112" s="47"/>
      <c r="AJ112" s="47"/>
      <c r="AK112" s="47"/>
      <c r="AL112" s="75" t="s">
        <v>356</v>
      </c>
      <c r="AM112" s="476"/>
      <c r="AN112" s="51"/>
      <c r="AO112" s="217"/>
      <c r="AP112" s="217"/>
      <c r="AQ112" s="217"/>
    </row>
    <row r="113" spans="1:61" ht="11.25" customHeight="1" x14ac:dyDescent="0.2">
      <c r="A113" s="217"/>
      <c r="B113" s="477"/>
      <c r="C113" s="476"/>
      <c r="D113" s="51"/>
      <c r="E113" s="217"/>
      <c r="F113" s="217"/>
      <c r="G113" s="217"/>
      <c r="H113" s="217"/>
      <c r="I113" s="217"/>
      <c r="J113" s="217"/>
      <c r="K113" s="217"/>
      <c r="L113" s="217"/>
      <c r="M113" s="217"/>
      <c r="N113" s="217"/>
      <c r="O113" s="217"/>
      <c r="P113" s="217"/>
      <c r="Q113" s="217"/>
      <c r="R113" s="217"/>
      <c r="S113" s="217"/>
      <c r="T113" s="217"/>
      <c r="U113" s="476"/>
      <c r="V113" s="51"/>
      <c r="W113" s="217"/>
      <c r="X113" s="217" t="s">
        <v>349</v>
      </c>
      <c r="Y113" s="217"/>
      <c r="Z113" s="217"/>
      <c r="AA113" s="217"/>
      <c r="AB113" s="217"/>
      <c r="AC113" s="217"/>
      <c r="AD113" s="217"/>
      <c r="AE113" s="217"/>
      <c r="AF113" s="217"/>
      <c r="AL113" s="74"/>
      <c r="AM113" s="476"/>
      <c r="AN113" s="51"/>
      <c r="AO113" s="217"/>
      <c r="AP113" s="217"/>
      <c r="AQ113" s="217"/>
    </row>
    <row r="114" spans="1:61" ht="11.25" customHeight="1" x14ac:dyDescent="0.2">
      <c r="A114" s="217"/>
      <c r="B114" s="477"/>
      <c r="C114" s="476"/>
      <c r="D114" s="51"/>
      <c r="E114" s="217"/>
      <c r="F114" s="217"/>
      <c r="G114" s="217"/>
      <c r="H114" s="217"/>
      <c r="I114" s="217"/>
      <c r="J114" s="217"/>
      <c r="K114" s="217"/>
      <c r="L114" s="217"/>
      <c r="M114" s="217"/>
      <c r="N114" s="217"/>
      <c r="O114" s="217"/>
      <c r="P114" s="217"/>
      <c r="Q114" s="217"/>
      <c r="R114" s="217"/>
      <c r="S114" s="217"/>
      <c r="T114" s="217"/>
      <c r="U114" s="476"/>
      <c r="V114" s="51"/>
      <c r="W114" s="217"/>
      <c r="X114" s="217"/>
      <c r="Y114" s="217" t="s">
        <v>357</v>
      </c>
      <c r="Z114" s="217"/>
      <c r="AA114" s="217"/>
      <c r="AB114" s="77"/>
      <c r="AC114" s="77"/>
      <c r="AD114" s="77"/>
      <c r="AE114" s="77"/>
      <c r="AF114" s="77"/>
      <c r="AG114" s="77"/>
      <c r="AH114" s="77"/>
      <c r="AI114" s="79"/>
      <c r="AJ114" s="79"/>
      <c r="AK114" s="79"/>
      <c r="AL114" s="74"/>
      <c r="AM114" s="476"/>
      <c r="AN114" s="51"/>
      <c r="AO114" s="217"/>
      <c r="AP114" s="217"/>
      <c r="AQ114" s="217"/>
    </row>
    <row r="115" spans="1:61" ht="11.25" customHeight="1" x14ac:dyDescent="0.2">
      <c r="A115" s="217"/>
      <c r="B115" s="477"/>
      <c r="C115" s="476"/>
      <c r="D115" s="51"/>
      <c r="E115" s="217"/>
      <c r="F115" s="217"/>
      <c r="G115" s="217"/>
      <c r="H115" s="217"/>
      <c r="I115" s="217"/>
      <c r="J115" s="217"/>
      <c r="K115" s="217"/>
      <c r="L115" s="217"/>
      <c r="M115" s="217"/>
      <c r="N115" s="217"/>
      <c r="O115" s="217"/>
      <c r="P115" s="217"/>
      <c r="Q115" s="217"/>
      <c r="R115" s="217"/>
      <c r="S115" s="217"/>
      <c r="T115" s="217"/>
      <c r="U115" s="476"/>
      <c r="V115" s="51"/>
      <c r="W115" s="217"/>
      <c r="X115" s="217"/>
      <c r="Y115" s="217"/>
      <c r="Z115" s="217"/>
      <c r="AA115" s="217"/>
      <c r="AB115" s="300" t="s">
        <v>107</v>
      </c>
      <c r="AC115" s="300"/>
      <c r="AD115" s="300"/>
      <c r="AE115" s="300"/>
      <c r="AF115" s="300"/>
      <c r="AG115" s="300"/>
      <c r="AH115" s="300"/>
      <c r="AI115" s="303"/>
      <c r="AJ115" s="303"/>
      <c r="AK115" s="303"/>
      <c r="AL115" s="75" t="s">
        <v>358</v>
      </c>
      <c r="AM115" s="476"/>
      <c r="AN115" s="51"/>
      <c r="AO115" s="217"/>
      <c r="AP115" s="217"/>
      <c r="AQ115" s="217"/>
    </row>
    <row r="116" spans="1:61" ht="11.25" customHeight="1" x14ac:dyDescent="0.2">
      <c r="A116" s="217"/>
      <c r="B116" s="477"/>
      <c r="C116" s="476"/>
      <c r="D116" s="51"/>
      <c r="E116" s="217"/>
      <c r="F116" s="217"/>
      <c r="G116" s="217"/>
      <c r="H116" s="217"/>
      <c r="I116" s="217"/>
      <c r="J116" s="217"/>
      <c r="K116" s="217"/>
      <c r="L116" s="217"/>
      <c r="M116" s="217"/>
      <c r="N116" s="217"/>
      <c r="O116" s="217"/>
      <c r="P116" s="217"/>
      <c r="Q116" s="217"/>
      <c r="R116" s="217"/>
      <c r="S116" s="217"/>
      <c r="T116" s="217"/>
      <c r="U116" s="476"/>
      <c r="V116" s="51"/>
      <c r="W116" s="217"/>
      <c r="X116" s="217"/>
      <c r="Y116" s="217"/>
      <c r="Z116" s="217"/>
      <c r="AA116" s="217"/>
      <c r="AB116" s="217"/>
      <c r="AC116" s="217"/>
      <c r="AD116" s="217"/>
      <c r="AE116" s="217"/>
      <c r="AF116" s="217"/>
      <c r="AG116" s="217"/>
      <c r="AH116" s="217"/>
      <c r="AI116" s="217"/>
      <c r="AJ116" s="217"/>
      <c r="AK116" s="217"/>
      <c r="AL116" s="74"/>
      <c r="AM116" s="476"/>
      <c r="AN116" s="51"/>
      <c r="AO116" s="217"/>
      <c r="AP116" s="217"/>
      <c r="AQ116" s="217"/>
    </row>
    <row r="117" spans="1:61" ht="11.25" customHeight="1" x14ac:dyDescent="0.2">
      <c r="A117" s="217"/>
      <c r="B117" s="477"/>
      <c r="C117" s="476"/>
      <c r="D117" s="51"/>
      <c r="E117" s="217"/>
      <c r="F117" s="217"/>
      <c r="G117" s="217"/>
      <c r="H117" s="217"/>
      <c r="I117" s="217"/>
      <c r="J117" s="217"/>
      <c r="K117" s="217"/>
      <c r="L117" s="217"/>
      <c r="M117" s="217"/>
      <c r="N117" s="217"/>
      <c r="O117" s="217"/>
      <c r="P117" s="217"/>
      <c r="Q117" s="217"/>
      <c r="R117" s="217"/>
      <c r="S117" s="217"/>
      <c r="T117" s="217"/>
      <c r="U117" s="476"/>
      <c r="V117" s="51"/>
      <c r="W117" s="217" t="s">
        <v>106</v>
      </c>
      <c r="X117" s="217"/>
      <c r="Y117" s="217"/>
      <c r="Z117" s="217"/>
      <c r="AA117" s="298"/>
      <c r="AB117" s="217"/>
      <c r="AC117" s="217"/>
      <c r="AD117" s="217"/>
      <c r="AE117" s="217"/>
      <c r="AF117" s="217"/>
      <c r="AG117" s="217"/>
      <c r="AH117" s="217"/>
      <c r="AI117" s="217"/>
      <c r="AJ117" s="217"/>
      <c r="AK117" s="217"/>
      <c r="AL117" s="74" t="s">
        <v>76</v>
      </c>
      <c r="AM117" s="476"/>
      <c r="AN117" s="51"/>
      <c r="AO117" s="217"/>
      <c r="AP117" s="217"/>
      <c r="AQ117" s="217"/>
    </row>
    <row r="118" spans="1:61" ht="11.25" customHeight="1" x14ac:dyDescent="0.2">
      <c r="A118" s="217"/>
      <c r="B118" s="477"/>
      <c r="C118" s="476"/>
      <c r="D118" s="51"/>
      <c r="E118" s="217"/>
      <c r="F118" s="217"/>
      <c r="G118" s="217"/>
      <c r="H118" s="217"/>
      <c r="I118" s="217"/>
      <c r="J118" s="217"/>
      <c r="K118" s="217"/>
      <c r="L118" s="217"/>
      <c r="M118" s="217"/>
      <c r="N118" s="217"/>
      <c r="O118" s="217"/>
      <c r="P118" s="217"/>
      <c r="Q118" s="217"/>
      <c r="R118" s="217"/>
      <c r="S118" s="217"/>
      <c r="T118" s="217"/>
      <c r="U118" s="476"/>
      <c r="V118" s="51"/>
      <c r="W118" s="217"/>
      <c r="X118" s="217"/>
      <c r="Y118" s="697" t="s">
        <v>107</v>
      </c>
      <c r="Z118" s="697"/>
      <c r="AA118" s="697"/>
      <c r="AB118" s="697"/>
      <c r="AC118" s="697"/>
      <c r="AD118" s="697"/>
      <c r="AE118" s="697"/>
      <c r="AF118" s="697"/>
      <c r="AG118" s="697"/>
      <c r="AH118" s="697"/>
      <c r="AI118" s="697"/>
      <c r="AJ118" s="697"/>
      <c r="AK118" s="697"/>
      <c r="AL118" s="74"/>
      <c r="AM118" s="476"/>
      <c r="AN118" s="51"/>
      <c r="AO118" s="217"/>
      <c r="AP118" s="318"/>
      <c r="AQ118" s="217"/>
    </row>
    <row r="119" spans="1:61" ht="11.25" customHeight="1" x14ac:dyDescent="0.2">
      <c r="A119" s="217"/>
      <c r="B119" s="477"/>
      <c r="C119" s="476"/>
      <c r="D119" s="51"/>
      <c r="E119" s="217"/>
      <c r="F119" s="217"/>
      <c r="G119" s="217"/>
      <c r="H119" s="217"/>
      <c r="I119" s="217"/>
      <c r="J119" s="217"/>
      <c r="K119" s="217"/>
      <c r="L119" s="217"/>
      <c r="M119" s="217"/>
      <c r="N119" s="217"/>
      <c r="O119" s="217"/>
      <c r="P119" s="217"/>
      <c r="Q119" s="217"/>
      <c r="R119" s="217"/>
      <c r="S119" s="217"/>
      <c r="T119" s="217"/>
      <c r="U119" s="476"/>
      <c r="V119" s="51"/>
      <c r="W119" s="217" t="s">
        <v>259</v>
      </c>
      <c r="X119" s="217"/>
      <c r="Y119" s="217"/>
      <c r="Z119" s="217"/>
      <c r="AA119" s="217"/>
      <c r="AB119" s="47" t="s">
        <v>9</v>
      </c>
      <c r="AC119" s="297"/>
      <c r="AD119" s="47"/>
      <c r="AE119" s="47"/>
      <c r="AF119" s="47"/>
      <c r="AG119" s="47"/>
      <c r="AH119" s="47"/>
      <c r="AI119" s="47"/>
      <c r="AJ119" s="47"/>
      <c r="AK119" s="47"/>
      <c r="AL119" s="74" t="s">
        <v>88</v>
      </c>
      <c r="AM119" s="476"/>
      <c r="AN119" s="51"/>
      <c r="AO119" s="217"/>
      <c r="AP119" s="318"/>
      <c r="AQ119" s="217"/>
      <c r="AS119" s="217"/>
      <c r="AT119" s="217"/>
      <c r="AU119" s="217"/>
      <c r="AV119" s="217"/>
      <c r="AW119" s="217"/>
      <c r="AX119" s="47"/>
      <c r="AY119" s="297"/>
      <c r="AZ119" s="47"/>
      <c r="BA119" s="47"/>
      <c r="BB119" s="47"/>
      <c r="BC119" s="47"/>
      <c r="BD119" s="47"/>
      <c r="BE119" s="47"/>
      <c r="BF119" s="47"/>
      <c r="BG119" s="47"/>
      <c r="BH119" s="74"/>
      <c r="BI119" s="217"/>
    </row>
    <row r="120" spans="1:61" ht="6" customHeight="1" x14ac:dyDescent="0.2">
      <c r="A120" s="77"/>
      <c r="B120" s="76"/>
      <c r="C120" s="48"/>
      <c r="D120" s="26"/>
      <c r="E120" s="77"/>
      <c r="F120" s="77"/>
      <c r="G120" s="77"/>
      <c r="H120" s="77"/>
      <c r="I120" s="77"/>
      <c r="J120" s="77"/>
      <c r="K120" s="77"/>
      <c r="L120" s="77"/>
      <c r="M120" s="77"/>
      <c r="N120" s="77"/>
      <c r="O120" s="77"/>
      <c r="P120" s="77"/>
      <c r="Q120" s="77"/>
      <c r="R120" s="77"/>
      <c r="S120" s="77"/>
      <c r="T120" s="77"/>
      <c r="U120" s="48"/>
      <c r="V120" s="26"/>
      <c r="W120" s="77"/>
      <c r="X120" s="77"/>
      <c r="Y120" s="77"/>
      <c r="Z120" s="77"/>
      <c r="AA120" s="77"/>
      <c r="AB120" s="77"/>
      <c r="AC120" s="77"/>
      <c r="AD120" s="77"/>
      <c r="AE120" s="77"/>
      <c r="AF120" s="77"/>
      <c r="AG120" s="77"/>
      <c r="AH120" s="77"/>
      <c r="AI120" s="77"/>
      <c r="AJ120" s="77"/>
      <c r="AK120" s="77"/>
      <c r="AL120" s="78"/>
      <c r="AM120" s="48"/>
      <c r="AN120" s="26"/>
      <c r="AO120" s="77"/>
      <c r="AP120" s="77"/>
      <c r="AQ120" s="77"/>
      <c r="BI120" s="217"/>
    </row>
    <row r="121" spans="1:61" ht="6" customHeight="1" x14ac:dyDescent="0.2">
      <c r="A121" s="16"/>
      <c r="B121" s="475"/>
      <c r="C121" s="46"/>
      <c r="D121" s="27"/>
      <c r="E121" s="16"/>
      <c r="F121" s="16"/>
      <c r="G121" s="16"/>
      <c r="H121" s="16"/>
      <c r="I121" s="16"/>
      <c r="J121" s="16"/>
      <c r="K121" s="16"/>
      <c r="L121" s="16"/>
      <c r="M121" s="16"/>
      <c r="N121" s="16"/>
      <c r="O121" s="16"/>
      <c r="P121" s="16"/>
      <c r="Q121" s="16"/>
      <c r="R121" s="16"/>
      <c r="S121" s="16"/>
      <c r="T121" s="16"/>
      <c r="U121" s="46"/>
      <c r="V121" s="27"/>
      <c r="W121" s="16"/>
      <c r="X121" s="16"/>
      <c r="Y121" s="16"/>
      <c r="Z121" s="16"/>
      <c r="AA121" s="16"/>
      <c r="AB121" s="16"/>
      <c r="AC121" s="16"/>
      <c r="AD121" s="16"/>
      <c r="AE121" s="16"/>
      <c r="AF121" s="16"/>
      <c r="AG121" s="16"/>
      <c r="AH121" s="16"/>
      <c r="AI121" s="16"/>
      <c r="AJ121" s="16"/>
      <c r="AK121" s="16"/>
      <c r="AL121" s="24"/>
      <c r="AM121" s="46"/>
      <c r="AN121" s="27"/>
      <c r="AO121" s="16"/>
      <c r="AP121" s="16"/>
      <c r="AQ121" s="16"/>
    </row>
    <row r="122" spans="1:61" ht="11.25" customHeight="1" x14ac:dyDescent="0.2">
      <c r="A122" s="217"/>
      <c r="B122" s="133">
        <v>313</v>
      </c>
      <c r="C122" s="476"/>
      <c r="D122" s="51"/>
      <c r="E122" s="722" t="str">
        <f ca="1">VLOOKUP(INDIRECT(ADDRESS(ROW(),COLUMN()-3)),Language_Translations,MATCH(Language_Selected,Language_Options,0),FALSE)</f>
        <v>En quel mois et en quelle année la stérilisation a-t-eIle été effectuée ?</v>
      </c>
      <c r="F122" s="722"/>
      <c r="G122" s="722"/>
      <c r="H122" s="722"/>
      <c r="I122" s="722"/>
      <c r="J122" s="722"/>
      <c r="K122" s="722"/>
      <c r="L122" s="722"/>
      <c r="M122" s="722"/>
      <c r="N122" s="722"/>
      <c r="O122" s="722"/>
      <c r="P122" s="722"/>
      <c r="Q122" s="722"/>
      <c r="R122" s="722"/>
      <c r="S122" s="722"/>
      <c r="T122" s="722"/>
      <c r="U122" s="476"/>
      <c r="V122" s="51"/>
      <c r="W122" s="217"/>
      <c r="X122" s="217"/>
      <c r="Y122" s="217"/>
      <c r="Z122" s="217"/>
      <c r="AA122" s="217"/>
      <c r="AB122" s="217"/>
      <c r="AC122" s="217"/>
      <c r="AD122" s="217"/>
      <c r="AE122" s="217"/>
      <c r="AF122" s="217"/>
      <c r="AG122" s="217"/>
      <c r="AH122" s="217"/>
      <c r="AI122" s="27"/>
      <c r="AJ122" s="46"/>
      <c r="AK122" s="27"/>
      <c r="AL122" s="21"/>
      <c r="AM122" s="476"/>
      <c r="AN122" s="51"/>
      <c r="AO122" s="217"/>
      <c r="AP122" s="217"/>
      <c r="AQ122" s="217"/>
    </row>
    <row r="123" spans="1:61" ht="11.25" customHeight="1" x14ac:dyDescent="0.2">
      <c r="A123" s="217"/>
      <c r="B123" s="477"/>
      <c r="C123" s="476"/>
      <c r="D123" s="51"/>
      <c r="E123" s="722"/>
      <c r="F123" s="722"/>
      <c r="G123" s="722"/>
      <c r="H123" s="722"/>
      <c r="I123" s="722"/>
      <c r="J123" s="722"/>
      <c r="K123" s="722"/>
      <c r="L123" s="722"/>
      <c r="M123" s="722"/>
      <c r="N123" s="722"/>
      <c r="O123" s="722"/>
      <c r="P123" s="722"/>
      <c r="Q123" s="722"/>
      <c r="R123" s="722"/>
      <c r="S123" s="722"/>
      <c r="T123" s="722"/>
      <c r="U123" s="476"/>
      <c r="V123" s="51"/>
      <c r="W123" s="217" t="s">
        <v>16</v>
      </c>
      <c r="X123" s="217"/>
      <c r="Y123" s="47" t="s">
        <v>9</v>
      </c>
      <c r="Z123" s="47"/>
      <c r="AA123" s="97"/>
      <c r="AB123" s="47"/>
      <c r="AC123" s="47"/>
      <c r="AD123" s="47"/>
      <c r="AE123" s="47"/>
      <c r="AF123" s="47"/>
      <c r="AG123" s="47"/>
      <c r="AH123" s="47"/>
      <c r="AI123" s="26"/>
      <c r="AJ123" s="48"/>
      <c r="AK123" s="26"/>
      <c r="AL123" s="22"/>
      <c r="AM123" s="476"/>
      <c r="AN123" s="51"/>
      <c r="AO123" s="217"/>
      <c r="AP123" s="729">
        <v>315</v>
      </c>
      <c r="AQ123" s="217"/>
    </row>
    <row r="124" spans="1:61" ht="11.25" customHeight="1" x14ac:dyDescent="0.2">
      <c r="A124" s="217"/>
      <c r="B124" s="477"/>
      <c r="C124" s="476"/>
      <c r="D124" s="51"/>
      <c r="E124" s="722"/>
      <c r="F124" s="722"/>
      <c r="G124" s="722"/>
      <c r="H124" s="722"/>
      <c r="I124" s="722"/>
      <c r="J124" s="722"/>
      <c r="K124" s="722"/>
      <c r="L124" s="722"/>
      <c r="M124" s="722"/>
      <c r="N124" s="722"/>
      <c r="O124" s="722"/>
      <c r="P124" s="722"/>
      <c r="Q124" s="722"/>
      <c r="R124" s="722"/>
      <c r="S124" s="722"/>
      <c r="T124" s="722"/>
      <c r="U124" s="476"/>
      <c r="V124" s="51"/>
      <c r="W124" s="217"/>
      <c r="X124" s="217"/>
      <c r="Y124" s="217"/>
      <c r="Z124" s="217"/>
      <c r="AA124" s="217"/>
      <c r="AB124" s="217"/>
      <c r="AC124" s="217"/>
      <c r="AD124" s="217"/>
      <c r="AE124" s="27"/>
      <c r="AF124" s="46"/>
      <c r="AG124" s="27"/>
      <c r="AH124" s="21"/>
      <c r="AI124" s="27"/>
      <c r="AJ124" s="46"/>
      <c r="AK124" s="27"/>
      <c r="AL124" s="21"/>
      <c r="AM124" s="476"/>
      <c r="AN124" s="51"/>
      <c r="AO124" s="217"/>
      <c r="AP124" s="729"/>
      <c r="AQ124" s="217"/>
    </row>
    <row r="125" spans="1:61" ht="11.25" customHeight="1" x14ac:dyDescent="0.2">
      <c r="A125" s="217"/>
      <c r="B125" s="477"/>
      <c r="C125" s="476"/>
      <c r="D125" s="51"/>
      <c r="E125" s="722"/>
      <c r="F125" s="722"/>
      <c r="G125" s="722"/>
      <c r="H125" s="722"/>
      <c r="I125" s="722"/>
      <c r="J125" s="722"/>
      <c r="K125" s="722"/>
      <c r="L125" s="722"/>
      <c r="M125" s="722"/>
      <c r="N125" s="722"/>
      <c r="O125" s="722"/>
      <c r="P125" s="722"/>
      <c r="Q125" s="722"/>
      <c r="R125" s="722"/>
      <c r="S125" s="722"/>
      <c r="T125" s="722"/>
      <c r="U125" s="476"/>
      <c r="V125" s="51"/>
      <c r="W125" s="217" t="s">
        <v>17</v>
      </c>
      <c r="X125" s="217"/>
      <c r="Y125" s="217"/>
      <c r="Z125" s="47" t="s">
        <v>9</v>
      </c>
      <c r="AA125" s="47"/>
      <c r="AB125" s="47"/>
      <c r="AC125" s="47"/>
      <c r="AD125" s="47"/>
      <c r="AE125" s="26"/>
      <c r="AF125" s="48"/>
      <c r="AG125" s="26"/>
      <c r="AH125" s="22"/>
      <c r="AI125" s="26"/>
      <c r="AJ125" s="48"/>
      <c r="AK125" s="26"/>
      <c r="AL125" s="22"/>
      <c r="AM125" s="476"/>
      <c r="AN125" s="51"/>
      <c r="AO125" s="217"/>
      <c r="AP125" s="217"/>
      <c r="AQ125" s="217"/>
    </row>
    <row r="126" spans="1:61" ht="6" customHeight="1" x14ac:dyDescent="0.2">
      <c r="A126" s="77"/>
      <c r="B126" s="76"/>
      <c r="C126" s="48"/>
      <c r="D126" s="26"/>
      <c r="E126" s="77"/>
      <c r="F126" s="77"/>
      <c r="G126" s="77"/>
      <c r="H126" s="77"/>
      <c r="I126" s="77"/>
      <c r="J126" s="77"/>
      <c r="K126" s="77"/>
      <c r="L126" s="77"/>
      <c r="M126" s="77"/>
      <c r="N126" s="77"/>
      <c r="O126" s="77"/>
      <c r="P126" s="77"/>
      <c r="Q126" s="77"/>
      <c r="R126" s="77"/>
      <c r="S126" s="77"/>
      <c r="T126" s="77"/>
      <c r="U126" s="48"/>
      <c r="V126" s="26"/>
      <c r="W126" s="77"/>
      <c r="X126" s="77"/>
      <c r="Y126" s="77"/>
      <c r="Z126" s="77"/>
      <c r="AA126" s="77"/>
      <c r="AB126" s="77"/>
      <c r="AC126" s="77"/>
      <c r="AD126" s="77"/>
      <c r="AE126" s="77"/>
      <c r="AF126" s="77"/>
      <c r="AG126" s="77"/>
      <c r="AH126" s="77"/>
      <c r="AI126" s="77"/>
      <c r="AJ126" s="77"/>
      <c r="AK126" s="77"/>
      <c r="AL126" s="78"/>
      <c r="AM126" s="48"/>
      <c r="AN126" s="26"/>
      <c r="AO126" s="77"/>
      <c r="AP126" s="77"/>
      <c r="AQ126" s="77"/>
    </row>
    <row r="127" spans="1:61" ht="6" customHeight="1" x14ac:dyDescent="0.2">
      <c r="A127" s="16"/>
      <c r="B127" s="475"/>
      <c r="C127" s="46"/>
      <c r="D127" s="27"/>
      <c r="E127" s="16"/>
      <c r="F127" s="16"/>
      <c r="G127" s="16"/>
      <c r="H127" s="16"/>
      <c r="I127" s="16"/>
      <c r="J127" s="16"/>
      <c r="K127" s="16"/>
      <c r="L127" s="16"/>
      <c r="M127" s="16"/>
      <c r="N127" s="16"/>
      <c r="O127" s="16"/>
      <c r="P127" s="16"/>
      <c r="Q127" s="16"/>
      <c r="R127" s="16"/>
      <c r="S127" s="16"/>
      <c r="T127" s="16"/>
      <c r="U127" s="46"/>
      <c r="V127" s="27"/>
      <c r="W127" s="16"/>
      <c r="X127" s="16"/>
      <c r="Y127" s="16"/>
      <c r="Z127" s="16"/>
      <c r="AA127" s="16"/>
      <c r="AB127" s="16"/>
      <c r="AC127" s="16"/>
      <c r="AD127" s="16"/>
      <c r="AE127" s="16"/>
      <c r="AF127" s="16"/>
      <c r="AG127" s="16"/>
      <c r="AH127" s="16"/>
      <c r="AI127" s="16"/>
      <c r="AJ127" s="16"/>
      <c r="AK127" s="16"/>
      <c r="AL127" s="24"/>
      <c r="AM127" s="46"/>
      <c r="AN127" s="27"/>
      <c r="AO127" s="16"/>
      <c r="AP127" s="16"/>
      <c r="AQ127" s="16"/>
    </row>
    <row r="128" spans="1:61" x14ac:dyDescent="0.2">
      <c r="A128" s="217"/>
      <c r="B128" s="133">
        <v>314</v>
      </c>
      <c r="C128" s="476"/>
      <c r="D128" s="51"/>
      <c r="E128" s="722" t="str">
        <f ca="1">VLOOKUP(INDIRECT(ADDRESS(ROW(),COLUMN()-3)),Language_Translations,MATCH(Language_Selected,Language_Options,0),FALSE)</f>
        <v>Depuis quel mois et quelle année utilisez-vous (MÉTHODE ACTUELLE) sans interruption ?
INSISTEZ : Depuis combien de temps utilisez-vous (MÉTHODE ACTUELLE) sans interruption ?</v>
      </c>
      <c r="F128" s="722"/>
      <c r="G128" s="722"/>
      <c r="H128" s="722"/>
      <c r="I128" s="722"/>
      <c r="J128" s="722"/>
      <c r="K128" s="722"/>
      <c r="L128" s="722"/>
      <c r="M128" s="722"/>
      <c r="N128" s="722"/>
      <c r="O128" s="722"/>
      <c r="P128" s="722"/>
      <c r="Q128" s="722"/>
      <c r="R128" s="722"/>
      <c r="S128" s="722"/>
      <c r="T128" s="722"/>
      <c r="U128" s="476"/>
      <c r="V128" s="51"/>
      <c r="W128" s="217"/>
      <c r="X128" s="217"/>
      <c r="Y128" s="217"/>
      <c r="Z128" s="217"/>
      <c r="AA128" s="217"/>
      <c r="AB128" s="217"/>
      <c r="AC128" s="217"/>
      <c r="AD128" s="217"/>
      <c r="AE128" s="217"/>
      <c r="AF128" s="217"/>
      <c r="AG128" s="217"/>
      <c r="AH128" s="217"/>
      <c r="AI128" s="27"/>
      <c r="AJ128" s="46"/>
      <c r="AK128" s="27"/>
      <c r="AL128" s="21"/>
      <c r="AM128" s="476"/>
      <c r="AN128" s="51"/>
      <c r="AO128" s="217"/>
      <c r="AP128" s="217"/>
      <c r="AQ128" s="217"/>
    </row>
    <row r="129" spans="1:43" ht="11.25" customHeight="1" x14ac:dyDescent="0.2">
      <c r="A129" s="217"/>
      <c r="C129" s="476"/>
      <c r="D129" s="51"/>
      <c r="E129" s="722"/>
      <c r="F129" s="722"/>
      <c r="G129" s="722"/>
      <c r="H129" s="722"/>
      <c r="I129" s="722"/>
      <c r="J129" s="722"/>
      <c r="K129" s="722"/>
      <c r="L129" s="722"/>
      <c r="M129" s="722"/>
      <c r="N129" s="722"/>
      <c r="O129" s="722"/>
      <c r="P129" s="722"/>
      <c r="Q129" s="722"/>
      <c r="R129" s="722"/>
      <c r="S129" s="722"/>
      <c r="T129" s="722"/>
      <c r="U129" s="476"/>
      <c r="V129" s="51"/>
      <c r="W129" s="217" t="s">
        <v>16</v>
      </c>
      <c r="X129" s="217"/>
      <c r="Y129" s="47" t="s">
        <v>9</v>
      </c>
      <c r="Z129" s="47"/>
      <c r="AA129" s="97"/>
      <c r="AB129" s="47"/>
      <c r="AC129" s="47"/>
      <c r="AD129" s="47"/>
      <c r="AE129" s="47"/>
      <c r="AF129" s="47"/>
      <c r="AG129" s="47"/>
      <c r="AH129" s="47"/>
      <c r="AI129" s="26"/>
      <c r="AJ129" s="48"/>
      <c r="AK129" s="26"/>
      <c r="AL129" s="22"/>
      <c r="AM129" s="476"/>
      <c r="AN129" s="51"/>
      <c r="AO129" s="217"/>
      <c r="AP129" s="217"/>
      <c r="AQ129" s="217"/>
    </row>
    <row r="130" spans="1:43" x14ac:dyDescent="0.2">
      <c r="A130" s="217"/>
      <c r="B130" s="477"/>
      <c r="C130" s="476"/>
      <c r="D130" s="51"/>
      <c r="E130" s="722"/>
      <c r="F130" s="722"/>
      <c r="G130" s="722"/>
      <c r="H130" s="722"/>
      <c r="I130" s="722"/>
      <c r="J130" s="722"/>
      <c r="K130" s="722"/>
      <c r="L130" s="722"/>
      <c r="M130" s="722"/>
      <c r="N130" s="722"/>
      <c r="O130" s="722"/>
      <c r="P130" s="722"/>
      <c r="Q130" s="722"/>
      <c r="R130" s="722"/>
      <c r="S130" s="722"/>
      <c r="T130" s="722"/>
      <c r="U130" s="476"/>
      <c r="V130" s="51"/>
      <c r="W130" s="217"/>
      <c r="X130" s="217"/>
      <c r="Y130" s="217"/>
      <c r="Z130" s="217"/>
      <c r="AA130" s="217"/>
      <c r="AB130" s="217"/>
      <c r="AC130" s="217"/>
      <c r="AD130" s="217"/>
      <c r="AE130" s="27"/>
      <c r="AF130" s="46"/>
      <c r="AG130" s="27"/>
      <c r="AH130" s="21"/>
      <c r="AI130" s="27"/>
      <c r="AJ130" s="46"/>
      <c r="AK130" s="27"/>
      <c r="AL130" s="21"/>
      <c r="AM130" s="476"/>
      <c r="AN130" s="51"/>
      <c r="AO130" s="217"/>
      <c r="AP130" s="217"/>
      <c r="AQ130" s="217"/>
    </row>
    <row r="131" spans="1:43" x14ac:dyDescent="0.2">
      <c r="A131" s="217"/>
      <c r="B131" s="477"/>
      <c r="C131" s="476"/>
      <c r="D131" s="51"/>
      <c r="E131" s="722"/>
      <c r="F131" s="722"/>
      <c r="G131" s="722"/>
      <c r="H131" s="722"/>
      <c r="I131" s="722"/>
      <c r="J131" s="722"/>
      <c r="K131" s="722"/>
      <c r="L131" s="722"/>
      <c r="M131" s="722"/>
      <c r="N131" s="722"/>
      <c r="O131" s="722"/>
      <c r="P131" s="722"/>
      <c r="Q131" s="722"/>
      <c r="R131" s="722"/>
      <c r="S131" s="722"/>
      <c r="T131" s="722"/>
      <c r="U131" s="476"/>
      <c r="V131" s="51"/>
      <c r="W131" s="217" t="s">
        <v>17</v>
      </c>
      <c r="X131" s="217"/>
      <c r="Y131" s="217"/>
      <c r="Z131" s="47" t="s">
        <v>9</v>
      </c>
      <c r="AA131" s="47"/>
      <c r="AB131" s="47"/>
      <c r="AC131" s="47"/>
      <c r="AD131" s="47"/>
      <c r="AE131" s="26"/>
      <c r="AF131" s="48"/>
      <c r="AG131" s="26"/>
      <c r="AH131" s="22"/>
      <c r="AI131" s="26"/>
      <c r="AJ131" s="48"/>
      <c r="AK131" s="26"/>
      <c r="AL131" s="22"/>
      <c r="AM131" s="476"/>
      <c r="AN131" s="51"/>
      <c r="AO131" s="217"/>
      <c r="AP131" s="217"/>
      <c r="AQ131" s="217"/>
    </row>
    <row r="132" spans="1:43" ht="11.25" customHeight="1" x14ac:dyDescent="0.2">
      <c r="A132" s="217"/>
      <c r="B132" s="477"/>
      <c r="C132" s="476"/>
      <c r="D132" s="51"/>
      <c r="E132" s="722"/>
      <c r="F132" s="722"/>
      <c r="G132" s="722"/>
      <c r="H132" s="722"/>
      <c r="I132" s="722"/>
      <c r="J132" s="722"/>
      <c r="K132" s="722"/>
      <c r="L132" s="722"/>
      <c r="M132" s="722"/>
      <c r="N132" s="722"/>
      <c r="O132" s="722"/>
      <c r="P132" s="722"/>
      <c r="Q132" s="722"/>
      <c r="R132" s="722"/>
      <c r="S132" s="722"/>
      <c r="T132" s="722"/>
      <c r="U132" s="476"/>
      <c r="V132" s="51"/>
      <c r="W132" s="217"/>
      <c r="X132" s="217"/>
      <c r="Y132" s="217"/>
      <c r="Z132" s="217"/>
      <c r="AA132" s="217"/>
      <c r="AB132" s="217"/>
      <c r="AC132" s="217"/>
      <c r="AD132" s="217"/>
      <c r="AE132" s="217"/>
      <c r="AF132" s="217"/>
      <c r="AG132" s="217"/>
      <c r="AH132" s="217"/>
      <c r="AI132" s="217"/>
      <c r="AJ132" s="217"/>
      <c r="AK132" s="217"/>
      <c r="AL132" s="74"/>
      <c r="AM132" s="476"/>
      <c r="AN132" s="51"/>
      <c r="AO132" s="217"/>
      <c r="AP132" s="217"/>
      <c r="AQ132" s="217"/>
    </row>
    <row r="133" spans="1:43" ht="6" customHeight="1" thickBot="1" x14ac:dyDescent="0.25">
      <c r="A133" s="71"/>
      <c r="B133" s="319"/>
      <c r="C133" s="72"/>
      <c r="D133" s="73"/>
      <c r="E133" s="71"/>
      <c r="F133" s="71"/>
      <c r="G133" s="71"/>
      <c r="H133" s="71"/>
      <c r="I133" s="71"/>
      <c r="J133" s="71"/>
      <c r="K133" s="71"/>
      <c r="L133" s="71"/>
      <c r="M133" s="71"/>
      <c r="N133" s="71"/>
      <c r="O133" s="71"/>
      <c r="P133" s="71"/>
      <c r="Q133" s="71"/>
      <c r="R133" s="71"/>
      <c r="S133" s="71"/>
      <c r="T133" s="71"/>
      <c r="U133" s="72"/>
      <c r="V133" s="73"/>
      <c r="W133" s="71"/>
      <c r="X133" s="71"/>
      <c r="Y133" s="71"/>
      <c r="Z133" s="71"/>
      <c r="AA133" s="71"/>
      <c r="AB133" s="71"/>
      <c r="AC133" s="71"/>
      <c r="AD133" s="71"/>
      <c r="AE133" s="71"/>
      <c r="AF133" s="71"/>
      <c r="AG133" s="71"/>
      <c r="AH133" s="71"/>
      <c r="AI133" s="71"/>
      <c r="AJ133" s="71"/>
      <c r="AK133" s="71"/>
      <c r="AL133" s="91"/>
      <c r="AM133" s="72"/>
      <c r="AN133" s="73"/>
      <c r="AO133" s="71"/>
      <c r="AP133" s="71"/>
      <c r="AQ133" s="71"/>
    </row>
    <row r="134" spans="1:43" ht="6" customHeight="1" x14ac:dyDescent="0.2">
      <c r="A134" s="82"/>
      <c r="B134" s="83"/>
      <c r="C134" s="84"/>
      <c r="D134" s="85"/>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86"/>
      <c r="AM134" s="84"/>
      <c r="AN134" s="85"/>
      <c r="AO134" s="1"/>
      <c r="AP134" s="1"/>
      <c r="AQ134" s="87"/>
    </row>
    <row r="135" spans="1:43" x14ac:dyDescent="0.2">
      <c r="A135" s="88"/>
      <c r="B135" s="133">
        <v>315</v>
      </c>
      <c r="C135" s="476"/>
      <c r="D135" s="51"/>
      <c r="E135" s="723" t="s">
        <v>359</v>
      </c>
      <c r="F135" s="723"/>
      <c r="G135" s="723"/>
      <c r="H135" s="723"/>
      <c r="I135" s="723"/>
      <c r="J135" s="723"/>
      <c r="K135" s="723"/>
      <c r="L135" s="723"/>
      <c r="M135" s="723"/>
      <c r="N135" s="723"/>
      <c r="O135" s="723"/>
      <c r="P135" s="723"/>
      <c r="Q135" s="723"/>
      <c r="R135" s="723"/>
      <c r="S135" s="723"/>
      <c r="T135" s="723"/>
      <c r="U135" s="723"/>
      <c r="V135" s="723"/>
      <c r="W135" s="723"/>
      <c r="X135" s="723"/>
      <c r="Y135" s="723"/>
      <c r="Z135" s="723"/>
      <c r="AA135" s="723"/>
      <c r="AB135" s="723"/>
      <c r="AC135" s="723"/>
      <c r="AD135" s="723"/>
      <c r="AE135" s="723"/>
      <c r="AF135" s="723"/>
      <c r="AG135" s="723"/>
      <c r="AH135" s="723"/>
      <c r="AI135" s="723"/>
      <c r="AJ135" s="723"/>
      <c r="AK135" s="723"/>
      <c r="AL135" s="723"/>
      <c r="AM135" s="476"/>
      <c r="AN135" s="51"/>
      <c r="AO135" s="217"/>
      <c r="AP135" s="217"/>
      <c r="AQ135" s="89"/>
    </row>
    <row r="136" spans="1:43" x14ac:dyDescent="0.2">
      <c r="A136" s="88"/>
      <c r="B136" s="133"/>
      <c r="C136" s="476"/>
      <c r="D136" s="51"/>
      <c r="E136" s="723"/>
      <c r="F136" s="723"/>
      <c r="G136" s="723"/>
      <c r="H136" s="723"/>
      <c r="I136" s="723"/>
      <c r="J136" s="723"/>
      <c r="K136" s="723"/>
      <c r="L136" s="723"/>
      <c r="M136" s="723"/>
      <c r="N136" s="723"/>
      <c r="O136" s="723"/>
      <c r="P136" s="723"/>
      <c r="Q136" s="723"/>
      <c r="R136" s="723"/>
      <c r="S136" s="723"/>
      <c r="T136" s="723"/>
      <c r="U136" s="723"/>
      <c r="V136" s="723"/>
      <c r="W136" s="723"/>
      <c r="X136" s="723"/>
      <c r="Y136" s="723"/>
      <c r="Z136" s="723"/>
      <c r="AA136" s="723"/>
      <c r="AB136" s="723"/>
      <c r="AC136" s="723"/>
      <c r="AD136" s="723"/>
      <c r="AE136" s="723"/>
      <c r="AF136" s="723"/>
      <c r="AG136" s="723"/>
      <c r="AH136" s="723"/>
      <c r="AI136" s="723"/>
      <c r="AJ136" s="723"/>
      <c r="AK136" s="723"/>
      <c r="AL136" s="723"/>
      <c r="AM136" s="476"/>
      <c r="AN136" s="51"/>
      <c r="AO136" s="217"/>
      <c r="AP136" s="217"/>
      <c r="AQ136" s="89"/>
    </row>
    <row r="137" spans="1:43" x14ac:dyDescent="0.2">
      <c r="A137" s="88"/>
      <c r="B137" s="477"/>
      <c r="C137" s="476"/>
      <c r="D137" s="51"/>
      <c r="E137" s="723"/>
      <c r="F137" s="723"/>
      <c r="G137" s="723"/>
      <c r="H137" s="723"/>
      <c r="I137" s="723"/>
      <c r="J137" s="723"/>
      <c r="K137" s="723"/>
      <c r="L137" s="723"/>
      <c r="M137" s="723"/>
      <c r="N137" s="723"/>
      <c r="O137" s="723"/>
      <c r="P137" s="723"/>
      <c r="Q137" s="723"/>
      <c r="R137" s="723"/>
      <c r="S137" s="723"/>
      <c r="T137" s="723"/>
      <c r="U137" s="723"/>
      <c r="V137" s="723"/>
      <c r="W137" s="723"/>
      <c r="X137" s="723"/>
      <c r="Y137" s="723"/>
      <c r="Z137" s="723"/>
      <c r="AA137" s="723"/>
      <c r="AB137" s="723"/>
      <c r="AC137" s="723"/>
      <c r="AD137" s="723"/>
      <c r="AE137" s="723"/>
      <c r="AF137" s="723"/>
      <c r="AG137" s="723"/>
      <c r="AH137" s="723"/>
      <c r="AI137" s="723"/>
      <c r="AJ137" s="723"/>
      <c r="AK137" s="723"/>
      <c r="AL137" s="723"/>
      <c r="AM137" s="476"/>
      <c r="AN137" s="51"/>
      <c r="AO137" s="217"/>
      <c r="AP137" s="217"/>
      <c r="AQ137" s="89"/>
    </row>
    <row r="138" spans="1:43" ht="6" customHeight="1" x14ac:dyDescent="0.2">
      <c r="A138" s="88"/>
      <c r="B138" s="477"/>
      <c r="C138" s="476"/>
      <c r="D138" s="51"/>
      <c r="E138" s="482"/>
      <c r="F138" s="482"/>
      <c r="G138" s="482"/>
      <c r="H138" s="482"/>
      <c r="I138" s="482"/>
      <c r="J138" s="482"/>
      <c r="K138" s="482"/>
      <c r="L138" s="482"/>
      <c r="M138" s="482"/>
      <c r="N138" s="482"/>
      <c r="O138" s="482"/>
      <c r="P138" s="482"/>
      <c r="Q138" s="482"/>
      <c r="R138" s="482"/>
      <c r="S138" s="482"/>
      <c r="T138" s="482"/>
      <c r="U138" s="482"/>
      <c r="V138" s="482"/>
      <c r="W138" s="482"/>
      <c r="X138" s="482"/>
      <c r="Y138" s="482"/>
      <c r="Z138" s="482"/>
      <c r="AA138" s="482"/>
      <c r="AB138" s="482"/>
      <c r="AC138" s="482"/>
      <c r="AD138" s="482"/>
      <c r="AE138" s="482"/>
      <c r="AF138" s="482"/>
      <c r="AG138" s="482"/>
      <c r="AH138" s="482"/>
      <c r="AI138" s="482"/>
      <c r="AJ138" s="482"/>
      <c r="AK138" s="482"/>
      <c r="AL138" s="482"/>
      <c r="AM138" s="476"/>
      <c r="AN138" s="51"/>
      <c r="AO138" s="217"/>
      <c r="AP138" s="217"/>
      <c r="AQ138" s="89"/>
    </row>
    <row r="139" spans="1:43" x14ac:dyDescent="0.2">
      <c r="A139" s="88"/>
      <c r="B139" s="477"/>
      <c r="C139" s="476"/>
      <c r="D139" s="51"/>
      <c r="E139" s="217"/>
      <c r="F139" s="217"/>
      <c r="G139" s="217"/>
      <c r="H139" s="217"/>
      <c r="I139" s="74" t="s">
        <v>118</v>
      </c>
      <c r="J139" s="217"/>
      <c r="K139" s="217"/>
      <c r="L139" s="345"/>
      <c r="M139" s="217"/>
      <c r="N139" s="217"/>
      <c r="O139" s="217"/>
      <c r="P139" s="217"/>
      <c r="Q139" s="217"/>
      <c r="R139" s="217"/>
      <c r="S139" s="217"/>
      <c r="T139" s="217"/>
      <c r="U139" s="217"/>
      <c r="V139" s="217"/>
      <c r="W139" s="217"/>
      <c r="X139" s="217"/>
      <c r="Y139" s="217"/>
      <c r="Z139" s="217"/>
      <c r="AA139" s="217"/>
      <c r="AC139" s="217"/>
      <c r="AD139" s="217"/>
      <c r="AE139" s="217"/>
      <c r="AF139" s="217"/>
      <c r="AG139" s="217"/>
      <c r="AH139" s="217"/>
      <c r="AI139" s="74" t="s">
        <v>117</v>
      </c>
      <c r="AJ139" s="217"/>
      <c r="AK139" s="217"/>
      <c r="AL139" s="74"/>
      <c r="AM139" s="476"/>
      <c r="AN139" s="51"/>
      <c r="AO139" s="217"/>
      <c r="AP139" s="217"/>
      <c r="AQ139" s="89"/>
    </row>
    <row r="140" spans="1:43" x14ac:dyDescent="0.2">
      <c r="A140" s="88"/>
      <c r="B140" s="477"/>
      <c r="C140" s="476"/>
      <c r="D140" s="51"/>
      <c r="E140" s="217"/>
      <c r="F140" s="217"/>
      <c r="G140" s="217"/>
      <c r="H140" s="217"/>
      <c r="I140" s="217"/>
      <c r="J140" s="217"/>
      <c r="K140" s="217"/>
      <c r="L140" s="345"/>
      <c r="M140" s="217"/>
      <c r="N140" s="217"/>
      <c r="O140" s="217"/>
      <c r="P140" s="217"/>
      <c r="Q140" s="217"/>
      <c r="R140" s="217"/>
      <c r="S140" s="217"/>
      <c r="T140" s="217"/>
      <c r="U140" s="217"/>
      <c r="V140" s="217"/>
      <c r="W140" s="217"/>
      <c r="X140" s="217"/>
      <c r="Y140" s="217"/>
      <c r="Z140" s="217"/>
      <c r="AA140" s="217"/>
      <c r="AB140" s="217"/>
      <c r="AC140" s="217"/>
      <c r="AD140" s="217"/>
      <c r="AE140" s="217"/>
      <c r="AF140" s="217"/>
      <c r="AG140" s="217"/>
      <c r="AH140" s="217"/>
      <c r="AI140" s="217"/>
      <c r="AJ140" s="217"/>
      <c r="AK140" s="217"/>
      <c r="AL140" s="74"/>
      <c r="AM140" s="476"/>
      <c r="AN140" s="51"/>
      <c r="AO140" s="217"/>
      <c r="AP140" s="217"/>
      <c r="AQ140" s="89"/>
    </row>
    <row r="141" spans="1:43" ht="11.25" customHeight="1" x14ac:dyDescent="0.2">
      <c r="A141" s="88"/>
      <c r="B141" s="477"/>
      <c r="C141" s="476"/>
      <c r="D141" s="51"/>
      <c r="E141" s="217"/>
      <c r="F141" s="217"/>
      <c r="G141" s="217"/>
      <c r="H141" s="217"/>
      <c r="J141" s="217"/>
      <c r="L141" s="731" t="s">
        <v>360</v>
      </c>
      <c r="M141" s="731"/>
      <c r="N141" s="731"/>
      <c r="O141" s="731"/>
      <c r="P141" s="731"/>
      <c r="Q141" s="731"/>
      <c r="R141" s="731"/>
      <c r="S141" s="731"/>
      <c r="T141" s="731"/>
      <c r="U141" s="731"/>
      <c r="V141" s="731"/>
      <c r="W141" s="731"/>
      <c r="X141" s="731"/>
      <c r="Y141" s="731"/>
      <c r="Z141" s="731"/>
      <c r="AA141" s="731"/>
      <c r="AB141" s="731"/>
      <c r="AC141" s="731"/>
      <c r="AD141" s="731"/>
      <c r="AE141" s="731"/>
      <c r="AF141" s="731"/>
      <c r="AG141" s="731"/>
      <c r="AH141" s="731"/>
      <c r="AI141" s="731"/>
      <c r="AJ141" s="217"/>
      <c r="AK141" s="217"/>
      <c r="AL141" s="74"/>
      <c r="AM141" s="476"/>
      <c r="AN141" s="51"/>
      <c r="AO141" s="217"/>
      <c r="AP141" s="217"/>
      <c r="AQ141" s="89"/>
    </row>
    <row r="142" spans="1:43" x14ac:dyDescent="0.2">
      <c r="A142" s="88"/>
      <c r="B142" s="477"/>
      <c r="C142" s="476"/>
      <c r="D142" s="51"/>
      <c r="F142" s="217"/>
      <c r="G142" s="217"/>
      <c r="H142" s="217"/>
      <c r="I142" s="217"/>
      <c r="J142" s="217"/>
      <c r="K142" s="217"/>
      <c r="L142" s="731"/>
      <c r="M142" s="731"/>
      <c r="N142" s="731"/>
      <c r="O142" s="731"/>
      <c r="P142" s="731"/>
      <c r="Q142" s="731"/>
      <c r="R142" s="731"/>
      <c r="S142" s="731"/>
      <c r="T142" s="731"/>
      <c r="U142" s="731"/>
      <c r="V142" s="731"/>
      <c r="W142" s="731"/>
      <c r="X142" s="731"/>
      <c r="Y142" s="731"/>
      <c r="Z142" s="731"/>
      <c r="AA142" s="731"/>
      <c r="AB142" s="731"/>
      <c r="AC142" s="731"/>
      <c r="AD142" s="731"/>
      <c r="AE142" s="731"/>
      <c r="AF142" s="731"/>
      <c r="AG142" s="731"/>
      <c r="AH142" s="731"/>
      <c r="AI142" s="731"/>
      <c r="AJ142" s="217"/>
      <c r="AK142" s="217"/>
      <c r="AL142" s="74"/>
      <c r="AM142" s="476"/>
      <c r="AN142" s="51"/>
      <c r="AO142" s="217"/>
      <c r="AP142" s="217"/>
      <c r="AQ142" s="89"/>
    </row>
    <row r="143" spans="1:43" x14ac:dyDescent="0.2">
      <c r="A143" s="88"/>
      <c r="B143" s="477"/>
      <c r="C143" s="476"/>
      <c r="D143" s="51"/>
      <c r="F143" s="217"/>
      <c r="G143" s="217"/>
      <c r="H143" s="217"/>
      <c r="I143" s="217"/>
      <c r="J143" s="217"/>
      <c r="K143" s="217"/>
      <c r="L143" s="731"/>
      <c r="M143" s="731"/>
      <c r="N143" s="731"/>
      <c r="O143" s="731"/>
      <c r="P143" s="731"/>
      <c r="Q143" s="731"/>
      <c r="R143" s="731"/>
      <c r="S143" s="731"/>
      <c r="T143" s="731"/>
      <c r="U143" s="731"/>
      <c r="V143" s="731"/>
      <c r="W143" s="731"/>
      <c r="X143" s="731"/>
      <c r="Y143" s="731"/>
      <c r="Z143" s="731"/>
      <c r="AA143" s="731"/>
      <c r="AB143" s="731"/>
      <c r="AC143" s="731"/>
      <c r="AD143" s="731"/>
      <c r="AE143" s="731"/>
      <c r="AF143" s="731"/>
      <c r="AG143" s="731"/>
      <c r="AH143" s="731"/>
      <c r="AI143" s="731"/>
      <c r="AJ143" s="217"/>
      <c r="AK143" s="217"/>
      <c r="AL143" s="74"/>
      <c r="AM143" s="476"/>
      <c r="AN143" s="51"/>
      <c r="AO143" s="217"/>
      <c r="AP143" s="217"/>
      <c r="AQ143" s="89"/>
    </row>
    <row r="144" spans="1:43" x14ac:dyDescent="0.2">
      <c r="A144" s="88"/>
      <c r="B144" s="477"/>
      <c r="C144" s="476"/>
      <c r="D144" s="51"/>
      <c r="F144" s="217"/>
      <c r="G144" s="217"/>
      <c r="H144" s="217"/>
      <c r="I144" s="217"/>
      <c r="J144" s="217"/>
      <c r="K144" s="217"/>
      <c r="L144" s="731"/>
      <c r="M144" s="731"/>
      <c r="N144" s="731"/>
      <c r="O144" s="731"/>
      <c r="P144" s="731"/>
      <c r="Q144" s="731"/>
      <c r="R144" s="731"/>
      <c r="S144" s="731"/>
      <c r="T144" s="731"/>
      <c r="U144" s="731"/>
      <c r="V144" s="731"/>
      <c r="W144" s="731"/>
      <c r="X144" s="731"/>
      <c r="Y144" s="731"/>
      <c r="Z144" s="731"/>
      <c r="AA144" s="731"/>
      <c r="AB144" s="731"/>
      <c r="AC144" s="731"/>
      <c r="AD144" s="731"/>
      <c r="AE144" s="731"/>
      <c r="AF144" s="731"/>
      <c r="AG144" s="731"/>
      <c r="AH144" s="731"/>
      <c r="AI144" s="731"/>
      <c r="AJ144" s="217"/>
      <c r="AK144" s="217"/>
      <c r="AL144" s="74"/>
      <c r="AM144" s="476"/>
      <c r="AN144" s="51"/>
      <c r="AO144" s="217"/>
      <c r="AP144" s="217"/>
      <c r="AQ144" s="89"/>
    </row>
    <row r="145" spans="1:43" ht="6" customHeight="1" thickBot="1" x14ac:dyDescent="0.25">
      <c r="A145" s="90"/>
      <c r="B145" s="319"/>
      <c r="C145" s="72"/>
      <c r="D145" s="73"/>
      <c r="E145" s="71"/>
      <c r="F145" s="71"/>
      <c r="G145" s="71"/>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91"/>
      <c r="AM145" s="72"/>
      <c r="AN145" s="73"/>
      <c r="AO145" s="71"/>
      <c r="AP145" s="71"/>
      <c r="AQ145" s="92"/>
    </row>
    <row r="146" spans="1:43" ht="6" customHeight="1" x14ac:dyDescent="0.2">
      <c r="A146" s="196"/>
      <c r="B146" s="346"/>
      <c r="C146" s="196"/>
      <c r="D146" s="196"/>
      <c r="E146" s="196"/>
      <c r="F146" s="196"/>
      <c r="G146" s="196"/>
      <c r="H146" s="196"/>
      <c r="I146" s="196"/>
      <c r="J146" s="196"/>
      <c r="K146" s="196"/>
      <c r="L146" s="196"/>
      <c r="M146" s="196"/>
      <c r="N146" s="196"/>
      <c r="O146" s="196"/>
      <c r="P146" s="196"/>
      <c r="Q146" s="196"/>
      <c r="R146" s="196"/>
      <c r="S146" s="196"/>
      <c r="T146" s="196"/>
      <c r="U146" s="196"/>
      <c r="V146" s="196"/>
      <c r="W146" s="196"/>
      <c r="X146" s="196"/>
      <c r="Y146" s="196"/>
      <c r="Z146" s="196"/>
      <c r="AA146" s="196"/>
      <c r="AB146" s="196"/>
      <c r="AC146" s="196"/>
      <c r="AD146" s="196"/>
      <c r="AE146" s="196"/>
      <c r="AF146" s="196"/>
      <c r="AG146" s="196"/>
      <c r="AH146" s="196"/>
      <c r="AI146" s="196"/>
      <c r="AJ146" s="196"/>
      <c r="AK146" s="196"/>
      <c r="AL146" s="347"/>
      <c r="AM146" s="196"/>
      <c r="AN146" s="196"/>
      <c r="AO146" s="196"/>
      <c r="AP146" s="196"/>
      <c r="AQ146" s="196"/>
    </row>
    <row r="255" spans="23:23" x14ac:dyDescent="0.2">
      <c r="W255" t="s">
        <v>55</v>
      </c>
    </row>
  </sheetData>
  <sheetProtection formatCells="0" formatRows="0" insertRows="0" deleteRows="0"/>
  <mergeCells count="35">
    <mergeCell ref="L141:AI144"/>
    <mergeCell ref="AN3:AQ3"/>
    <mergeCell ref="AP61:AP62"/>
    <mergeCell ref="AP69:AP70"/>
    <mergeCell ref="E68:T71"/>
    <mergeCell ref="E60:T63"/>
    <mergeCell ref="E64:T65"/>
    <mergeCell ref="E122:T125"/>
    <mergeCell ref="E43:T44"/>
    <mergeCell ref="E46:T57"/>
    <mergeCell ref="AP53:AP54"/>
    <mergeCell ref="E74:T75"/>
    <mergeCell ref="E77:T80"/>
    <mergeCell ref="Z79:AK79"/>
    <mergeCell ref="E83:T84"/>
    <mergeCell ref="AP43:AP44"/>
    <mergeCell ref="AP123:AP124"/>
    <mergeCell ref="E128:T132"/>
    <mergeCell ref="E35:T40"/>
    <mergeCell ref="E86:T89"/>
    <mergeCell ref="A1:AQ1"/>
    <mergeCell ref="E3:T3"/>
    <mergeCell ref="W3:AL3"/>
    <mergeCell ref="E5:T5"/>
    <mergeCell ref="E11:T14"/>
    <mergeCell ref="AP7:AP8"/>
    <mergeCell ref="E17:T21"/>
    <mergeCell ref="AB29:AL32"/>
    <mergeCell ref="Z88:AK88"/>
    <mergeCell ref="E135:AL137"/>
    <mergeCell ref="E92:T93"/>
    <mergeCell ref="E29:N32"/>
    <mergeCell ref="P29:Z32"/>
    <mergeCell ref="E95:T102"/>
    <mergeCell ref="Y118:AK118"/>
  </mergeCells>
  <printOptions horizontalCentered="1"/>
  <pageMargins left="0.5" right="0.5" top="0.5" bottom="0.5" header="0.3" footer="0.3"/>
  <pageSetup paperSize="9" scale="99" orientation="portrait" r:id="rId1"/>
  <headerFooter>
    <oddFooter>&amp;CW-&amp;P</oddFooter>
  </headerFooter>
  <rowBreaks count="1" manualBreakCount="1">
    <brk id="81" max="4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tabColor theme="9"/>
  </sheetPr>
  <dimension ref="A1:AP51"/>
  <sheetViews>
    <sheetView view="pageBreakPreview" zoomScaleNormal="100" zoomScaleSheetLayoutView="100" workbookViewId="0">
      <selection activeCell="B4" sqref="B4"/>
    </sheetView>
  </sheetViews>
  <sheetFormatPr defaultColWidth="2.6640625" defaultRowHeight="10" x14ac:dyDescent="0.2"/>
  <cols>
    <col min="1" max="1" width="1.6640625" customWidth="1"/>
    <col min="2" max="2" width="4.6640625" style="112" customWidth="1"/>
    <col min="3" max="4" width="1.6640625" customWidth="1"/>
    <col min="21" max="21" width="2.6640625" customWidth="1"/>
    <col min="22" max="23" width="1.6640625" customWidth="1"/>
    <col min="38" max="41" width="2.6640625" customWidth="1"/>
    <col min="42" max="42" width="1.6640625" customWidth="1"/>
  </cols>
  <sheetData>
    <row r="1" spans="1:42" ht="10.5" x14ac:dyDescent="0.2">
      <c r="A1" s="724" t="s">
        <v>361</v>
      </c>
      <c r="B1" s="724"/>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c r="AK1" s="724"/>
      <c r="AL1" s="724"/>
      <c r="AM1" s="724"/>
      <c r="AN1" s="724"/>
      <c r="AO1" s="724"/>
      <c r="AP1" s="724"/>
    </row>
    <row r="2" spans="1:42" ht="6" customHeight="1" thickBot="1" x14ac:dyDescent="0.25">
      <c r="A2" s="217"/>
      <c r="B2" s="47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K2" s="25"/>
    </row>
    <row r="3" spans="1:42" ht="6" customHeight="1" x14ac:dyDescent="0.2">
      <c r="A3" s="82"/>
      <c r="B3" s="83"/>
      <c r="C3" s="84"/>
      <c r="D3" s="85"/>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86"/>
      <c r="AL3" s="1"/>
      <c r="AM3" s="1"/>
      <c r="AN3" s="1"/>
      <c r="AO3" s="1"/>
      <c r="AP3" s="87"/>
    </row>
    <row r="4" spans="1:42" x14ac:dyDescent="0.2">
      <c r="A4" s="88"/>
      <c r="B4" s="477">
        <v>316</v>
      </c>
      <c r="C4" s="476"/>
      <c r="D4" s="51"/>
      <c r="E4" s="723" t="s">
        <v>362</v>
      </c>
      <c r="F4" s="723"/>
      <c r="G4" s="723"/>
      <c r="H4" s="723"/>
      <c r="I4" s="723"/>
      <c r="J4" s="723"/>
      <c r="K4" s="723"/>
      <c r="L4" s="723"/>
      <c r="M4" s="723"/>
      <c r="N4" s="723"/>
      <c r="O4" s="723"/>
      <c r="P4" s="723"/>
      <c r="Q4" s="723"/>
      <c r="R4" s="723"/>
      <c r="S4" s="723"/>
      <c r="T4" s="723"/>
      <c r="U4" s="723"/>
      <c r="V4" s="217"/>
      <c r="W4" s="217"/>
      <c r="X4" s="217"/>
      <c r="Y4" s="217"/>
      <c r="Z4" s="217"/>
      <c r="AA4" s="217"/>
      <c r="AB4" s="217"/>
      <c r="AC4" s="217"/>
      <c r="AD4" s="217"/>
      <c r="AE4" s="217"/>
      <c r="AF4" s="217"/>
      <c r="AG4" s="217"/>
      <c r="AH4" s="217"/>
      <c r="AI4" s="217"/>
      <c r="AJ4" s="217"/>
      <c r="AK4" s="74"/>
      <c r="AL4" s="217"/>
      <c r="AM4" s="217"/>
      <c r="AN4" s="217"/>
      <c r="AO4" s="217"/>
      <c r="AP4" s="89"/>
    </row>
    <row r="5" spans="1:42" ht="6" customHeight="1" x14ac:dyDescent="0.2">
      <c r="A5" s="88"/>
      <c r="B5"/>
      <c r="C5" s="476"/>
      <c r="D5" s="51"/>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L5" s="217"/>
      <c r="AM5" s="217"/>
      <c r="AN5" s="217"/>
      <c r="AO5" s="74"/>
      <c r="AP5" s="193"/>
    </row>
    <row r="6" spans="1:42" ht="11.25" customHeight="1" x14ac:dyDescent="0.2">
      <c r="A6" s="88"/>
      <c r="B6" s="81" t="s">
        <v>363</v>
      </c>
      <c r="C6" s="476"/>
      <c r="D6" s="51"/>
      <c r="E6" s="217"/>
      <c r="F6" s="217"/>
      <c r="H6" s="217"/>
      <c r="I6" s="217"/>
      <c r="J6" s="768" t="str">
        <f>"ANNÉE EST " &amp; FIVE_YRS_BEFORE_SRVY &amp; "-" &amp; FW_YR</f>
        <v>ANNÉE EST 2015-2020</v>
      </c>
      <c r="K6" s="768"/>
      <c r="L6" s="768"/>
      <c r="M6" s="768"/>
      <c r="N6" s="768"/>
      <c r="O6" s="768"/>
      <c r="P6" s="768"/>
      <c r="Q6" s="768"/>
      <c r="S6" s="217"/>
      <c r="T6" s="217"/>
      <c r="U6" s="217"/>
      <c r="V6" s="194"/>
      <c r="X6" s="217"/>
      <c r="Y6" s="217"/>
      <c r="Z6" s="769" t="str">
        <f>"ANNÉE EST " &amp; FW_YR-6 &amp; " OU PLUS TÔT"</f>
        <v>ANNÉE EST 2014 OU PLUS TÔT</v>
      </c>
      <c r="AA6" s="769"/>
      <c r="AB6" s="769"/>
      <c r="AC6" s="769"/>
      <c r="AD6" s="769"/>
      <c r="AE6" s="769"/>
      <c r="AF6" s="769"/>
      <c r="AG6" s="769"/>
      <c r="AH6" s="769"/>
      <c r="AI6" s="769"/>
      <c r="AJ6" s="769"/>
      <c r="AK6" s="217"/>
      <c r="AL6" s="217"/>
      <c r="AM6" s="217"/>
      <c r="AN6" s="217"/>
      <c r="AO6" s="74"/>
      <c r="AP6" s="193"/>
    </row>
    <row r="7" spans="1:42" ht="6" customHeight="1" x14ac:dyDescent="0.2">
      <c r="A7" s="88"/>
      <c r="B7" s="477"/>
      <c r="C7" s="476"/>
      <c r="D7" s="51"/>
      <c r="E7" s="217"/>
      <c r="F7" s="217"/>
      <c r="G7" s="217"/>
      <c r="H7" s="217"/>
      <c r="I7" s="217"/>
      <c r="J7" s="217"/>
      <c r="K7" s="217"/>
      <c r="L7" s="217"/>
      <c r="M7" s="217"/>
      <c r="N7" s="217"/>
      <c r="O7" s="217"/>
      <c r="P7" s="217"/>
      <c r="Q7" s="217"/>
      <c r="R7" s="217"/>
      <c r="S7" s="217"/>
      <c r="T7" s="217"/>
      <c r="U7" s="217"/>
      <c r="V7" s="194"/>
      <c r="AP7" s="193"/>
    </row>
    <row r="8" spans="1:42" ht="11.25" customHeight="1" x14ac:dyDescent="0.2">
      <c r="A8" s="88"/>
      <c r="B8" s="477"/>
      <c r="C8" s="476"/>
      <c r="D8" s="51"/>
      <c r="E8" s="763" t="s">
        <v>209</v>
      </c>
      <c r="F8" s="763"/>
      <c r="G8" s="763"/>
      <c r="H8" s="723" t="s">
        <v>2319</v>
      </c>
      <c r="I8" s="723"/>
      <c r="J8" s="723"/>
      <c r="K8" s="723"/>
      <c r="L8" s="723"/>
      <c r="M8" s="723"/>
      <c r="N8" s="723"/>
      <c r="O8" s="723"/>
      <c r="P8" s="723"/>
      <c r="Q8" s="723"/>
      <c r="R8" s="723"/>
      <c r="S8" s="723"/>
      <c r="T8" s="723"/>
      <c r="U8" s="723"/>
      <c r="V8" s="194"/>
      <c r="X8" s="763" t="s">
        <v>209</v>
      </c>
      <c r="Y8" s="763"/>
      <c r="Z8" s="763"/>
      <c r="AA8" s="722" t="str">
        <f>"INSCRIVEZ DANS LE CALENDRIER LE CODE DE LA MÉTHODE UTILISÉE LE MOIS DE L'INTERVIEW ET POUR CHAQUE MOIS EN REMONTANT JUSQU'À JANVIER " &amp; FIVE_YRS_BEFORE_SRVY &amp; "."</f>
        <v>INSCRIVEZ DANS LE CALENDRIER LE CODE DE LA MÉTHODE UTILISÉE LE MOIS DE L'INTERVIEW ET POUR CHAQUE MOIS EN REMONTANT JUSQU'À JANVIER 2015.</v>
      </c>
      <c r="AB8" s="722"/>
      <c r="AC8" s="722"/>
      <c r="AD8" s="722"/>
      <c r="AE8" s="722"/>
      <c r="AF8" s="722"/>
      <c r="AG8" s="722"/>
      <c r="AH8" s="722"/>
      <c r="AI8" s="722"/>
      <c r="AJ8" s="722"/>
      <c r="AK8" s="722"/>
      <c r="AL8" s="722"/>
      <c r="AM8" s="722"/>
      <c r="AN8" s="722"/>
      <c r="AO8" s="722"/>
      <c r="AP8" s="89"/>
    </row>
    <row r="9" spans="1:42" ht="11.25" customHeight="1" x14ac:dyDescent="0.2">
      <c r="A9" s="88"/>
      <c r="B9" s="477"/>
      <c r="C9" s="476"/>
      <c r="D9" s="51"/>
      <c r="E9" s="763"/>
      <c r="F9" s="763"/>
      <c r="G9" s="763"/>
      <c r="H9" s="723"/>
      <c r="I9" s="723"/>
      <c r="J9" s="723"/>
      <c r="K9" s="723"/>
      <c r="L9" s="723"/>
      <c r="M9" s="723"/>
      <c r="N9" s="723"/>
      <c r="O9" s="723"/>
      <c r="P9" s="723"/>
      <c r="Q9" s="723"/>
      <c r="R9" s="723"/>
      <c r="S9" s="723"/>
      <c r="T9" s="723"/>
      <c r="U9" s="723"/>
      <c r="V9" s="194"/>
      <c r="X9" s="763"/>
      <c r="Y9" s="763"/>
      <c r="Z9" s="763"/>
      <c r="AA9" s="722"/>
      <c r="AB9" s="722"/>
      <c r="AC9" s="722"/>
      <c r="AD9" s="722"/>
      <c r="AE9" s="722"/>
      <c r="AF9" s="722"/>
      <c r="AG9" s="722"/>
      <c r="AH9" s="722"/>
      <c r="AI9" s="722"/>
      <c r="AJ9" s="722"/>
      <c r="AK9" s="722"/>
      <c r="AL9" s="722"/>
      <c r="AM9" s="722"/>
      <c r="AN9" s="722"/>
      <c r="AO9" s="722"/>
      <c r="AP9" s="193"/>
    </row>
    <row r="10" spans="1:42" ht="11.25" customHeight="1" x14ac:dyDescent="0.2">
      <c r="A10" s="88"/>
      <c r="B10" s="477"/>
      <c r="C10" s="476"/>
      <c r="D10" s="51"/>
      <c r="E10" s="763"/>
      <c r="F10" s="763"/>
      <c r="G10" s="763"/>
      <c r="H10" s="723"/>
      <c r="I10" s="723"/>
      <c r="J10" s="723"/>
      <c r="K10" s="723"/>
      <c r="L10" s="723"/>
      <c r="M10" s="723"/>
      <c r="N10" s="723"/>
      <c r="O10" s="723"/>
      <c r="P10" s="723"/>
      <c r="Q10" s="723"/>
      <c r="R10" s="723"/>
      <c r="S10" s="723"/>
      <c r="T10" s="723"/>
      <c r="U10" s="723"/>
      <c r="V10" s="194"/>
      <c r="X10" s="763"/>
      <c r="Y10" s="763"/>
      <c r="Z10" s="763"/>
      <c r="AA10" s="722"/>
      <c r="AB10" s="722"/>
      <c r="AC10" s="722"/>
      <c r="AD10" s="722"/>
      <c r="AE10" s="722"/>
      <c r="AF10" s="722"/>
      <c r="AG10" s="722"/>
      <c r="AH10" s="722"/>
      <c r="AI10" s="722"/>
      <c r="AJ10" s="722"/>
      <c r="AK10" s="722"/>
      <c r="AL10" s="722"/>
      <c r="AM10" s="722"/>
      <c r="AN10" s="722"/>
      <c r="AO10" s="722"/>
      <c r="AP10" s="193"/>
    </row>
    <row r="11" spans="1:42" ht="11.25" customHeight="1" x14ac:dyDescent="0.2">
      <c r="A11" s="88"/>
      <c r="B11" s="477"/>
      <c r="C11" s="476"/>
      <c r="D11" s="51"/>
      <c r="E11" s="539"/>
      <c r="F11" s="539"/>
      <c r="G11" s="539"/>
      <c r="H11" s="723"/>
      <c r="I11" s="723"/>
      <c r="J11" s="723"/>
      <c r="K11" s="723"/>
      <c r="L11" s="723"/>
      <c r="M11" s="723"/>
      <c r="N11" s="723"/>
      <c r="O11" s="723"/>
      <c r="P11" s="723"/>
      <c r="Q11" s="723"/>
      <c r="R11" s="723"/>
      <c r="S11" s="723"/>
      <c r="T11" s="723"/>
      <c r="U11" s="723"/>
      <c r="V11" s="194"/>
      <c r="X11" s="539"/>
      <c r="Y11" s="539"/>
      <c r="Z11" s="539"/>
      <c r="AA11" s="722"/>
      <c r="AB11" s="722"/>
      <c r="AC11" s="722"/>
      <c r="AD11" s="722"/>
      <c r="AE11" s="722"/>
      <c r="AF11" s="722"/>
      <c r="AG11" s="722"/>
      <c r="AH11" s="722"/>
      <c r="AI11" s="722"/>
      <c r="AJ11" s="722"/>
      <c r="AK11" s="722"/>
      <c r="AL11" s="722"/>
      <c r="AM11" s="722"/>
      <c r="AN11" s="722"/>
      <c r="AO11" s="722"/>
      <c r="AP11" s="193"/>
    </row>
    <row r="12" spans="1:42" x14ac:dyDescent="0.2">
      <c r="A12" s="88"/>
      <c r="B12" s="477"/>
      <c r="C12" s="476"/>
      <c r="D12" s="51"/>
      <c r="E12" s="217"/>
      <c r="F12" s="217"/>
      <c r="G12" s="217"/>
      <c r="H12" s="723"/>
      <c r="I12" s="723"/>
      <c r="J12" s="723"/>
      <c r="K12" s="723"/>
      <c r="L12" s="723"/>
      <c r="M12" s="723"/>
      <c r="N12" s="723"/>
      <c r="O12" s="723"/>
      <c r="P12" s="723"/>
      <c r="Q12" s="723"/>
      <c r="R12" s="723"/>
      <c r="S12" s="723"/>
      <c r="T12" s="723"/>
      <c r="U12" s="723"/>
      <c r="V12" s="194"/>
      <c r="X12" s="217"/>
      <c r="Y12" s="217"/>
      <c r="Z12" s="217"/>
      <c r="AA12" s="722"/>
      <c r="AB12" s="722"/>
      <c r="AC12" s="722"/>
      <c r="AD12" s="722"/>
      <c r="AE12" s="722"/>
      <c r="AF12" s="722"/>
      <c r="AG12" s="722"/>
      <c r="AH12" s="722"/>
      <c r="AI12" s="722"/>
      <c r="AJ12" s="722"/>
      <c r="AK12" s="722"/>
      <c r="AL12" s="722"/>
      <c r="AM12" s="722"/>
      <c r="AN12" s="722"/>
      <c r="AO12" s="722"/>
      <c r="AP12" s="193"/>
    </row>
    <row r="13" spans="1:42" ht="6" customHeight="1" x14ac:dyDescent="0.2">
      <c r="A13" s="88"/>
      <c r="B13" s="477"/>
      <c r="C13" s="476"/>
      <c r="D13" s="51"/>
      <c r="E13" s="217"/>
      <c r="F13" s="217"/>
      <c r="G13" s="217"/>
      <c r="H13" s="482"/>
      <c r="I13" s="482"/>
      <c r="J13" s="482"/>
      <c r="K13" s="482"/>
      <c r="L13" s="482"/>
      <c r="M13" s="482"/>
      <c r="N13" s="482"/>
      <c r="O13" s="482"/>
      <c r="P13" s="482"/>
      <c r="Q13" s="482"/>
      <c r="R13" s="482"/>
      <c r="S13" s="482"/>
      <c r="T13" s="482"/>
      <c r="U13" s="482"/>
      <c r="V13" s="194"/>
      <c r="X13" s="217"/>
      <c r="Y13" s="217"/>
      <c r="Z13" s="217"/>
      <c r="AA13" s="482"/>
      <c r="AB13" s="482"/>
      <c r="AC13" s="482"/>
      <c r="AD13" s="482"/>
      <c r="AE13" s="482"/>
      <c r="AF13" s="482"/>
      <c r="AG13" s="482"/>
      <c r="AH13" s="482"/>
      <c r="AI13" s="482"/>
      <c r="AJ13" s="482"/>
      <c r="AK13" s="482"/>
      <c r="AL13" s="482"/>
      <c r="AM13" s="482"/>
      <c r="AN13" s="482"/>
      <c r="AO13" s="482"/>
      <c r="AP13" s="193"/>
    </row>
    <row r="14" spans="1:42" x14ac:dyDescent="0.2">
      <c r="A14" s="88"/>
      <c r="B14" s="477"/>
      <c r="C14" s="476"/>
      <c r="D14" s="51"/>
      <c r="E14" s="217"/>
      <c r="F14" s="217"/>
      <c r="G14" s="217"/>
      <c r="H14" s="482"/>
      <c r="I14" s="482"/>
      <c r="J14" s="482"/>
      <c r="K14" s="482"/>
      <c r="L14" s="482"/>
      <c r="M14" s="217" t="s">
        <v>364</v>
      </c>
      <c r="N14" s="482"/>
      <c r="O14" s="482"/>
      <c r="P14" s="482"/>
      <c r="Q14" s="482"/>
      <c r="R14" s="482"/>
      <c r="S14" s="482"/>
      <c r="T14" s="482"/>
      <c r="U14" s="217"/>
      <c r="V14" s="99"/>
      <c r="X14" s="217"/>
      <c r="Y14" s="217"/>
      <c r="Z14" s="217"/>
      <c r="AA14" s="217"/>
      <c r="AD14" s="217"/>
      <c r="AE14" s="217"/>
      <c r="AG14" s="217"/>
      <c r="AH14" s="217"/>
      <c r="AI14" s="217"/>
      <c r="AJ14" s="74" t="s">
        <v>365</v>
      </c>
      <c r="AK14" s="217"/>
      <c r="AL14" s="74"/>
      <c r="AM14" s="217"/>
      <c r="AN14" s="217"/>
      <c r="AO14" s="217"/>
      <c r="AP14" s="195"/>
    </row>
    <row r="15" spans="1:42" x14ac:dyDescent="0.2">
      <c r="A15" s="88"/>
      <c r="B15" s="477"/>
      <c r="C15" s="476"/>
      <c r="D15" s="51"/>
      <c r="E15" s="217"/>
      <c r="F15" s="217"/>
      <c r="G15" s="217"/>
      <c r="H15" s="217"/>
      <c r="I15" s="217"/>
      <c r="J15" s="217"/>
      <c r="K15" s="217"/>
      <c r="L15" s="217"/>
      <c r="N15" s="217"/>
      <c r="P15" s="217"/>
      <c r="Q15" s="217"/>
      <c r="R15" s="217"/>
      <c r="S15" s="217"/>
      <c r="T15" s="217"/>
      <c r="U15" s="217"/>
      <c r="V15" s="99"/>
      <c r="AP15" s="89"/>
    </row>
    <row r="16" spans="1:42" x14ac:dyDescent="0.2">
      <c r="A16" s="88"/>
      <c r="B16" s="477"/>
      <c r="C16" s="476"/>
      <c r="D16" s="51"/>
      <c r="E16" s="217"/>
      <c r="F16" s="217"/>
      <c r="G16" s="217"/>
      <c r="H16" s="217"/>
      <c r="I16" s="217"/>
      <c r="J16" s="217"/>
      <c r="K16" s="217"/>
      <c r="L16" s="217"/>
      <c r="M16" s="217"/>
      <c r="N16" s="217"/>
      <c r="O16" s="217"/>
      <c r="P16" s="217"/>
      <c r="Q16" s="217"/>
      <c r="R16" s="217"/>
      <c r="S16" s="217"/>
      <c r="T16" s="217"/>
      <c r="U16" s="217"/>
      <c r="V16" s="99"/>
      <c r="W16" s="217"/>
      <c r="X16" s="217"/>
      <c r="Y16" s="217"/>
      <c r="Z16" s="217"/>
      <c r="AA16" s="217"/>
      <c r="AB16" s="217"/>
      <c r="AC16" s="217"/>
      <c r="AD16" s="217"/>
      <c r="AE16" s="217"/>
      <c r="AF16" s="217"/>
      <c r="AG16" s="217"/>
      <c r="AH16" s="217"/>
      <c r="AI16" s="75" t="s">
        <v>366</v>
      </c>
      <c r="AJ16" s="217"/>
      <c r="AK16" s="74"/>
      <c r="AL16" s="217"/>
      <c r="AM16" s="217"/>
      <c r="AN16" s="217"/>
      <c r="AO16" s="318"/>
      <c r="AP16" s="89"/>
    </row>
    <row r="17" spans="1:42" ht="6" customHeight="1" thickBot="1" x14ac:dyDescent="0.25">
      <c r="A17" s="90"/>
      <c r="B17" s="319"/>
      <c r="C17" s="72"/>
      <c r="D17" s="73"/>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91"/>
      <c r="AL17" s="71"/>
      <c r="AM17" s="71"/>
      <c r="AN17" s="71"/>
      <c r="AO17" s="71"/>
      <c r="AP17" s="92"/>
    </row>
    <row r="18" spans="1:42" ht="6" customHeight="1" x14ac:dyDescent="0.2">
      <c r="A18" s="140"/>
      <c r="B18" s="138"/>
      <c r="C18" s="129"/>
      <c r="D18" s="130"/>
      <c r="E18" s="432"/>
      <c r="F18" s="432"/>
      <c r="G18" s="432"/>
      <c r="H18" s="432"/>
      <c r="I18" s="432"/>
      <c r="J18" s="432"/>
      <c r="K18" s="432"/>
      <c r="L18" s="432"/>
      <c r="M18" s="432"/>
      <c r="N18" s="432"/>
      <c r="O18" s="432"/>
      <c r="P18" s="432"/>
      <c r="Q18" s="432"/>
      <c r="R18" s="432"/>
      <c r="S18" s="432"/>
      <c r="T18" s="432"/>
      <c r="U18" s="433"/>
      <c r="V18" s="433"/>
      <c r="W18" s="432"/>
      <c r="X18" s="432"/>
      <c r="Y18" s="432"/>
      <c r="Z18" s="432"/>
      <c r="AA18" s="432"/>
      <c r="AB18" s="432"/>
      <c r="AC18" s="432"/>
      <c r="AD18" s="432"/>
      <c r="AE18" s="432"/>
      <c r="AF18" s="432"/>
      <c r="AG18" s="432"/>
      <c r="AH18" s="432"/>
      <c r="AI18" s="432"/>
      <c r="AJ18" s="432"/>
      <c r="AK18" s="432"/>
      <c r="AL18" s="137"/>
      <c r="AM18" s="137"/>
      <c r="AN18" s="138"/>
      <c r="AO18" s="138"/>
      <c r="AP18" s="139"/>
    </row>
    <row r="19" spans="1:42" ht="11.25" customHeight="1" x14ac:dyDescent="0.2">
      <c r="A19" s="51"/>
      <c r="B19" s="477">
        <v>317</v>
      </c>
      <c r="C19" s="476"/>
      <c r="D19" s="51"/>
      <c r="E19" s="722" t="str">
        <f ca="1">VLOOKUP(INDIRECT(ADDRESS(ROW(),COLUMN()-3)),Language_Translations,MATCH(Language_Selected,Language_Options,0),FALSE)</f>
        <v>Je voudrais maintenant vous poser des questions sur les périodes où, durant ces dernières années, vous ou votre partenaire, avez utilisé une méthode pour éviter une grossesse.</v>
      </c>
      <c r="F19" s="722"/>
      <c r="G19" s="722"/>
      <c r="H19" s="722"/>
      <c r="I19" s="722"/>
      <c r="J19" s="722"/>
      <c r="K19" s="722"/>
      <c r="L19" s="722"/>
      <c r="M19" s="722"/>
      <c r="N19" s="722"/>
      <c r="O19" s="722"/>
      <c r="P19" s="722"/>
      <c r="Q19" s="722"/>
      <c r="R19" s="722"/>
      <c r="S19" s="722"/>
      <c r="T19" s="722"/>
      <c r="U19" s="722"/>
      <c r="V19" s="722"/>
      <c r="W19" s="722"/>
      <c r="X19" s="722"/>
      <c r="Y19" s="722"/>
      <c r="Z19" s="722"/>
      <c r="AA19" s="722"/>
      <c r="AB19" s="722"/>
      <c r="AC19" s="722"/>
      <c r="AD19" s="722"/>
      <c r="AE19" s="722"/>
      <c r="AF19" s="722"/>
      <c r="AG19" s="722"/>
      <c r="AH19" s="722"/>
      <c r="AI19" s="722"/>
      <c r="AJ19" s="722"/>
      <c r="AK19" s="722"/>
      <c r="AL19" s="722"/>
      <c r="AM19" s="722"/>
      <c r="AN19" s="722"/>
      <c r="AO19" s="722"/>
      <c r="AP19" s="476"/>
    </row>
    <row r="20" spans="1:42" x14ac:dyDescent="0.2">
      <c r="A20" s="51"/>
      <c r="B20" s="81" t="s">
        <v>363</v>
      </c>
      <c r="C20" s="476"/>
      <c r="D20" s="51"/>
      <c r="E20" s="722"/>
      <c r="F20" s="722"/>
      <c r="G20" s="722"/>
      <c r="H20" s="722"/>
      <c r="I20" s="722"/>
      <c r="J20" s="722"/>
      <c r="K20" s="722"/>
      <c r="L20" s="722"/>
      <c r="M20" s="722"/>
      <c r="N20" s="722"/>
      <c r="O20" s="722"/>
      <c r="P20" s="722"/>
      <c r="Q20" s="722"/>
      <c r="R20" s="722"/>
      <c r="S20" s="722"/>
      <c r="T20" s="722"/>
      <c r="U20" s="722"/>
      <c r="V20" s="722"/>
      <c r="W20" s="722"/>
      <c r="X20" s="722"/>
      <c r="Y20" s="722"/>
      <c r="Z20" s="722"/>
      <c r="AA20" s="722"/>
      <c r="AB20" s="722"/>
      <c r="AC20" s="722"/>
      <c r="AD20" s="722"/>
      <c r="AE20" s="722"/>
      <c r="AF20" s="722"/>
      <c r="AG20" s="722"/>
      <c r="AH20" s="722"/>
      <c r="AI20" s="722"/>
      <c r="AJ20" s="722"/>
      <c r="AK20" s="722"/>
      <c r="AL20" s="722"/>
      <c r="AM20" s="722"/>
      <c r="AN20" s="722"/>
      <c r="AO20" s="722"/>
      <c r="AP20" s="476"/>
    </row>
    <row r="21" spans="1:42" x14ac:dyDescent="0.2">
      <c r="A21" s="51"/>
      <c r="B21" s="477"/>
      <c r="C21" s="476"/>
      <c r="D21" s="51"/>
      <c r="E21" s="722"/>
      <c r="F21" s="722"/>
      <c r="G21" s="722"/>
      <c r="H21" s="722"/>
      <c r="I21" s="722"/>
      <c r="J21" s="722"/>
      <c r="K21" s="722"/>
      <c r="L21" s="722"/>
      <c r="M21" s="722"/>
      <c r="N21" s="722"/>
      <c r="O21" s="722"/>
      <c r="P21" s="722"/>
      <c r="Q21" s="722"/>
      <c r="R21" s="722"/>
      <c r="S21" s="722"/>
      <c r="T21" s="722"/>
      <c r="U21" s="722"/>
      <c r="V21" s="722"/>
      <c r="W21" s="722"/>
      <c r="X21" s="722"/>
      <c r="Y21" s="722"/>
      <c r="Z21" s="722"/>
      <c r="AA21" s="722"/>
      <c r="AB21" s="722"/>
      <c r="AC21" s="722"/>
      <c r="AD21" s="722"/>
      <c r="AE21" s="722"/>
      <c r="AF21" s="722"/>
      <c r="AG21" s="722"/>
      <c r="AH21" s="722"/>
      <c r="AI21" s="722"/>
      <c r="AJ21" s="722"/>
      <c r="AK21" s="722"/>
      <c r="AL21" s="722"/>
      <c r="AM21" s="722"/>
      <c r="AN21" s="722"/>
      <c r="AO21" s="722"/>
      <c r="AP21" s="476"/>
    </row>
    <row r="22" spans="1:42" x14ac:dyDescent="0.2">
      <c r="A22" s="51"/>
      <c r="B22" s="477"/>
      <c r="C22" s="476"/>
      <c r="D22" s="51"/>
      <c r="E22" s="722" t="str">
        <f>"UTILISEZ LE CALENDRIER POUR VÉRIFIER LES PÉRIODES ANTÉRIEURES D'UTILISATION ET DE NON UTILISATION, EN COMMENÇANT PAR L'UTILISATION LA PLUS RÉCENTE, EN PARTANT DE JANVIER " &amp; FIVE_YRS_BEFORE_SRVY &amp; ". UTILISEZ LES NOMS DES ENFANTS, DATES DE NAISSANCE ET PÉRIODES DE GROSSESSE COMME DES POINTS DE RÉFÉRENCE."</f>
        <v>UTILISEZ LE CALENDRIER POUR VÉRIFIER LES PÉRIODES ANTÉRIEURES D'UTILISATION ET DE NON UTILISATION, EN COMMENÇANT PAR L'UTILISATION LA PLUS RÉCENTE, EN PARTANT DE JANVIER 2015. UTILISEZ LES NOMS DES ENFANTS, DATES DE NAISSANCE ET PÉRIODES DE GROSSESSE COMME DES POINTS DE RÉFÉRENCE.</v>
      </c>
      <c r="F22" s="722"/>
      <c r="G22" s="722"/>
      <c r="H22" s="722"/>
      <c r="I22" s="722"/>
      <c r="J22" s="722"/>
      <c r="K22" s="722"/>
      <c r="L22" s="722"/>
      <c r="M22" s="722"/>
      <c r="N22" s="722"/>
      <c r="O22" s="722"/>
      <c r="P22" s="722"/>
      <c r="Q22" s="722"/>
      <c r="R22" s="722"/>
      <c r="S22" s="722"/>
      <c r="T22" s="722"/>
      <c r="U22" s="722"/>
      <c r="V22" s="722"/>
      <c r="W22" s="722"/>
      <c r="X22" s="722"/>
      <c r="Y22" s="722"/>
      <c r="Z22" s="722"/>
      <c r="AA22" s="722"/>
      <c r="AB22" s="722"/>
      <c r="AC22" s="722"/>
      <c r="AD22" s="722"/>
      <c r="AE22" s="722"/>
      <c r="AF22" s="722"/>
      <c r="AG22" s="722"/>
      <c r="AH22" s="722"/>
      <c r="AI22" s="722"/>
      <c r="AJ22" s="722"/>
      <c r="AK22" s="722"/>
      <c r="AL22" s="722"/>
      <c r="AM22" s="722"/>
      <c r="AN22" s="722"/>
      <c r="AO22" s="722"/>
      <c r="AP22" s="476"/>
    </row>
    <row r="23" spans="1:42" x14ac:dyDescent="0.2">
      <c r="A23" s="51"/>
      <c r="B23" s="477"/>
      <c r="C23" s="476"/>
      <c r="D23" s="51"/>
      <c r="E23" s="722"/>
      <c r="F23" s="722"/>
      <c r="G23" s="722"/>
      <c r="H23" s="722"/>
      <c r="I23" s="722"/>
      <c r="J23" s="722"/>
      <c r="K23" s="722"/>
      <c r="L23" s="722"/>
      <c r="M23" s="722"/>
      <c r="N23" s="722"/>
      <c r="O23" s="722"/>
      <c r="P23" s="722"/>
      <c r="Q23" s="722"/>
      <c r="R23" s="722"/>
      <c r="S23" s="722"/>
      <c r="T23" s="722"/>
      <c r="U23" s="722"/>
      <c r="V23" s="722"/>
      <c r="W23" s="722"/>
      <c r="X23" s="722"/>
      <c r="Y23" s="722"/>
      <c r="Z23" s="722"/>
      <c r="AA23" s="722"/>
      <c r="AB23" s="722"/>
      <c r="AC23" s="722"/>
      <c r="AD23" s="722"/>
      <c r="AE23" s="722"/>
      <c r="AF23" s="722"/>
      <c r="AG23" s="722"/>
      <c r="AH23" s="722"/>
      <c r="AI23" s="722"/>
      <c r="AJ23" s="722"/>
      <c r="AK23" s="722"/>
      <c r="AL23" s="722"/>
      <c r="AM23" s="722"/>
      <c r="AN23" s="722"/>
      <c r="AO23" s="722"/>
      <c r="AP23" s="476"/>
    </row>
    <row r="24" spans="1:42" x14ac:dyDescent="0.2">
      <c r="A24" s="51"/>
      <c r="B24" s="477"/>
      <c r="C24" s="476"/>
      <c r="D24" s="51"/>
      <c r="E24" s="722"/>
      <c r="F24" s="722"/>
      <c r="G24" s="722"/>
      <c r="H24" s="722"/>
      <c r="I24" s="722"/>
      <c r="J24" s="722"/>
      <c r="K24" s="722"/>
      <c r="L24" s="722"/>
      <c r="M24" s="722"/>
      <c r="N24" s="722"/>
      <c r="O24" s="722"/>
      <c r="P24" s="722"/>
      <c r="Q24" s="722"/>
      <c r="R24" s="722"/>
      <c r="S24" s="722"/>
      <c r="T24" s="722"/>
      <c r="U24" s="722"/>
      <c r="V24" s="722"/>
      <c r="W24" s="722"/>
      <c r="X24" s="722"/>
      <c r="Y24" s="722"/>
      <c r="Z24" s="722"/>
      <c r="AA24" s="722"/>
      <c r="AB24" s="722"/>
      <c r="AC24" s="722"/>
      <c r="AD24" s="722"/>
      <c r="AE24" s="722"/>
      <c r="AF24" s="722"/>
      <c r="AG24" s="722"/>
      <c r="AH24" s="722"/>
      <c r="AI24" s="722"/>
      <c r="AJ24" s="722"/>
      <c r="AK24" s="722"/>
      <c r="AL24" s="722"/>
      <c r="AM24" s="722"/>
      <c r="AN24" s="722"/>
      <c r="AO24" s="722"/>
      <c r="AP24" s="476"/>
    </row>
    <row r="25" spans="1:42" x14ac:dyDescent="0.2">
      <c r="A25" s="51"/>
      <c r="B25" s="477"/>
      <c r="C25" s="476"/>
      <c r="D25" s="51"/>
      <c r="E25" s="722"/>
      <c r="F25" s="722"/>
      <c r="G25" s="722"/>
      <c r="H25" s="722"/>
      <c r="I25" s="722"/>
      <c r="J25" s="722"/>
      <c r="K25" s="722"/>
      <c r="L25" s="722"/>
      <c r="M25" s="722"/>
      <c r="N25" s="722"/>
      <c r="O25" s="722"/>
      <c r="P25" s="722"/>
      <c r="Q25" s="722"/>
      <c r="R25" s="722"/>
      <c r="S25" s="722"/>
      <c r="T25" s="722"/>
      <c r="U25" s="722"/>
      <c r="V25" s="722"/>
      <c r="W25" s="722"/>
      <c r="X25" s="722"/>
      <c r="Y25" s="722"/>
      <c r="Z25" s="722"/>
      <c r="AA25" s="722"/>
      <c r="AB25" s="722"/>
      <c r="AC25" s="722"/>
      <c r="AD25" s="722"/>
      <c r="AE25" s="722"/>
      <c r="AF25" s="722"/>
      <c r="AG25" s="722"/>
      <c r="AH25" s="722"/>
      <c r="AI25" s="722"/>
      <c r="AJ25" s="722"/>
      <c r="AK25" s="722"/>
      <c r="AL25" s="722"/>
      <c r="AM25" s="722"/>
      <c r="AN25" s="722"/>
      <c r="AO25" s="722"/>
      <c r="AP25" s="476"/>
    </row>
    <row r="26" spans="1:42" ht="11.25" customHeight="1" x14ac:dyDescent="0.2">
      <c r="A26" s="51"/>
      <c r="B26" s="477"/>
      <c r="C26" s="476"/>
      <c r="D26" s="110"/>
      <c r="E26" s="763" t="s">
        <v>209</v>
      </c>
      <c r="F26" s="763"/>
      <c r="G26" s="763"/>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476"/>
    </row>
    <row r="27" spans="1:42" ht="11.25" customHeight="1" x14ac:dyDescent="0.2">
      <c r="A27" s="51"/>
      <c r="B27" s="477"/>
      <c r="C27" s="476"/>
      <c r="D27" s="176"/>
      <c r="E27" s="763"/>
      <c r="F27" s="763"/>
      <c r="G27" s="763"/>
      <c r="H27" s="704" t="s">
        <v>2320</v>
      </c>
      <c r="I27" s="704"/>
      <c r="J27" s="704"/>
      <c r="K27" s="704"/>
      <c r="L27" s="704"/>
      <c r="M27" s="704"/>
      <c r="N27" s="704"/>
      <c r="O27" s="704"/>
      <c r="P27" s="704"/>
      <c r="Q27" s="704"/>
      <c r="R27" s="704"/>
      <c r="S27" s="704"/>
      <c r="T27" s="704"/>
      <c r="U27" s="704"/>
      <c r="V27" s="704"/>
      <c r="W27" s="704"/>
      <c r="X27" s="704"/>
      <c r="Y27" s="704"/>
      <c r="Z27" s="704"/>
      <c r="AA27" s="704"/>
      <c r="AB27" s="704"/>
      <c r="AC27" s="704"/>
      <c r="AD27" s="704"/>
      <c r="AE27" s="704"/>
      <c r="AF27" s="704"/>
      <c r="AG27" s="704"/>
      <c r="AH27" s="704"/>
      <c r="AI27" s="704"/>
      <c r="AJ27" s="704"/>
      <c r="AK27" s="704"/>
      <c r="AL27" s="704"/>
      <c r="AM27" s="704"/>
      <c r="AN27" s="704"/>
      <c r="AO27" s="704"/>
      <c r="AP27" s="476"/>
    </row>
    <row r="28" spans="1:42" ht="11.25" customHeight="1" x14ac:dyDescent="0.2">
      <c r="A28" s="51"/>
      <c r="B28" s="477"/>
      <c r="C28" s="476"/>
      <c r="D28" s="176"/>
      <c r="E28" s="763"/>
      <c r="F28" s="763"/>
      <c r="G28" s="763"/>
      <c r="H28" s="704"/>
      <c r="I28" s="704"/>
      <c r="J28" s="704"/>
      <c r="K28" s="704"/>
      <c r="L28" s="704"/>
      <c r="M28" s="704"/>
      <c r="N28" s="704"/>
      <c r="O28" s="704"/>
      <c r="P28" s="704"/>
      <c r="Q28" s="704"/>
      <c r="R28" s="704"/>
      <c r="S28" s="704"/>
      <c r="T28" s="704"/>
      <c r="U28" s="704"/>
      <c r="V28" s="704"/>
      <c r="W28" s="704"/>
      <c r="X28" s="704"/>
      <c r="Y28" s="704"/>
      <c r="Z28" s="704"/>
      <c r="AA28" s="704"/>
      <c r="AB28" s="704"/>
      <c r="AC28" s="704"/>
      <c r="AD28" s="704"/>
      <c r="AE28" s="704"/>
      <c r="AF28" s="704"/>
      <c r="AG28" s="704"/>
      <c r="AH28" s="704"/>
      <c r="AI28" s="704"/>
      <c r="AJ28" s="704"/>
      <c r="AK28" s="704"/>
      <c r="AL28" s="704"/>
      <c r="AM28" s="704"/>
      <c r="AN28" s="704"/>
      <c r="AO28" s="704"/>
      <c r="AP28" s="476"/>
    </row>
    <row r="29" spans="1:42" x14ac:dyDescent="0.2">
      <c r="A29" s="51"/>
      <c r="B29" s="477"/>
      <c r="C29" s="476"/>
      <c r="D29" s="51"/>
      <c r="I29" s="723" t="s">
        <v>367</v>
      </c>
      <c r="J29" s="723"/>
      <c r="K29" s="723"/>
      <c r="L29" s="723"/>
      <c r="M29" s="723"/>
      <c r="N29" s="723"/>
      <c r="O29" s="723"/>
      <c r="P29" s="723"/>
      <c r="Q29" s="723"/>
      <c r="R29" s="723"/>
      <c r="S29" s="723"/>
      <c r="T29" s="723"/>
      <c r="U29" s="723"/>
      <c r="V29" s="723"/>
      <c r="W29" s="723"/>
      <c r="X29" s="723"/>
      <c r="Y29" s="723"/>
      <c r="Z29" s="723"/>
      <c r="AA29" s="723"/>
      <c r="AB29" s="723"/>
      <c r="AC29" s="723"/>
      <c r="AD29" s="723"/>
      <c r="AE29" s="723"/>
      <c r="AF29" s="723"/>
      <c r="AG29" s="723"/>
      <c r="AH29" s="723"/>
      <c r="AI29" s="723"/>
      <c r="AJ29" s="723"/>
      <c r="AK29" s="723"/>
      <c r="AL29" s="723"/>
      <c r="AM29" s="723"/>
      <c r="AN29" s="723"/>
      <c r="AO29" s="723"/>
      <c r="AP29" s="476"/>
    </row>
    <row r="30" spans="1:42" x14ac:dyDescent="0.2">
      <c r="A30" s="51"/>
      <c r="B30" s="477"/>
      <c r="C30" s="476"/>
      <c r="D30" s="51"/>
      <c r="E30" s="217"/>
      <c r="F30" s="217"/>
      <c r="G30" s="217"/>
      <c r="H30" s="217"/>
      <c r="I30" s="217"/>
      <c r="J30" s="217" t="s">
        <v>155</v>
      </c>
      <c r="K30" s="722" t="str">
        <f ca="1">VLOOKUP(CONCATENATE($B$19&amp;INDIRECT(ADDRESS(ROW(),COLUMN()-1))),Language_Translations,MATCH(Language_Selected,Language_Options,0),FALSE)</f>
        <v>Quand avez-vous utilisé une méthode pour la dernière fois? Quelle était cette méthode ?</v>
      </c>
      <c r="L30" s="722"/>
      <c r="M30" s="722"/>
      <c r="N30" s="722"/>
      <c r="O30" s="722"/>
      <c r="P30" s="722"/>
      <c r="Q30" s="722"/>
      <c r="R30" s="722"/>
      <c r="S30" s="722"/>
      <c r="T30" s="722"/>
      <c r="U30" s="722"/>
      <c r="V30" s="722"/>
      <c r="W30" s="722"/>
      <c r="X30" s="722"/>
      <c r="Y30" s="722"/>
      <c r="Z30" s="722"/>
      <c r="AA30" s="722"/>
      <c r="AB30" s="722"/>
      <c r="AC30" s="722"/>
      <c r="AD30" s="722"/>
      <c r="AE30" s="722"/>
      <c r="AF30" s="722"/>
      <c r="AG30" s="722"/>
      <c r="AH30" s="722"/>
      <c r="AI30" s="722"/>
      <c r="AJ30" s="722"/>
      <c r="AK30" s="722"/>
      <c r="AL30" s="722"/>
      <c r="AM30" s="722"/>
      <c r="AN30" s="722"/>
      <c r="AO30" s="722"/>
      <c r="AP30" s="476"/>
    </row>
    <row r="31" spans="1:42" ht="11.25" customHeight="1" x14ac:dyDescent="0.2">
      <c r="A31" s="51"/>
      <c r="B31" s="477"/>
      <c r="C31" s="476"/>
      <c r="D31" s="51"/>
      <c r="E31" s="217"/>
      <c r="F31" s="217"/>
      <c r="G31" s="217"/>
      <c r="H31" s="217"/>
      <c r="I31" s="217"/>
      <c r="J31" s="217" t="s">
        <v>157</v>
      </c>
      <c r="K31" s="722" t="str">
        <f ca="1">VLOOKUP(CONCATENATE($B$19&amp;INDIRECT(ADDRESS(ROW(),COLUMN()-1))),Language_Translations,MATCH(Language_Selected,Language_Options,0),FALSE)</f>
        <v>Quand avez-vous commencé à utiliser cette méthode? Combien de temps après la naissance de (NOM) ?</v>
      </c>
      <c r="L31" s="722"/>
      <c r="M31" s="722"/>
      <c r="N31" s="722"/>
      <c r="O31" s="722"/>
      <c r="P31" s="722"/>
      <c r="Q31" s="722"/>
      <c r="R31" s="722"/>
      <c r="S31" s="722"/>
      <c r="T31" s="722"/>
      <c r="U31" s="722"/>
      <c r="V31" s="722"/>
      <c r="W31" s="722"/>
      <c r="X31" s="722"/>
      <c r="Y31" s="722"/>
      <c r="Z31" s="722"/>
      <c r="AA31" s="722"/>
      <c r="AB31" s="722"/>
      <c r="AC31" s="722"/>
      <c r="AD31" s="722"/>
      <c r="AE31" s="722"/>
      <c r="AF31" s="722"/>
      <c r="AG31" s="722"/>
      <c r="AH31" s="722"/>
      <c r="AI31" s="722"/>
      <c r="AJ31" s="722"/>
      <c r="AK31" s="722"/>
      <c r="AL31" s="722"/>
      <c r="AM31" s="722"/>
      <c r="AN31" s="722"/>
      <c r="AO31" s="722"/>
      <c r="AP31" s="476"/>
    </row>
    <row r="32" spans="1:42" ht="11.25" customHeight="1" x14ac:dyDescent="0.2">
      <c r="A32" s="51"/>
      <c r="B32" s="477"/>
      <c r="C32" s="476"/>
      <c r="D32" s="51"/>
      <c r="E32" s="217"/>
      <c r="F32" s="217"/>
      <c r="G32" s="217"/>
      <c r="H32" s="217"/>
      <c r="I32" s="217"/>
      <c r="J32" s="217"/>
      <c r="K32" s="722"/>
      <c r="L32" s="722"/>
      <c r="M32" s="722"/>
      <c r="N32" s="722"/>
      <c r="O32" s="722"/>
      <c r="P32" s="722"/>
      <c r="Q32" s="722"/>
      <c r="R32" s="722"/>
      <c r="S32" s="722"/>
      <c r="T32" s="722"/>
      <c r="U32" s="722"/>
      <c r="V32" s="722"/>
      <c r="W32" s="722"/>
      <c r="X32" s="722"/>
      <c r="Y32" s="722"/>
      <c r="Z32" s="722"/>
      <c r="AA32" s="722"/>
      <c r="AB32" s="722"/>
      <c r="AC32" s="722"/>
      <c r="AD32" s="722"/>
      <c r="AE32" s="722"/>
      <c r="AF32" s="722"/>
      <c r="AG32" s="722"/>
      <c r="AH32" s="722"/>
      <c r="AI32" s="722"/>
      <c r="AJ32" s="722"/>
      <c r="AK32" s="722"/>
      <c r="AL32" s="722"/>
      <c r="AM32" s="722"/>
      <c r="AN32" s="722"/>
      <c r="AO32" s="722"/>
      <c r="AP32" s="476"/>
    </row>
    <row r="33" spans="1:42" ht="11.25" customHeight="1" x14ac:dyDescent="0.2">
      <c r="A33" s="51"/>
      <c r="B33" s="477"/>
      <c r="C33" s="476"/>
      <c r="D33" s="51"/>
      <c r="H33" s="217"/>
      <c r="I33" s="217"/>
      <c r="J33" s="217" t="s">
        <v>368</v>
      </c>
      <c r="K33" s="722" t="str">
        <f ca="1">VLOOKUP(CONCATENATE($B$19&amp;INDIRECT(ADDRESS(ROW(),COLUMN()-1))),Language_Translations,MATCH(Language_Selected,Language_Options,0),FALSE)</f>
        <v>Pendant combien de temps avez-vous ensuite utilisé cette méthode ?</v>
      </c>
      <c r="L33" s="722"/>
      <c r="M33" s="722"/>
      <c r="N33" s="722"/>
      <c r="O33" s="722"/>
      <c r="P33" s="722"/>
      <c r="Q33" s="722"/>
      <c r="R33" s="722"/>
      <c r="S33" s="722"/>
      <c r="T33" s="722"/>
      <c r="U33" s="722"/>
      <c r="V33" s="722"/>
      <c r="W33" s="722"/>
      <c r="X33" s="722"/>
      <c r="Y33" s="722"/>
      <c r="Z33" s="722"/>
      <c r="AA33" s="722"/>
      <c r="AB33" s="722"/>
      <c r="AC33" s="722"/>
      <c r="AD33" s="722"/>
      <c r="AE33" s="722"/>
      <c r="AF33" s="722"/>
      <c r="AG33" s="722"/>
      <c r="AH33" s="722"/>
      <c r="AI33" s="722"/>
      <c r="AJ33" s="722"/>
      <c r="AK33" s="722"/>
      <c r="AL33" s="722"/>
      <c r="AM33" s="722"/>
      <c r="AN33" s="722"/>
      <c r="AO33" s="722"/>
      <c r="AP33" s="476"/>
    </row>
    <row r="34" spans="1:42" ht="11.25" customHeight="1" x14ac:dyDescent="0.2">
      <c r="A34" s="51"/>
      <c r="B34" s="477"/>
      <c r="C34" s="476"/>
      <c r="D34" s="51"/>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318"/>
      <c r="AP34" s="476"/>
    </row>
    <row r="35" spans="1:42" ht="11.25" customHeight="1" x14ac:dyDescent="0.2">
      <c r="A35" s="51"/>
      <c r="B35" s="477"/>
      <c r="C35" s="476"/>
      <c r="D35" s="51"/>
      <c r="H35" s="704" t="s">
        <v>369</v>
      </c>
      <c r="I35" s="704"/>
      <c r="J35" s="704"/>
      <c r="K35" s="704"/>
      <c r="L35" s="704"/>
      <c r="M35" s="704"/>
      <c r="N35" s="704"/>
      <c r="O35" s="704"/>
      <c r="P35" s="704"/>
      <c r="Q35" s="704"/>
      <c r="R35" s="704"/>
      <c r="S35" s="704"/>
      <c r="T35" s="704"/>
      <c r="U35" s="704"/>
      <c r="V35" s="704"/>
      <c r="W35" s="704"/>
      <c r="X35" s="704"/>
      <c r="Y35" s="704"/>
      <c r="Z35" s="704"/>
      <c r="AA35" s="704"/>
      <c r="AB35" s="704"/>
      <c r="AC35" s="704"/>
      <c r="AD35" s="704"/>
      <c r="AE35" s="704"/>
      <c r="AF35" s="704"/>
      <c r="AG35" s="704"/>
      <c r="AH35" s="704"/>
      <c r="AI35" s="704"/>
      <c r="AJ35" s="704"/>
      <c r="AK35" s="704"/>
      <c r="AL35" s="704"/>
      <c r="AM35" s="704"/>
      <c r="AN35" s="704"/>
      <c r="AO35" s="704"/>
      <c r="AP35" s="476"/>
    </row>
    <row r="36" spans="1:42" ht="11.25" customHeight="1" x14ac:dyDescent="0.2">
      <c r="A36" s="51"/>
      <c r="B36" s="477"/>
      <c r="C36" s="476"/>
      <c r="D36" s="51"/>
      <c r="E36" s="763" t="s">
        <v>209</v>
      </c>
      <c r="F36" s="763"/>
      <c r="G36" s="763"/>
      <c r="H36" s="704"/>
      <c r="I36" s="704"/>
      <c r="J36" s="704"/>
      <c r="K36" s="704"/>
      <c r="L36" s="704"/>
      <c r="M36" s="704"/>
      <c r="N36" s="704"/>
      <c r="O36" s="704"/>
      <c r="P36" s="704"/>
      <c r="Q36" s="704"/>
      <c r="R36" s="704"/>
      <c r="S36" s="704"/>
      <c r="T36" s="704"/>
      <c r="U36" s="704"/>
      <c r="V36" s="704"/>
      <c r="W36" s="704"/>
      <c r="X36" s="704"/>
      <c r="Y36" s="704"/>
      <c r="Z36" s="704"/>
      <c r="AA36" s="704"/>
      <c r="AB36" s="704"/>
      <c r="AC36" s="704"/>
      <c r="AD36" s="704"/>
      <c r="AE36" s="704"/>
      <c r="AF36" s="704"/>
      <c r="AG36" s="704"/>
      <c r="AH36" s="704"/>
      <c r="AI36" s="704"/>
      <c r="AJ36" s="704"/>
      <c r="AK36" s="704"/>
      <c r="AL36" s="704"/>
      <c r="AM36" s="704"/>
      <c r="AN36" s="704"/>
      <c r="AO36" s="704"/>
      <c r="AP36" s="476"/>
    </row>
    <row r="37" spans="1:42" x14ac:dyDescent="0.2">
      <c r="A37" s="51"/>
      <c r="B37" s="477"/>
      <c r="C37" s="476"/>
      <c r="D37" s="51"/>
      <c r="E37" s="763"/>
      <c r="F37" s="763"/>
      <c r="G37" s="763"/>
      <c r="H37" s="704"/>
      <c r="I37" s="704"/>
      <c r="J37" s="704"/>
      <c r="K37" s="704"/>
      <c r="L37" s="704"/>
      <c r="M37" s="704"/>
      <c r="N37" s="704"/>
      <c r="O37" s="704"/>
      <c r="P37" s="704"/>
      <c r="Q37" s="704"/>
      <c r="R37" s="704"/>
      <c r="S37" s="704"/>
      <c r="T37" s="704"/>
      <c r="U37" s="704"/>
      <c r="V37" s="704"/>
      <c r="W37" s="704"/>
      <c r="X37" s="704"/>
      <c r="Y37" s="704"/>
      <c r="Z37" s="704"/>
      <c r="AA37" s="704"/>
      <c r="AB37" s="704"/>
      <c r="AC37" s="704"/>
      <c r="AD37" s="704"/>
      <c r="AE37" s="704"/>
      <c r="AF37" s="704"/>
      <c r="AG37" s="704"/>
      <c r="AH37" s="704"/>
      <c r="AI37" s="704"/>
      <c r="AJ37" s="704"/>
      <c r="AK37" s="704"/>
      <c r="AL37" s="704"/>
      <c r="AM37" s="704"/>
      <c r="AN37" s="704"/>
      <c r="AO37" s="704"/>
      <c r="AP37" s="476"/>
    </row>
    <row r="38" spans="1:42" x14ac:dyDescent="0.2">
      <c r="A38" s="51"/>
      <c r="B38" s="477"/>
      <c r="C38" s="476"/>
      <c r="D38" s="51"/>
      <c r="E38" s="763"/>
      <c r="F38" s="763"/>
      <c r="G38" s="763"/>
      <c r="H38" s="704"/>
      <c r="I38" s="704"/>
      <c r="J38" s="704"/>
      <c r="K38" s="704"/>
      <c r="L38" s="704"/>
      <c r="M38" s="704"/>
      <c r="N38" s="704"/>
      <c r="O38" s="704"/>
      <c r="P38" s="704"/>
      <c r="Q38" s="704"/>
      <c r="R38" s="704"/>
      <c r="S38" s="704"/>
      <c r="T38" s="704"/>
      <c r="U38" s="704"/>
      <c r="V38" s="704"/>
      <c r="W38" s="704"/>
      <c r="X38" s="704"/>
      <c r="Y38" s="704"/>
      <c r="Z38" s="704"/>
      <c r="AA38" s="704"/>
      <c r="AB38" s="704"/>
      <c r="AC38" s="704"/>
      <c r="AD38" s="704"/>
      <c r="AE38" s="704"/>
      <c r="AF38" s="704"/>
      <c r="AG38" s="704"/>
      <c r="AH38" s="704"/>
      <c r="AI38" s="704"/>
      <c r="AJ38" s="704"/>
      <c r="AK38" s="704"/>
      <c r="AL38" s="704"/>
      <c r="AM38" s="704"/>
      <c r="AN38" s="704"/>
      <c r="AO38" s="704"/>
      <c r="AP38" s="476"/>
    </row>
    <row r="39" spans="1:42" x14ac:dyDescent="0.2">
      <c r="A39" s="51"/>
      <c r="B39" s="477"/>
      <c r="C39" s="476"/>
      <c r="D39" s="51"/>
      <c r="E39" s="217"/>
      <c r="F39" s="217"/>
      <c r="G39" s="217"/>
      <c r="H39" s="704"/>
      <c r="I39" s="704"/>
      <c r="J39" s="704"/>
      <c r="K39" s="704"/>
      <c r="L39" s="704"/>
      <c r="M39" s="704"/>
      <c r="N39" s="704"/>
      <c r="O39" s="704"/>
      <c r="P39" s="704"/>
      <c r="Q39" s="704"/>
      <c r="R39" s="704"/>
      <c r="S39" s="704"/>
      <c r="T39" s="704"/>
      <c r="U39" s="704"/>
      <c r="V39" s="704"/>
      <c r="W39" s="704"/>
      <c r="X39" s="704"/>
      <c r="Y39" s="704"/>
      <c r="Z39" s="704"/>
      <c r="AA39" s="704"/>
      <c r="AB39" s="704"/>
      <c r="AC39" s="704"/>
      <c r="AD39" s="704"/>
      <c r="AE39" s="704"/>
      <c r="AF39" s="704"/>
      <c r="AG39" s="704"/>
      <c r="AH39" s="704"/>
      <c r="AI39" s="704"/>
      <c r="AJ39" s="704"/>
      <c r="AK39" s="704"/>
      <c r="AL39" s="704"/>
      <c r="AM39" s="704"/>
      <c r="AN39" s="704"/>
      <c r="AO39" s="704"/>
      <c r="AP39" s="476"/>
    </row>
    <row r="40" spans="1:42" x14ac:dyDescent="0.2">
      <c r="A40" s="51"/>
      <c r="B40" s="477"/>
      <c r="C40" s="476"/>
      <c r="D40" s="51"/>
      <c r="E40" s="217"/>
      <c r="F40" s="217"/>
      <c r="G40" s="217"/>
      <c r="H40" s="704"/>
      <c r="I40" s="704"/>
      <c r="J40" s="704"/>
      <c r="K40" s="704"/>
      <c r="L40" s="704"/>
      <c r="M40" s="704"/>
      <c r="N40" s="704"/>
      <c r="O40" s="704"/>
      <c r="P40" s="704"/>
      <c r="Q40" s="704"/>
      <c r="R40" s="704"/>
      <c r="S40" s="704"/>
      <c r="T40" s="704"/>
      <c r="U40" s="704"/>
      <c r="V40" s="704"/>
      <c r="W40" s="704"/>
      <c r="X40" s="704"/>
      <c r="Y40" s="704"/>
      <c r="Z40" s="704"/>
      <c r="AA40" s="704"/>
      <c r="AB40" s="704"/>
      <c r="AC40" s="704"/>
      <c r="AD40" s="704"/>
      <c r="AE40" s="704"/>
      <c r="AF40" s="704"/>
      <c r="AG40" s="704"/>
      <c r="AH40" s="704"/>
      <c r="AI40" s="704"/>
      <c r="AJ40" s="704"/>
      <c r="AK40" s="704"/>
      <c r="AL40" s="704"/>
      <c r="AM40" s="704"/>
      <c r="AN40" s="704"/>
      <c r="AO40" s="704"/>
      <c r="AP40" s="476"/>
    </row>
    <row r="41" spans="1:42" x14ac:dyDescent="0.2">
      <c r="A41" s="51"/>
      <c r="B41" s="477"/>
      <c r="C41" s="476"/>
      <c r="D41" s="51"/>
      <c r="E41" s="217"/>
      <c r="F41" s="217"/>
      <c r="G41" s="217"/>
      <c r="H41" s="704"/>
      <c r="I41" s="704"/>
      <c r="J41" s="704"/>
      <c r="K41" s="704"/>
      <c r="L41" s="704"/>
      <c r="M41" s="704"/>
      <c r="N41" s="704"/>
      <c r="O41" s="704"/>
      <c r="P41" s="704"/>
      <c r="Q41" s="704"/>
      <c r="R41" s="704"/>
      <c r="S41" s="704"/>
      <c r="T41" s="704"/>
      <c r="U41" s="704"/>
      <c r="V41" s="704"/>
      <c r="W41" s="704"/>
      <c r="X41" s="704"/>
      <c r="Y41" s="704"/>
      <c r="Z41" s="704"/>
      <c r="AA41" s="704"/>
      <c r="AB41" s="704"/>
      <c r="AC41" s="704"/>
      <c r="AD41" s="704"/>
      <c r="AE41" s="704"/>
      <c r="AF41" s="704"/>
      <c r="AG41" s="704"/>
      <c r="AH41" s="704"/>
      <c r="AI41" s="704"/>
      <c r="AJ41" s="704"/>
      <c r="AK41" s="704"/>
      <c r="AL41" s="704"/>
      <c r="AM41" s="704"/>
      <c r="AN41" s="704"/>
      <c r="AO41" s="704"/>
      <c r="AP41" s="476"/>
    </row>
    <row r="42" spans="1:42" x14ac:dyDescent="0.2">
      <c r="A42" s="51"/>
      <c r="B42" s="477"/>
      <c r="C42" s="476"/>
      <c r="D42" s="51"/>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318"/>
      <c r="AP42" s="476"/>
    </row>
    <row r="43" spans="1:42" x14ac:dyDescent="0.2">
      <c r="A43" s="51"/>
      <c r="B43" s="477"/>
      <c r="C43" s="476"/>
      <c r="D43" s="51"/>
      <c r="I43" s="723" t="s">
        <v>370</v>
      </c>
      <c r="J43" s="723"/>
      <c r="K43" s="723"/>
      <c r="L43" s="723"/>
      <c r="M43" s="723"/>
      <c r="N43" s="723"/>
      <c r="O43" s="723"/>
      <c r="P43" s="723"/>
      <c r="Q43" s="723"/>
      <c r="R43" s="723"/>
      <c r="S43" s="723"/>
      <c r="T43" s="723"/>
      <c r="U43" s="723"/>
      <c r="V43" s="723"/>
      <c r="W43" s="723"/>
      <c r="X43" s="723"/>
      <c r="Y43" s="723"/>
      <c r="Z43" s="723"/>
      <c r="AA43" s="723"/>
      <c r="AB43" s="723"/>
      <c r="AC43" s="723"/>
      <c r="AD43" s="723"/>
      <c r="AE43" s="723"/>
      <c r="AF43" s="723"/>
      <c r="AG43" s="723"/>
      <c r="AH43" s="723"/>
      <c r="AI43" s="723"/>
      <c r="AJ43" s="723"/>
      <c r="AK43" s="723"/>
      <c r="AL43" s="723"/>
      <c r="AM43" s="723"/>
      <c r="AN43" s="723"/>
      <c r="AO43" s="723"/>
      <c r="AP43" s="476"/>
    </row>
    <row r="44" spans="1:42" ht="11.25" customHeight="1" x14ac:dyDescent="0.2">
      <c r="A44" s="51"/>
      <c r="B44" s="477"/>
      <c r="C44" s="476"/>
      <c r="D44" s="51"/>
      <c r="H44" s="217"/>
      <c r="I44" s="217"/>
      <c r="J44" s="217" t="s">
        <v>371</v>
      </c>
      <c r="K44" s="722" t="str">
        <f ca="1">VLOOKUP(CONCATENATE($B$19&amp;INDIRECT(ADDRESS(ROW(),COLUMN()-1))),Language_Translations,MATCH(Language_Selected,Language_Options,0),FALSE)</f>
        <v>Pourquoi avez-vous arrêté d'utiliser la (MÉTHODE) ? Êtes-vous tombée enceinte pendant que vous utilisiez la (MÉTHODE), ou avez-vous interrompu pour être enceinte, ou avez-vous arrêté pour d'autres raisons ?</v>
      </c>
      <c r="L44" s="722"/>
      <c r="M44" s="722"/>
      <c r="N44" s="722"/>
      <c r="O44" s="722"/>
      <c r="P44" s="722"/>
      <c r="Q44" s="722"/>
      <c r="R44" s="722"/>
      <c r="S44" s="722"/>
      <c r="T44" s="722"/>
      <c r="U44" s="722"/>
      <c r="V44" s="722"/>
      <c r="W44" s="722"/>
      <c r="X44" s="722"/>
      <c r="Y44" s="722"/>
      <c r="Z44" s="722"/>
      <c r="AA44" s="722"/>
      <c r="AB44" s="722"/>
      <c r="AC44" s="722"/>
      <c r="AD44" s="722"/>
      <c r="AE44" s="722"/>
      <c r="AF44" s="722"/>
      <c r="AG44" s="722"/>
      <c r="AH44" s="722"/>
      <c r="AI44" s="722"/>
      <c r="AJ44" s="722"/>
      <c r="AK44" s="722"/>
      <c r="AL44" s="722"/>
      <c r="AM44" s="722"/>
      <c r="AN44" s="722"/>
      <c r="AO44" s="722"/>
      <c r="AP44" s="476"/>
    </row>
    <row r="45" spans="1:42" ht="11.25" customHeight="1" x14ac:dyDescent="0.2">
      <c r="A45" s="51"/>
      <c r="B45" s="477"/>
      <c r="C45" s="476"/>
      <c r="D45" s="51"/>
      <c r="H45" s="217"/>
      <c r="I45" s="217"/>
      <c r="J45" s="217"/>
      <c r="K45" s="722"/>
      <c r="L45" s="722"/>
      <c r="M45" s="722"/>
      <c r="N45" s="722"/>
      <c r="O45" s="722"/>
      <c r="P45" s="722"/>
      <c r="Q45" s="722"/>
      <c r="R45" s="722"/>
      <c r="S45" s="722"/>
      <c r="T45" s="722"/>
      <c r="U45" s="722"/>
      <c r="V45" s="722"/>
      <c r="W45" s="722"/>
      <c r="X45" s="722"/>
      <c r="Y45" s="722"/>
      <c r="Z45" s="722"/>
      <c r="AA45" s="722"/>
      <c r="AB45" s="722"/>
      <c r="AC45" s="722"/>
      <c r="AD45" s="722"/>
      <c r="AE45" s="722"/>
      <c r="AF45" s="722"/>
      <c r="AG45" s="722"/>
      <c r="AH45" s="722"/>
      <c r="AI45" s="722"/>
      <c r="AJ45" s="722"/>
      <c r="AK45" s="722"/>
      <c r="AL45" s="722"/>
      <c r="AM45" s="722"/>
      <c r="AN45" s="722"/>
      <c r="AO45" s="722"/>
      <c r="AP45" s="476"/>
    </row>
    <row r="46" spans="1:42" x14ac:dyDescent="0.2">
      <c r="A46" s="51"/>
      <c r="B46" s="477"/>
      <c r="C46" s="476"/>
      <c r="D46" s="51"/>
      <c r="E46" s="217"/>
      <c r="F46" s="217"/>
      <c r="G46" s="217"/>
      <c r="H46" s="217"/>
      <c r="I46" s="217"/>
      <c r="J46" s="217"/>
      <c r="K46" s="722"/>
      <c r="L46" s="722"/>
      <c r="M46" s="722"/>
      <c r="N46" s="722"/>
      <c r="O46" s="722"/>
      <c r="P46" s="722"/>
      <c r="Q46" s="722"/>
      <c r="R46" s="722"/>
      <c r="S46" s="722"/>
      <c r="T46" s="722"/>
      <c r="U46" s="722"/>
      <c r="V46" s="722"/>
      <c r="W46" s="722"/>
      <c r="X46" s="722"/>
      <c r="Y46" s="722"/>
      <c r="Z46" s="722"/>
      <c r="AA46" s="722"/>
      <c r="AB46" s="722"/>
      <c r="AC46" s="722"/>
      <c r="AD46" s="722"/>
      <c r="AE46" s="722"/>
      <c r="AF46" s="722"/>
      <c r="AG46" s="722"/>
      <c r="AH46" s="722"/>
      <c r="AI46" s="722"/>
      <c r="AJ46" s="722"/>
      <c r="AK46" s="722"/>
      <c r="AL46" s="722"/>
      <c r="AM46" s="722"/>
      <c r="AN46" s="722"/>
      <c r="AO46" s="722"/>
      <c r="AP46" s="476"/>
    </row>
    <row r="47" spans="1:42" ht="11.25" customHeight="1" x14ac:dyDescent="0.2">
      <c r="A47" s="51"/>
      <c r="B47" s="477"/>
      <c r="C47" s="476"/>
      <c r="D47" s="51"/>
      <c r="E47" s="217"/>
      <c r="F47" s="217"/>
      <c r="G47" s="217"/>
      <c r="H47" s="217"/>
      <c r="I47" s="217"/>
      <c r="J47" s="217" t="s">
        <v>372</v>
      </c>
      <c r="K47" s="722" t="str">
        <f ca="1">VLOOKUP(CONCATENATE($B$19&amp;INDIRECT(ADDRESS(ROW(),COLUMN()-1))),Language_Translations,MATCH(Language_Selected,Language_Options,0),FALSE)</f>
        <v>SI ELLE A DÉLIBÉRÉMENT ARRÊTÉ POUR ÊTRE ENCEINTE, DEMANDEZ : Combien de mois cela a-t-il pris pour que soyez enceinte après avoir arrêté d'utiliser (MÉTHODE) ? ET INSCRIVEZ ‘0’ À CHACUN DE CES MOIS À LA COLONNE 1.</v>
      </c>
      <c r="L47" s="722"/>
      <c r="M47" s="722"/>
      <c r="N47" s="722"/>
      <c r="O47" s="722"/>
      <c r="P47" s="722"/>
      <c r="Q47" s="722"/>
      <c r="R47" s="722"/>
      <c r="S47" s="722"/>
      <c r="T47" s="722"/>
      <c r="U47" s="722"/>
      <c r="V47" s="722"/>
      <c r="W47" s="722"/>
      <c r="X47" s="722"/>
      <c r="Y47" s="722"/>
      <c r="Z47" s="722"/>
      <c r="AA47" s="722"/>
      <c r="AB47" s="722"/>
      <c r="AC47" s="722"/>
      <c r="AD47" s="722"/>
      <c r="AE47" s="722"/>
      <c r="AF47" s="722"/>
      <c r="AG47" s="722"/>
      <c r="AH47" s="722"/>
      <c r="AI47" s="722"/>
      <c r="AJ47" s="722"/>
      <c r="AK47" s="722"/>
      <c r="AL47" s="722"/>
      <c r="AM47" s="722"/>
      <c r="AN47" s="722"/>
      <c r="AO47" s="722"/>
      <c r="AP47" s="476"/>
    </row>
    <row r="48" spans="1:42" x14ac:dyDescent="0.2">
      <c r="A48" s="51"/>
      <c r="B48" s="477"/>
      <c r="C48" s="476"/>
      <c r="D48" s="51"/>
      <c r="E48" s="217"/>
      <c r="F48" s="217"/>
      <c r="G48" s="217"/>
      <c r="H48" s="217"/>
      <c r="I48" s="217"/>
      <c r="J48" s="217"/>
      <c r="K48" s="722"/>
      <c r="L48" s="722"/>
      <c r="M48" s="722"/>
      <c r="N48" s="722"/>
      <c r="O48" s="722"/>
      <c r="P48" s="722"/>
      <c r="Q48" s="722"/>
      <c r="R48" s="722"/>
      <c r="S48" s="722"/>
      <c r="T48" s="722"/>
      <c r="U48" s="722"/>
      <c r="V48" s="722"/>
      <c r="W48" s="722"/>
      <c r="X48" s="722"/>
      <c r="Y48" s="722"/>
      <c r="Z48" s="722"/>
      <c r="AA48" s="722"/>
      <c r="AB48" s="722"/>
      <c r="AC48" s="722"/>
      <c r="AD48" s="722"/>
      <c r="AE48" s="722"/>
      <c r="AF48" s="722"/>
      <c r="AG48" s="722"/>
      <c r="AH48" s="722"/>
      <c r="AI48" s="722"/>
      <c r="AJ48" s="722"/>
      <c r="AK48" s="722"/>
      <c r="AL48" s="722"/>
      <c r="AM48" s="722"/>
      <c r="AN48" s="722"/>
      <c r="AO48" s="722"/>
      <c r="AP48" s="476"/>
    </row>
    <row r="49" spans="1:42" x14ac:dyDescent="0.2">
      <c r="A49" s="51"/>
      <c r="B49" s="477"/>
      <c r="C49" s="476"/>
      <c r="D49" s="51"/>
      <c r="E49" s="217"/>
      <c r="F49" s="217"/>
      <c r="G49" s="217"/>
      <c r="H49" s="217"/>
      <c r="I49" s="217"/>
      <c r="J49" s="217"/>
      <c r="K49" s="722"/>
      <c r="L49" s="722"/>
      <c r="M49" s="722"/>
      <c r="N49" s="722"/>
      <c r="O49" s="722"/>
      <c r="P49" s="722"/>
      <c r="Q49" s="722"/>
      <c r="R49" s="722"/>
      <c r="S49" s="722"/>
      <c r="T49" s="722"/>
      <c r="U49" s="722"/>
      <c r="V49" s="722"/>
      <c r="W49" s="722"/>
      <c r="X49" s="722"/>
      <c r="Y49" s="722"/>
      <c r="Z49" s="722"/>
      <c r="AA49" s="722"/>
      <c r="AB49" s="722"/>
      <c r="AC49" s="722"/>
      <c r="AD49" s="722"/>
      <c r="AE49" s="722"/>
      <c r="AF49" s="722"/>
      <c r="AG49" s="722"/>
      <c r="AH49" s="722"/>
      <c r="AI49" s="722"/>
      <c r="AJ49" s="722"/>
      <c r="AK49" s="722"/>
      <c r="AL49" s="722"/>
      <c r="AM49" s="722"/>
      <c r="AN49" s="722"/>
      <c r="AO49" s="722"/>
      <c r="AP49" s="476"/>
    </row>
    <row r="50" spans="1:42" ht="6" customHeight="1" x14ac:dyDescent="0.2">
      <c r="A50" s="26"/>
      <c r="B50" s="76"/>
      <c r="C50" s="48"/>
      <c r="D50" s="26"/>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48"/>
    </row>
    <row r="51" spans="1:42" ht="6" customHeight="1" x14ac:dyDescent="0.2">
      <c r="A51" s="197"/>
      <c r="B51" s="215"/>
      <c r="C51" s="197"/>
      <c r="D51" s="197"/>
      <c r="E51" s="197"/>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row>
  </sheetData>
  <sheetProtection formatCells="0" formatRows="0" insertRows="0" deleteRows="0"/>
  <mergeCells count="21">
    <mergeCell ref="E22:AO25"/>
    <mergeCell ref="A1:AP1"/>
    <mergeCell ref="E8:G10"/>
    <mergeCell ref="X8:Z10"/>
    <mergeCell ref="E19:AO21"/>
    <mergeCell ref="E4:U4"/>
    <mergeCell ref="AA8:AO12"/>
    <mergeCell ref="H8:U12"/>
    <mergeCell ref="J6:Q6"/>
    <mergeCell ref="Z6:AJ6"/>
    <mergeCell ref="E36:G38"/>
    <mergeCell ref="E26:G28"/>
    <mergeCell ref="K47:AO49"/>
    <mergeCell ref="K44:AO46"/>
    <mergeCell ref="I43:AO43"/>
    <mergeCell ref="K33:AO33"/>
    <mergeCell ref="K30:AO30"/>
    <mergeCell ref="I29:AO29"/>
    <mergeCell ref="H27:AO28"/>
    <mergeCell ref="H35:AO41"/>
    <mergeCell ref="K31:AO32"/>
  </mergeCells>
  <printOptions horizontalCentered="1"/>
  <pageMargins left="0.5" right="0.5" top="0.5" bottom="0.5" header="0.3" footer="0.3"/>
  <pageSetup paperSize="9" scale="98" orientation="portrait" r:id="rId1"/>
  <headerFooter>
    <oddFooter>&amp;CW-&amp;P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7">
    <tabColor theme="9"/>
  </sheetPr>
  <dimension ref="A1:AS255"/>
  <sheetViews>
    <sheetView view="pageBreakPreview" zoomScaleNormal="100" zoomScaleSheetLayoutView="100" workbookViewId="0">
      <selection activeCell="B5" sqref="B5"/>
    </sheetView>
  </sheetViews>
  <sheetFormatPr defaultColWidth="2.6640625" defaultRowHeight="10" x14ac:dyDescent="0.2"/>
  <cols>
    <col min="1" max="1" width="1.6640625" customWidth="1"/>
    <col min="2" max="2" width="4.6640625" style="112" customWidth="1"/>
    <col min="3" max="4" width="1.6640625" customWidth="1"/>
    <col min="14" max="15" width="2.6640625" customWidth="1"/>
    <col min="21" max="22" width="1.6640625" customWidth="1"/>
    <col min="25" max="26" width="2.6640625" customWidth="1"/>
    <col min="36" max="37" width="2.6640625" customWidth="1"/>
    <col min="39" max="41" width="1.6640625" customWidth="1"/>
    <col min="42" max="42" width="4.6640625" customWidth="1"/>
    <col min="43" max="43" width="1.6640625" customWidth="1"/>
  </cols>
  <sheetData>
    <row r="1" spans="1:43" ht="10.5" x14ac:dyDescent="0.2">
      <c r="A1" s="724" t="s">
        <v>373</v>
      </c>
      <c r="B1" s="724"/>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c r="AK1" s="724"/>
      <c r="AL1" s="724"/>
      <c r="AM1" s="724"/>
      <c r="AN1" s="724"/>
      <c r="AO1" s="724"/>
      <c r="AP1" s="724"/>
      <c r="AQ1" s="724"/>
    </row>
    <row r="2" spans="1:43" ht="6" customHeight="1" x14ac:dyDescent="0.2">
      <c r="A2" s="217"/>
      <c r="B2" s="47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M2" s="25"/>
    </row>
    <row r="3" spans="1:43" ht="10.5" thickBot="1" x14ac:dyDescent="0.25">
      <c r="A3" s="124"/>
      <c r="B3" s="521" t="s">
        <v>154</v>
      </c>
      <c r="C3" s="125"/>
      <c r="D3" s="126"/>
      <c r="E3" s="766" t="s">
        <v>65</v>
      </c>
      <c r="F3" s="766"/>
      <c r="G3" s="766"/>
      <c r="H3" s="766"/>
      <c r="I3" s="766"/>
      <c r="J3" s="766"/>
      <c r="K3" s="766"/>
      <c r="L3" s="766"/>
      <c r="M3" s="766"/>
      <c r="N3" s="766"/>
      <c r="O3" s="766"/>
      <c r="P3" s="766"/>
      <c r="Q3" s="766"/>
      <c r="R3" s="766"/>
      <c r="S3" s="766"/>
      <c r="T3" s="766"/>
      <c r="U3" s="125"/>
      <c r="V3" s="126"/>
      <c r="W3" s="766" t="s">
        <v>66</v>
      </c>
      <c r="X3" s="766"/>
      <c r="Y3" s="766"/>
      <c r="Z3" s="766"/>
      <c r="AA3" s="766"/>
      <c r="AB3" s="766"/>
      <c r="AC3" s="766"/>
      <c r="AD3" s="766"/>
      <c r="AE3" s="766"/>
      <c r="AF3" s="766"/>
      <c r="AG3" s="766"/>
      <c r="AH3" s="766"/>
      <c r="AI3" s="766"/>
      <c r="AJ3" s="766"/>
      <c r="AK3" s="766"/>
      <c r="AL3" s="766"/>
      <c r="AM3" s="125"/>
      <c r="AN3" s="767" t="s">
        <v>67</v>
      </c>
      <c r="AO3" s="766"/>
      <c r="AP3" s="766"/>
      <c r="AQ3" s="766"/>
    </row>
    <row r="4" spans="1:43" ht="6" customHeight="1" x14ac:dyDescent="0.2">
      <c r="A4" s="82"/>
      <c r="B4" s="83"/>
      <c r="C4" s="84"/>
      <c r="D4" s="85"/>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86"/>
      <c r="AO4" s="1"/>
      <c r="AP4" s="1"/>
      <c r="AQ4" s="87"/>
    </row>
    <row r="5" spans="1:43" ht="10.4" customHeight="1" x14ac:dyDescent="0.2">
      <c r="A5" s="88"/>
      <c r="B5" s="477">
        <v>316</v>
      </c>
      <c r="C5" s="476"/>
      <c r="D5" s="51"/>
      <c r="E5" s="704" t="s">
        <v>362</v>
      </c>
      <c r="F5" s="704"/>
      <c r="G5" s="704"/>
      <c r="H5" s="704"/>
      <c r="I5" s="704"/>
      <c r="J5" s="704"/>
      <c r="K5" s="704"/>
      <c r="L5" s="704"/>
      <c r="M5" s="482"/>
      <c r="N5" s="482"/>
      <c r="O5" s="482"/>
      <c r="P5" s="482"/>
      <c r="Q5" s="482"/>
      <c r="R5" s="482"/>
      <c r="S5" s="482"/>
      <c r="T5" s="482"/>
      <c r="U5" s="482"/>
      <c r="V5" s="482"/>
      <c r="W5" s="217"/>
      <c r="X5" s="217"/>
      <c r="Y5" s="217"/>
      <c r="Z5" s="217"/>
      <c r="AA5" s="217"/>
      <c r="AB5" s="217"/>
      <c r="AC5" s="217"/>
      <c r="AD5" s="217"/>
      <c r="AE5" s="217"/>
      <c r="AF5" s="217"/>
      <c r="AG5" s="217"/>
      <c r="AH5" s="217"/>
      <c r="AI5" s="217"/>
      <c r="AJ5" s="217"/>
      <c r="AK5" s="217"/>
      <c r="AL5" s="217"/>
      <c r="AM5" s="217"/>
      <c r="AN5" s="74"/>
      <c r="AO5" s="217"/>
      <c r="AP5" s="217"/>
      <c r="AQ5" s="89"/>
    </row>
    <row r="6" spans="1:43" ht="6" customHeight="1" x14ac:dyDescent="0.2">
      <c r="A6" s="88"/>
      <c r="C6" s="476"/>
      <c r="D6" s="51"/>
      <c r="E6" s="217"/>
      <c r="F6" s="217"/>
      <c r="G6" s="217"/>
      <c r="H6" s="217"/>
      <c r="I6" s="217"/>
      <c r="J6" s="217"/>
      <c r="K6" s="217"/>
      <c r="L6" s="217"/>
      <c r="M6" s="217"/>
      <c r="N6" s="217"/>
      <c r="O6" s="217"/>
      <c r="P6" s="217"/>
      <c r="Q6" s="217"/>
      <c r="R6" s="217"/>
      <c r="S6" s="217"/>
      <c r="T6" s="217"/>
      <c r="U6" s="217"/>
      <c r="V6" s="217"/>
      <c r="W6" s="217"/>
      <c r="X6" s="217"/>
      <c r="Y6" s="217"/>
      <c r="AA6" s="217"/>
      <c r="AB6" s="217"/>
      <c r="AC6" s="217"/>
      <c r="AD6" s="217"/>
      <c r="AE6" s="217"/>
      <c r="AF6" s="217"/>
      <c r="AG6" s="217"/>
      <c r="AH6" s="217"/>
      <c r="AI6" s="217"/>
      <c r="AJ6" s="217"/>
      <c r="AK6" s="217"/>
      <c r="AO6" s="217"/>
      <c r="AP6" s="217"/>
      <c r="AQ6" s="89"/>
    </row>
    <row r="7" spans="1:43" ht="11.25" customHeight="1" x14ac:dyDescent="0.2">
      <c r="A7" s="88"/>
      <c r="B7" s="81" t="s">
        <v>363</v>
      </c>
      <c r="C7" s="476"/>
      <c r="D7" s="51"/>
      <c r="E7" s="217"/>
      <c r="F7" s="217"/>
      <c r="H7" s="217"/>
      <c r="I7" s="217"/>
      <c r="J7" s="768" t="str">
        <f>"ANNÉE EST " &amp; FIVE_YRS_BEFORE_SRVY &amp; "-" &amp; FW_YR</f>
        <v>ANNÉE EST 2015-2020</v>
      </c>
      <c r="K7" s="768"/>
      <c r="L7" s="768"/>
      <c r="M7" s="768"/>
      <c r="N7" s="768"/>
      <c r="O7" s="768"/>
      <c r="P7" s="768"/>
      <c r="Q7" s="768"/>
      <c r="R7" s="768"/>
      <c r="S7" s="74"/>
      <c r="U7" s="217"/>
      <c r="V7" s="217"/>
      <c r="W7" s="194"/>
      <c r="Y7" s="217"/>
      <c r="Z7" s="349" t="str">
        <f>"ANNÉE EST " &amp; FW_YR-6 &amp; " OU PLUS TÔT"</f>
        <v>ANNÉE EST 2014 OU PLUS TÔT</v>
      </c>
      <c r="AA7" s="217"/>
      <c r="AB7" s="217"/>
      <c r="AC7" s="217"/>
      <c r="AE7" s="349"/>
      <c r="AF7" s="349"/>
      <c r="AG7" s="349"/>
      <c r="AH7" s="349"/>
      <c r="AI7" s="349"/>
      <c r="AJ7" s="349"/>
      <c r="AK7" s="349"/>
      <c r="AL7" s="349"/>
      <c r="AM7" s="74"/>
      <c r="AN7" s="217"/>
      <c r="AO7" s="217"/>
      <c r="AP7" s="217"/>
      <c r="AQ7" s="89"/>
    </row>
    <row r="8" spans="1:43" ht="6" customHeight="1" x14ac:dyDescent="0.2">
      <c r="A8" s="88"/>
      <c r="B8" s="477"/>
      <c r="C8" s="476"/>
      <c r="D8" s="51"/>
      <c r="E8" s="217"/>
      <c r="F8" s="217"/>
      <c r="G8" s="217"/>
      <c r="H8" s="217"/>
      <c r="I8" s="217"/>
      <c r="J8" s="217"/>
      <c r="K8" s="217"/>
      <c r="L8" s="217"/>
      <c r="M8" s="217"/>
      <c r="N8" s="217"/>
      <c r="O8" s="217"/>
      <c r="P8" s="217"/>
      <c r="Q8" s="217"/>
      <c r="R8" s="217"/>
      <c r="S8" s="217"/>
      <c r="T8" s="217"/>
      <c r="U8" s="217"/>
      <c r="V8" s="217"/>
      <c r="W8" s="194"/>
      <c r="AQ8" s="195"/>
    </row>
    <row r="9" spans="1:43" ht="11.25" customHeight="1" x14ac:dyDescent="0.2">
      <c r="A9" s="88"/>
      <c r="B9" s="477"/>
      <c r="C9" s="476"/>
      <c r="D9" s="51"/>
      <c r="E9" s="763" t="s">
        <v>209</v>
      </c>
      <c r="F9" s="763"/>
      <c r="G9" s="763"/>
      <c r="H9" s="704" t="s">
        <v>374</v>
      </c>
      <c r="I9" s="704"/>
      <c r="J9" s="704"/>
      <c r="K9" s="704"/>
      <c r="L9" s="704"/>
      <c r="M9" s="704"/>
      <c r="N9" s="704"/>
      <c r="O9" s="704"/>
      <c r="P9" s="704"/>
      <c r="Q9" s="704"/>
      <c r="R9" s="704"/>
      <c r="S9" s="704"/>
      <c r="T9" s="704"/>
      <c r="U9" s="704"/>
      <c r="V9" s="704"/>
      <c r="W9" s="194"/>
      <c r="Y9" s="763" t="s">
        <v>209</v>
      </c>
      <c r="Z9" s="763"/>
      <c r="AA9" s="763"/>
      <c r="AB9" s="539"/>
      <c r="AC9" s="730" t="str">
        <f>"INSCRIVEZ DANS LE CALENDRIER LE CODE POUR LA MÉTHODE UTILISÉE LE MOIS DE L'INTERVIEW ET POUR CHAQUE MOIS JUSQU'À JANVIER " &amp; FIVE_YRS_BEFORE_SRVY &amp; "."</f>
        <v>INSCRIVEZ DANS LE CALENDRIER LE CODE POUR LA MÉTHODE UTILISÉE LE MOIS DE L'INTERVIEW ET POUR CHAQUE MOIS JUSQU'À JANVIER 2015.</v>
      </c>
      <c r="AD9" s="730"/>
      <c r="AE9" s="730"/>
      <c r="AF9" s="730"/>
      <c r="AG9" s="730"/>
      <c r="AH9" s="730"/>
      <c r="AI9" s="730"/>
      <c r="AJ9" s="730"/>
      <c r="AK9" s="730"/>
      <c r="AL9" s="730"/>
      <c r="AM9" s="730"/>
      <c r="AN9" s="730"/>
      <c r="AO9" s="730"/>
      <c r="AP9" s="730"/>
      <c r="AQ9" s="311"/>
    </row>
    <row r="10" spans="1:43" ht="11.25" customHeight="1" x14ac:dyDescent="0.2">
      <c r="A10" s="88"/>
      <c r="B10" s="477"/>
      <c r="C10" s="476"/>
      <c r="D10" s="51"/>
      <c r="E10" s="763"/>
      <c r="F10" s="763"/>
      <c r="G10" s="763"/>
      <c r="H10" s="704"/>
      <c r="I10" s="704"/>
      <c r="J10" s="704"/>
      <c r="K10" s="704"/>
      <c r="L10" s="704"/>
      <c r="M10" s="704"/>
      <c r="N10" s="704"/>
      <c r="O10" s="704"/>
      <c r="P10" s="704"/>
      <c r="Q10" s="704"/>
      <c r="R10" s="704"/>
      <c r="S10" s="704"/>
      <c r="T10" s="704"/>
      <c r="U10" s="704"/>
      <c r="V10" s="704"/>
      <c r="W10" s="194"/>
      <c r="Y10" s="763"/>
      <c r="Z10" s="763"/>
      <c r="AA10" s="763"/>
      <c r="AB10" s="539"/>
      <c r="AC10" s="730"/>
      <c r="AD10" s="730"/>
      <c r="AE10" s="730"/>
      <c r="AF10" s="730"/>
      <c r="AG10" s="730"/>
      <c r="AH10" s="730"/>
      <c r="AI10" s="730"/>
      <c r="AJ10" s="730"/>
      <c r="AK10" s="730"/>
      <c r="AL10" s="730"/>
      <c r="AM10" s="730"/>
      <c r="AN10" s="730"/>
      <c r="AO10" s="730"/>
      <c r="AP10" s="730"/>
      <c r="AQ10" s="311"/>
    </row>
    <row r="11" spans="1:43" ht="11.25" customHeight="1" x14ac:dyDescent="0.2">
      <c r="A11" s="88"/>
      <c r="B11" s="477"/>
      <c r="C11" s="476"/>
      <c r="D11" s="51"/>
      <c r="E11" s="763"/>
      <c r="F11" s="763"/>
      <c r="G11" s="763"/>
      <c r="H11" s="704"/>
      <c r="I11" s="704"/>
      <c r="J11" s="704"/>
      <c r="K11" s="704"/>
      <c r="L11" s="704"/>
      <c r="M11" s="704"/>
      <c r="N11" s="704"/>
      <c r="O11" s="704"/>
      <c r="P11" s="704"/>
      <c r="Q11" s="704"/>
      <c r="R11" s="704"/>
      <c r="S11" s="704"/>
      <c r="T11" s="704"/>
      <c r="U11" s="704"/>
      <c r="V11" s="704"/>
      <c r="W11" s="194"/>
      <c r="Y11" s="763"/>
      <c r="Z11" s="763"/>
      <c r="AA11" s="763"/>
      <c r="AB11" s="539"/>
      <c r="AC11" s="730"/>
      <c r="AD11" s="730"/>
      <c r="AE11" s="730"/>
      <c r="AF11" s="730"/>
      <c r="AG11" s="730"/>
      <c r="AH11" s="730"/>
      <c r="AI11" s="730"/>
      <c r="AJ11" s="730"/>
      <c r="AK11" s="730"/>
      <c r="AL11" s="730"/>
      <c r="AM11" s="730"/>
      <c r="AN11" s="730"/>
      <c r="AO11" s="730"/>
      <c r="AP11" s="730"/>
      <c r="AQ11" s="311"/>
    </row>
    <row r="12" spans="1:43" ht="11.25" customHeight="1" x14ac:dyDescent="0.2">
      <c r="A12" s="88"/>
      <c r="B12" s="477"/>
      <c r="C12" s="476"/>
      <c r="D12" s="51"/>
      <c r="E12" s="763"/>
      <c r="F12" s="763"/>
      <c r="G12" s="763"/>
      <c r="H12" s="704"/>
      <c r="I12" s="704"/>
      <c r="J12" s="704"/>
      <c r="K12" s="704"/>
      <c r="L12" s="704"/>
      <c r="M12" s="704"/>
      <c r="N12" s="704"/>
      <c r="O12" s="704"/>
      <c r="P12" s="704"/>
      <c r="Q12" s="704"/>
      <c r="R12" s="704"/>
      <c r="S12" s="704"/>
      <c r="T12" s="704"/>
      <c r="U12" s="704"/>
      <c r="V12" s="704"/>
      <c r="W12" s="194"/>
      <c r="Y12" s="763"/>
      <c r="Z12" s="763"/>
      <c r="AA12" s="763"/>
      <c r="AB12" s="539"/>
      <c r="AC12" s="730"/>
      <c r="AD12" s="730"/>
      <c r="AE12" s="730"/>
      <c r="AF12" s="730"/>
      <c r="AG12" s="730"/>
      <c r="AH12" s="730"/>
      <c r="AI12" s="730"/>
      <c r="AJ12" s="730"/>
      <c r="AK12" s="730"/>
      <c r="AL12" s="730"/>
      <c r="AM12" s="730"/>
      <c r="AN12" s="730"/>
      <c r="AO12" s="730"/>
      <c r="AP12" s="730"/>
      <c r="AQ12" s="311"/>
    </row>
    <row r="13" spans="1:43" ht="11.25" customHeight="1" x14ac:dyDescent="0.2">
      <c r="A13" s="88"/>
      <c r="B13" s="477"/>
      <c r="C13" s="476"/>
      <c r="D13" s="51"/>
      <c r="E13" s="763"/>
      <c r="F13" s="763"/>
      <c r="G13" s="763"/>
      <c r="H13" s="704"/>
      <c r="I13" s="704"/>
      <c r="J13" s="704"/>
      <c r="K13" s="704"/>
      <c r="L13" s="704"/>
      <c r="M13" s="704"/>
      <c r="N13" s="704"/>
      <c r="O13" s="704"/>
      <c r="P13" s="704"/>
      <c r="Q13" s="704"/>
      <c r="R13" s="704"/>
      <c r="S13" s="704"/>
      <c r="T13" s="704"/>
      <c r="U13" s="704"/>
      <c r="V13" s="704"/>
      <c r="W13" s="194"/>
      <c r="Y13" s="763"/>
      <c r="Z13" s="763"/>
      <c r="AA13" s="763"/>
      <c r="AB13" s="539"/>
      <c r="AC13" s="730"/>
      <c r="AD13" s="730"/>
      <c r="AE13" s="730"/>
      <c r="AF13" s="730"/>
      <c r="AG13" s="730"/>
      <c r="AH13" s="730"/>
      <c r="AI13" s="730"/>
      <c r="AJ13" s="730"/>
      <c r="AK13" s="730"/>
      <c r="AL13" s="730"/>
      <c r="AM13" s="730"/>
      <c r="AN13" s="730"/>
      <c r="AO13" s="730"/>
      <c r="AP13" s="730"/>
      <c r="AQ13" s="311"/>
    </row>
    <row r="14" spans="1:43" ht="6" customHeight="1" x14ac:dyDescent="0.2">
      <c r="A14" s="88"/>
      <c r="B14" s="477"/>
      <c r="C14" s="476"/>
      <c r="D14" s="51"/>
      <c r="E14" s="217"/>
      <c r="F14" s="217"/>
      <c r="G14" s="217"/>
      <c r="H14" s="482"/>
      <c r="I14" s="482"/>
      <c r="J14" s="482"/>
      <c r="K14" s="482"/>
      <c r="L14" s="482"/>
      <c r="M14" s="482"/>
      <c r="N14" s="482"/>
      <c r="O14" s="482"/>
      <c r="P14" s="482"/>
      <c r="Q14" s="482"/>
      <c r="R14" s="482"/>
      <c r="S14" s="482"/>
      <c r="T14" s="482"/>
      <c r="U14" s="482"/>
      <c r="V14" s="482"/>
      <c r="W14" s="194"/>
      <c r="Y14" s="217"/>
      <c r="Z14" s="217"/>
      <c r="AA14" s="217"/>
      <c r="AB14" s="217"/>
      <c r="AC14" s="482"/>
      <c r="AD14" s="482"/>
      <c r="AE14" s="482"/>
      <c r="AF14" s="482"/>
      <c r="AG14" s="482"/>
      <c r="AH14" s="482"/>
      <c r="AI14" s="482"/>
      <c r="AJ14" s="482"/>
      <c r="AK14" s="482"/>
      <c r="AL14" s="482"/>
      <c r="AM14" s="482"/>
      <c r="AN14" s="482"/>
      <c r="AO14" s="482"/>
      <c r="AP14" s="482"/>
      <c r="AQ14" s="312"/>
    </row>
    <row r="15" spans="1:43" x14ac:dyDescent="0.2">
      <c r="A15" s="88"/>
      <c r="B15" s="477"/>
      <c r="C15" s="476"/>
      <c r="D15" s="51"/>
      <c r="E15" s="217"/>
      <c r="F15" s="217"/>
      <c r="G15" s="217"/>
      <c r="H15" s="482"/>
      <c r="I15" s="482"/>
      <c r="J15" s="482"/>
      <c r="K15" s="482"/>
      <c r="L15" s="482"/>
      <c r="M15" s="482"/>
      <c r="N15" s="217" t="s">
        <v>375</v>
      </c>
      <c r="O15" s="482"/>
      <c r="P15" s="482"/>
      <c r="Q15" s="482"/>
      <c r="R15" s="482"/>
      <c r="S15" s="482"/>
      <c r="U15" s="482"/>
      <c r="V15" s="482"/>
      <c r="W15" s="99"/>
      <c r="Y15" s="217"/>
      <c r="Z15" s="217"/>
      <c r="AA15" s="217"/>
      <c r="AB15" s="217"/>
      <c r="AC15" s="217"/>
      <c r="AF15" s="217"/>
      <c r="AG15" s="217"/>
      <c r="AI15" s="217"/>
      <c r="AJ15" s="217"/>
      <c r="AK15" s="217"/>
      <c r="AL15" s="74" t="s">
        <v>376</v>
      </c>
      <c r="AM15" s="74"/>
      <c r="AN15" s="217"/>
      <c r="AO15" s="74"/>
      <c r="AP15" s="217"/>
      <c r="AQ15" s="89"/>
    </row>
    <row r="16" spans="1:43" x14ac:dyDescent="0.2">
      <c r="A16" s="88"/>
      <c r="B16" s="477"/>
      <c r="C16" s="476"/>
      <c r="D16" s="51"/>
      <c r="E16" s="217"/>
      <c r="F16" s="217"/>
      <c r="G16" s="217"/>
      <c r="H16" s="217"/>
      <c r="I16" s="217"/>
      <c r="J16" s="217"/>
      <c r="K16" s="217"/>
      <c r="L16" s="217"/>
      <c r="M16" s="217"/>
      <c r="O16" s="217"/>
      <c r="P16" s="482"/>
      <c r="Q16" s="217"/>
      <c r="R16" s="217"/>
      <c r="S16" s="217"/>
      <c r="T16" s="217"/>
      <c r="U16" s="217"/>
      <c r="V16" s="217"/>
      <c r="W16" s="99"/>
      <c r="AQ16" s="195"/>
    </row>
    <row r="17" spans="1:43" x14ac:dyDescent="0.2">
      <c r="A17" s="88"/>
      <c r="B17" s="477"/>
      <c r="C17" s="476"/>
      <c r="D17" s="51"/>
      <c r="E17" s="217"/>
      <c r="F17" s="217"/>
      <c r="G17" s="217"/>
      <c r="H17" s="217"/>
      <c r="I17" s="217"/>
      <c r="J17" s="217"/>
      <c r="K17" s="217"/>
      <c r="L17" s="217"/>
      <c r="M17" s="217"/>
      <c r="N17" s="217"/>
      <c r="O17" s="217"/>
      <c r="P17" s="217"/>
      <c r="Q17" s="217"/>
      <c r="R17" s="217"/>
      <c r="S17" s="217"/>
      <c r="T17" s="217"/>
      <c r="U17" s="217"/>
      <c r="V17" s="217"/>
      <c r="W17" s="99"/>
      <c r="X17" s="217"/>
      <c r="Y17" s="217"/>
      <c r="Z17" s="217"/>
      <c r="AA17" s="217"/>
      <c r="AB17" s="217"/>
      <c r="AC17" s="217"/>
      <c r="AD17" s="217"/>
      <c r="AE17" s="217"/>
      <c r="AF17" s="217"/>
      <c r="AG17" s="217"/>
      <c r="AH17" s="217"/>
      <c r="AI17" s="217"/>
      <c r="AJ17" s="217"/>
      <c r="AK17" s="75" t="s">
        <v>366</v>
      </c>
      <c r="AL17" s="217"/>
      <c r="AM17" s="217"/>
      <c r="AN17" s="74"/>
      <c r="AO17" s="217"/>
      <c r="AP17" s="217"/>
      <c r="AQ17" s="89"/>
    </row>
    <row r="18" spans="1:43" ht="6" customHeight="1" thickBot="1" x14ac:dyDescent="0.25">
      <c r="A18" s="90"/>
      <c r="B18" s="319"/>
      <c r="C18" s="72"/>
      <c r="D18" s="73"/>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91"/>
      <c r="AO18" s="71"/>
      <c r="AP18" s="71"/>
      <c r="AQ18" s="92"/>
    </row>
    <row r="19" spans="1:43" ht="6" customHeight="1" x14ac:dyDescent="0.2">
      <c r="A19" s="82"/>
      <c r="B19" s="83"/>
      <c r="C19" s="84"/>
      <c r="D19" s="85"/>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87"/>
    </row>
    <row r="20" spans="1:43" ht="10.4" customHeight="1" x14ac:dyDescent="0.2">
      <c r="A20" s="88"/>
      <c r="B20" s="477">
        <v>317</v>
      </c>
      <c r="C20" s="476"/>
      <c r="D20" s="51"/>
      <c r="E20" s="730" t="str">
        <f ca="1">VLOOKUP(INDIRECT(ADDRESS(ROW(),COLUMN()-3)),Language_Translations,MATCH(Language_Selected,Language_Options,0),FALSE)</f>
        <v>Je voudrais maintenant vous poser des questions sur les périodes où, durant ces dernières années, vous ou votre partenaire, avez utilisé une méthode pour éviter une grossesse.</v>
      </c>
      <c r="F20" s="730"/>
      <c r="G20" s="730"/>
      <c r="H20" s="730"/>
      <c r="I20" s="730"/>
      <c r="J20" s="730"/>
      <c r="K20" s="730"/>
      <c r="L20" s="730"/>
      <c r="M20" s="730"/>
      <c r="N20" s="730"/>
      <c r="O20" s="730"/>
      <c r="P20" s="730"/>
      <c r="Q20" s="730"/>
      <c r="R20" s="730"/>
      <c r="S20" s="730"/>
      <c r="T20" s="730"/>
      <c r="U20" s="730"/>
      <c r="V20" s="730"/>
      <c r="W20" s="730"/>
      <c r="X20" s="730"/>
      <c r="Y20" s="730"/>
      <c r="Z20" s="730"/>
      <c r="AA20" s="730"/>
      <c r="AB20" s="730"/>
      <c r="AC20" s="730"/>
      <c r="AD20" s="730"/>
      <c r="AE20" s="730"/>
      <c r="AF20" s="730"/>
      <c r="AG20" s="730"/>
      <c r="AH20" s="730"/>
      <c r="AI20" s="730"/>
      <c r="AJ20" s="730"/>
      <c r="AK20" s="730"/>
      <c r="AL20" s="730"/>
      <c r="AM20" s="730"/>
      <c r="AN20" s="730"/>
      <c r="AO20" s="730"/>
      <c r="AP20" s="730"/>
      <c r="AQ20" s="311"/>
    </row>
    <row r="21" spans="1:43" x14ac:dyDescent="0.2">
      <c r="A21" s="88"/>
      <c r="B21" s="81" t="s">
        <v>363</v>
      </c>
      <c r="C21" s="476"/>
      <c r="D21" s="51"/>
      <c r="E21" s="730"/>
      <c r="F21" s="730"/>
      <c r="G21" s="730"/>
      <c r="H21" s="730"/>
      <c r="I21" s="730"/>
      <c r="J21" s="730"/>
      <c r="K21" s="730"/>
      <c r="L21" s="730"/>
      <c r="M21" s="730"/>
      <c r="N21" s="730"/>
      <c r="O21" s="730"/>
      <c r="P21" s="730"/>
      <c r="Q21" s="730"/>
      <c r="R21" s="730"/>
      <c r="S21" s="730"/>
      <c r="T21" s="730"/>
      <c r="U21" s="730"/>
      <c r="V21" s="730"/>
      <c r="W21" s="730"/>
      <c r="X21" s="730"/>
      <c r="Y21" s="730"/>
      <c r="Z21" s="730"/>
      <c r="AA21" s="730"/>
      <c r="AB21" s="730"/>
      <c r="AC21" s="730"/>
      <c r="AD21" s="730"/>
      <c r="AE21" s="730"/>
      <c r="AF21" s="730"/>
      <c r="AG21" s="730"/>
      <c r="AH21" s="730"/>
      <c r="AI21" s="730"/>
      <c r="AJ21" s="730"/>
      <c r="AK21" s="730"/>
      <c r="AL21" s="730"/>
      <c r="AM21" s="730"/>
      <c r="AN21" s="730"/>
      <c r="AO21" s="730"/>
      <c r="AP21" s="730"/>
      <c r="AQ21" s="311"/>
    </row>
    <row r="22" spans="1:43" ht="10.4" customHeight="1" x14ac:dyDescent="0.2">
      <c r="A22" s="350"/>
      <c r="B22" s="477"/>
      <c r="C22" s="476"/>
      <c r="D22" s="51"/>
      <c r="E22" s="763" t="s">
        <v>209</v>
      </c>
      <c r="F22" s="763"/>
      <c r="G22" s="763"/>
      <c r="H22" s="730" t="str">
        <f>"UTILISEZ LE CALENDRIER POUR VÉRIFIER LES PÉRIODES ANTÉRIEURES D'UTILISATION ET DE NON UTILISATION, EN COMMENÇANT PAR L'UTILISATION LA PLUS RÉCENTE, EN PARTANT DE JANVIER " &amp; FIVE_YRS_BEFORE_SRVY &amp; ". UTILISEZ LES NOMS DES ENFANTS, DATES DE NAISSANCE ET PÉRIODES DE GROSSESSE COMME DES POINTS DE RÉFÉRENCE."</f>
        <v>UTILISEZ LE CALENDRIER POUR VÉRIFIER LES PÉRIODES ANTÉRIEURES D'UTILISATION ET DE NON UTILISATION, EN COMMENÇANT PAR L'UTILISATION LA PLUS RÉCENTE, EN PARTANT DE JANVIER 2015. UTILISEZ LES NOMS DES ENFANTS, DATES DE NAISSANCE ET PÉRIODES DE GROSSESSE COMME DES POINTS DE RÉFÉRENCE.</v>
      </c>
      <c r="I22" s="730"/>
      <c r="J22" s="730"/>
      <c r="K22" s="730"/>
      <c r="L22" s="730"/>
      <c r="M22" s="730"/>
      <c r="N22" s="730"/>
      <c r="O22" s="730"/>
      <c r="P22" s="730"/>
      <c r="Q22" s="730"/>
      <c r="R22" s="730"/>
      <c r="S22" s="730"/>
      <c r="T22" s="730"/>
      <c r="U22" s="730"/>
      <c r="V22" s="730"/>
      <c r="W22" s="730"/>
      <c r="X22" s="730"/>
      <c r="Y22" s="730"/>
      <c r="Z22" s="730"/>
      <c r="AA22" s="730"/>
      <c r="AB22" s="730"/>
      <c r="AC22" s="730"/>
      <c r="AD22" s="730"/>
      <c r="AE22" s="730"/>
      <c r="AF22" s="730"/>
      <c r="AG22" s="730"/>
      <c r="AH22" s="730"/>
      <c r="AI22" s="730"/>
      <c r="AJ22" s="730"/>
      <c r="AK22" s="730"/>
      <c r="AL22" s="730"/>
      <c r="AM22" s="730"/>
      <c r="AN22" s="730"/>
      <c r="AO22" s="730"/>
      <c r="AP22" s="730"/>
      <c r="AQ22" s="311"/>
    </row>
    <row r="23" spans="1:43" x14ac:dyDescent="0.2">
      <c r="A23" s="88"/>
      <c r="B23" s="477"/>
      <c r="C23" s="476"/>
      <c r="D23" s="51"/>
      <c r="E23" s="763"/>
      <c r="F23" s="763"/>
      <c r="G23" s="763"/>
      <c r="H23" s="730"/>
      <c r="I23" s="730"/>
      <c r="J23" s="730"/>
      <c r="K23" s="730"/>
      <c r="L23" s="730"/>
      <c r="M23" s="730"/>
      <c r="N23" s="730"/>
      <c r="O23" s="730"/>
      <c r="P23" s="730"/>
      <c r="Q23" s="730"/>
      <c r="R23" s="730"/>
      <c r="S23" s="730"/>
      <c r="T23" s="730"/>
      <c r="U23" s="730"/>
      <c r="V23" s="730"/>
      <c r="W23" s="730"/>
      <c r="X23" s="730"/>
      <c r="Y23" s="730"/>
      <c r="Z23" s="730"/>
      <c r="AA23" s="730"/>
      <c r="AB23" s="730"/>
      <c r="AC23" s="730"/>
      <c r="AD23" s="730"/>
      <c r="AE23" s="730"/>
      <c r="AF23" s="730"/>
      <c r="AG23" s="730"/>
      <c r="AH23" s="730"/>
      <c r="AI23" s="730"/>
      <c r="AJ23" s="730"/>
      <c r="AK23" s="730"/>
      <c r="AL23" s="730"/>
      <c r="AM23" s="730"/>
      <c r="AN23" s="730"/>
      <c r="AO23" s="730"/>
      <c r="AP23" s="730"/>
      <c r="AQ23" s="311"/>
    </row>
    <row r="24" spans="1:43" x14ac:dyDescent="0.2">
      <c r="A24" s="88"/>
      <c r="B24" s="477"/>
      <c r="C24" s="476"/>
      <c r="D24" s="51"/>
      <c r="E24" s="763"/>
      <c r="F24" s="763"/>
      <c r="G24" s="763"/>
      <c r="H24" s="730"/>
      <c r="I24" s="730"/>
      <c r="J24" s="730"/>
      <c r="K24" s="730"/>
      <c r="L24" s="730"/>
      <c r="M24" s="730"/>
      <c r="N24" s="730"/>
      <c r="O24" s="730"/>
      <c r="P24" s="730"/>
      <c r="Q24" s="730"/>
      <c r="R24" s="730"/>
      <c r="S24" s="730"/>
      <c r="T24" s="730"/>
      <c r="U24" s="730"/>
      <c r="V24" s="730"/>
      <c r="W24" s="730"/>
      <c r="X24" s="730"/>
      <c r="Y24" s="730"/>
      <c r="Z24" s="730"/>
      <c r="AA24" s="730"/>
      <c r="AB24" s="730"/>
      <c r="AC24" s="730"/>
      <c r="AD24" s="730"/>
      <c r="AE24" s="730"/>
      <c r="AF24" s="730"/>
      <c r="AG24" s="730"/>
      <c r="AH24" s="730"/>
      <c r="AI24" s="730"/>
      <c r="AJ24" s="730"/>
      <c r="AK24" s="730"/>
      <c r="AL24" s="730"/>
      <c r="AM24" s="730"/>
      <c r="AN24" s="730"/>
      <c r="AO24" s="730"/>
      <c r="AP24" s="730"/>
      <c r="AQ24" s="311"/>
    </row>
    <row r="25" spans="1:43" x14ac:dyDescent="0.2">
      <c r="A25" s="88"/>
      <c r="B25" s="477"/>
      <c r="C25" s="476"/>
      <c r="D25" s="51"/>
      <c r="E25" s="763"/>
      <c r="F25" s="763"/>
      <c r="G25" s="763"/>
      <c r="H25" s="730"/>
      <c r="I25" s="730"/>
      <c r="J25" s="730"/>
      <c r="K25" s="730"/>
      <c r="L25" s="730"/>
      <c r="M25" s="730"/>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730"/>
      <c r="AL25" s="730"/>
      <c r="AM25" s="730"/>
      <c r="AN25" s="730"/>
      <c r="AO25" s="730"/>
      <c r="AP25" s="730"/>
      <c r="AQ25" s="311"/>
    </row>
    <row r="26" spans="1:43" ht="6" customHeight="1" thickBot="1" x14ac:dyDescent="0.25">
      <c r="A26" s="90"/>
      <c r="B26" s="319"/>
      <c r="C26" s="72"/>
      <c r="D26" s="73"/>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92"/>
    </row>
    <row r="27" spans="1:43" ht="6" customHeight="1" x14ac:dyDescent="0.2">
      <c r="A27" s="1"/>
      <c r="B27" s="83"/>
      <c r="C27" s="84"/>
      <c r="D27" s="85"/>
      <c r="E27" s="1"/>
      <c r="F27" s="1"/>
      <c r="G27" s="1"/>
      <c r="H27" s="1"/>
      <c r="I27" s="1"/>
      <c r="J27" s="1"/>
      <c r="K27" s="1"/>
      <c r="L27" s="1"/>
      <c r="M27" s="1"/>
      <c r="N27" s="1"/>
      <c r="O27" s="1"/>
      <c r="P27" s="1"/>
      <c r="Q27" s="1"/>
      <c r="R27" s="1"/>
      <c r="S27" s="1"/>
      <c r="T27" s="1"/>
      <c r="U27" s="84"/>
      <c r="V27" s="85"/>
      <c r="W27" s="1"/>
      <c r="X27" s="1"/>
      <c r="Y27" s="1"/>
      <c r="Z27" s="1"/>
      <c r="AA27" s="1"/>
      <c r="AB27" s="1"/>
      <c r="AC27" s="1"/>
      <c r="AD27" s="1"/>
      <c r="AE27" s="1"/>
      <c r="AF27" s="1"/>
      <c r="AG27" s="1"/>
      <c r="AH27" s="1"/>
      <c r="AI27" s="1"/>
      <c r="AJ27" s="1"/>
      <c r="AK27" s="1"/>
      <c r="AL27" s="1"/>
      <c r="AM27" s="84"/>
      <c r="AN27" s="1"/>
      <c r="AO27" s="1"/>
      <c r="AP27" s="1"/>
      <c r="AQ27" s="1"/>
    </row>
    <row r="28" spans="1:43" ht="10.4" customHeight="1" x14ac:dyDescent="0.2">
      <c r="A28" s="217"/>
      <c r="B28" s="477" t="s">
        <v>377</v>
      </c>
      <c r="C28" s="476"/>
      <c r="D28" s="51"/>
      <c r="E28" s="704" t="s">
        <v>378</v>
      </c>
      <c r="F28" s="704"/>
      <c r="G28" s="704"/>
      <c r="H28" s="704"/>
      <c r="I28" s="704"/>
      <c r="J28" s="704"/>
      <c r="K28" s="704"/>
      <c r="L28" s="704"/>
      <c r="M28" s="704"/>
      <c r="N28" s="704"/>
      <c r="O28" s="704"/>
      <c r="P28" s="704"/>
      <c r="Q28" s="704"/>
      <c r="R28" s="704"/>
      <c r="S28" s="704"/>
      <c r="T28" s="704"/>
      <c r="U28" s="476"/>
      <c r="V28" s="51"/>
      <c r="X28" s="217"/>
      <c r="Y28" s="217"/>
      <c r="Z28" s="217"/>
      <c r="AA28" s="217"/>
      <c r="AB28" s="217"/>
      <c r="AC28" s="217"/>
      <c r="AD28" s="217"/>
      <c r="AE28" s="217"/>
      <c r="AF28" s="217"/>
      <c r="AG28" s="217"/>
      <c r="AH28" s="476"/>
      <c r="AI28" s="16"/>
      <c r="AJ28" s="16"/>
      <c r="AK28" s="27"/>
      <c r="AL28" s="46"/>
      <c r="AM28" s="109"/>
    </row>
    <row r="29" spans="1:43" x14ac:dyDescent="0.2">
      <c r="A29" s="217"/>
      <c r="B29" s="477"/>
      <c r="C29" s="476"/>
      <c r="D29" s="51"/>
      <c r="E29" s="704"/>
      <c r="F29" s="704"/>
      <c r="G29" s="704"/>
      <c r="H29" s="704"/>
      <c r="I29" s="704"/>
      <c r="J29" s="704"/>
      <c r="K29" s="704"/>
      <c r="L29" s="704"/>
      <c r="M29" s="704"/>
      <c r="N29" s="704"/>
      <c r="O29" s="704"/>
      <c r="P29" s="704"/>
      <c r="Q29" s="704"/>
      <c r="R29" s="704"/>
      <c r="S29" s="704"/>
      <c r="T29" s="704"/>
      <c r="U29" s="476"/>
      <c r="V29" s="51"/>
      <c r="W29" s="217" t="s">
        <v>16</v>
      </c>
      <c r="X29" s="217"/>
      <c r="Y29" s="47" t="s">
        <v>9</v>
      </c>
      <c r="Z29" s="47"/>
      <c r="AA29" s="97"/>
      <c r="AB29" s="47"/>
      <c r="AC29" s="47"/>
      <c r="AD29" s="47"/>
      <c r="AE29" s="47"/>
      <c r="AF29" s="47"/>
      <c r="AG29" s="47"/>
      <c r="AH29" s="351"/>
      <c r="AI29" s="77"/>
      <c r="AJ29" s="77"/>
      <c r="AK29" s="26"/>
      <c r="AL29" s="48"/>
      <c r="AM29" s="109"/>
    </row>
    <row r="30" spans="1:43" ht="6" customHeight="1" x14ac:dyDescent="0.2">
      <c r="A30" s="217"/>
      <c r="B30" s="477"/>
      <c r="C30" s="476"/>
      <c r="D30" s="51"/>
      <c r="E30" s="704"/>
      <c r="F30" s="704"/>
      <c r="G30" s="704"/>
      <c r="H30" s="704"/>
      <c r="I30" s="704"/>
      <c r="J30" s="704"/>
      <c r="K30" s="704"/>
      <c r="L30" s="704"/>
      <c r="M30" s="704"/>
      <c r="N30" s="704"/>
      <c r="O30" s="704"/>
      <c r="P30" s="704"/>
      <c r="Q30" s="704"/>
      <c r="R30" s="704"/>
      <c r="S30" s="704"/>
      <c r="T30" s="704"/>
      <c r="U30" s="476"/>
      <c r="V30" s="51"/>
      <c r="X30" s="217"/>
      <c r="Y30" s="217"/>
      <c r="Z30" s="217"/>
      <c r="AA30" s="217"/>
      <c r="AB30" s="217"/>
      <c r="AC30" s="217"/>
      <c r="AD30" s="217"/>
      <c r="AE30" s="77"/>
      <c r="AF30" s="77"/>
      <c r="AG30" s="77"/>
      <c r="AH30" s="77"/>
      <c r="AI30" s="352"/>
      <c r="AJ30" s="352"/>
      <c r="AK30" s="352"/>
      <c r="AL30" s="352"/>
      <c r="AM30" s="109"/>
    </row>
    <row r="31" spans="1:43" x14ac:dyDescent="0.2">
      <c r="A31" s="217"/>
      <c r="B31" s="477"/>
      <c r="C31" s="476"/>
      <c r="D31" s="51"/>
      <c r="E31" s="482"/>
      <c r="F31" s="482"/>
      <c r="G31" s="482"/>
      <c r="H31" s="482"/>
      <c r="I31" s="482"/>
      <c r="J31" s="482"/>
      <c r="K31" s="482"/>
      <c r="L31" s="482"/>
      <c r="M31" s="482"/>
      <c r="N31" s="482"/>
      <c r="O31" s="482"/>
      <c r="P31" s="482"/>
      <c r="Q31" s="482"/>
      <c r="R31" s="482"/>
      <c r="S31" s="482"/>
      <c r="T31" s="482"/>
      <c r="U31" s="476"/>
      <c r="V31" s="51"/>
      <c r="X31" s="217"/>
      <c r="Y31" s="217"/>
      <c r="Z31" s="217"/>
      <c r="AA31" s="217"/>
      <c r="AB31" s="217"/>
      <c r="AC31" s="217"/>
      <c r="AD31" s="476"/>
      <c r="AE31" s="16"/>
      <c r="AF31" s="46"/>
      <c r="AG31" s="16"/>
      <c r="AH31" s="46"/>
      <c r="AI31" s="16"/>
      <c r="AJ31" s="46"/>
      <c r="AK31" s="16"/>
      <c r="AL31" s="46"/>
      <c r="AM31" s="109"/>
    </row>
    <row r="32" spans="1:43" x14ac:dyDescent="0.2">
      <c r="A32" s="217"/>
      <c r="B32" s="477"/>
      <c r="C32" s="476"/>
      <c r="D32" s="51"/>
      <c r="E32" s="482"/>
      <c r="F32" s="482"/>
      <c r="G32" s="482"/>
      <c r="H32" s="482"/>
      <c r="I32" s="482"/>
      <c r="J32" s="482"/>
      <c r="K32" s="482"/>
      <c r="L32" s="482"/>
      <c r="M32" s="482"/>
      <c r="N32" s="482"/>
      <c r="O32" s="482"/>
      <c r="P32" s="482"/>
      <c r="Q32" s="482"/>
      <c r="R32" s="482"/>
      <c r="S32" s="482"/>
      <c r="T32" s="482"/>
      <c r="U32" s="476"/>
      <c r="V32" s="51"/>
      <c r="W32" s="2" t="s">
        <v>17</v>
      </c>
      <c r="X32" s="217"/>
      <c r="Y32" s="217"/>
      <c r="Z32" s="47" t="s">
        <v>9</v>
      </c>
      <c r="AA32" s="97"/>
      <c r="AB32" s="47"/>
      <c r="AC32" s="47"/>
      <c r="AD32" s="351"/>
      <c r="AE32" s="77"/>
      <c r="AF32" s="48"/>
      <c r="AG32" s="77"/>
      <c r="AH32" s="48"/>
      <c r="AI32" s="77"/>
      <c r="AJ32" s="48"/>
      <c r="AK32" s="77"/>
      <c r="AL32" s="48"/>
      <c r="AM32" s="109"/>
    </row>
    <row r="33" spans="1:45" ht="6" customHeight="1" x14ac:dyDescent="0.2">
      <c r="A33" s="77"/>
      <c r="B33" s="76"/>
      <c r="C33" s="48"/>
      <c r="D33" s="26"/>
      <c r="E33" s="77"/>
      <c r="F33" s="77"/>
      <c r="G33" s="77"/>
      <c r="H33" s="77"/>
      <c r="I33" s="77"/>
      <c r="J33" s="77"/>
      <c r="K33" s="77"/>
      <c r="L33" s="77"/>
      <c r="M33" s="77"/>
      <c r="N33" s="77"/>
      <c r="O33" s="77"/>
      <c r="P33" s="77"/>
      <c r="Q33" s="77"/>
      <c r="R33" s="77"/>
      <c r="S33" s="77"/>
      <c r="T33" s="77"/>
      <c r="U33" s="48"/>
      <c r="V33" s="26"/>
      <c r="W33" s="77"/>
      <c r="X33" s="77"/>
      <c r="Y33" s="77"/>
      <c r="Z33" s="77"/>
      <c r="AA33" s="77"/>
      <c r="AB33" s="77"/>
      <c r="AC33" s="77"/>
      <c r="AD33" s="77"/>
      <c r="AE33" s="77"/>
      <c r="AF33" s="77"/>
      <c r="AG33" s="77"/>
      <c r="AH33" s="77"/>
      <c r="AI33" s="77"/>
      <c r="AJ33" s="77"/>
      <c r="AK33" s="77"/>
      <c r="AL33" s="77"/>
      <c r="AM33" s="48"/>
      <c r="AN33" s="77"/>
      <c r="AO33" s="77"/>
      <c r="AP33" s="77"/>
      <c r="AQ33" s="77"/>
    </row>
    <row r="34" spans="1:45" ht="6" customHeight="1" x14ac:dyDescent="0.2">
      <c r="A34" s="16"/>
      <c r="B34" s="475"/>
      <c r="C34" s="46"/>
      <c r="D34" s="27"/>
      <c r="E34" s="16"/>
      <c r="F34" s="16"/>
      <c r="G34" s="16"/>
      <c r="H34" s="16"/>
      <c r="I34" s="16"/>
      <c r="J34" s="16"/>
      <c r="K34" s="16"/>
      <c r="L34" s="16"/>
      <c r="M34" s="16"/>
      <c r="N34" s="16"/>
      <c r="O34" s="16"/>
      <c r="P34" s="16"/>
      <c r="Q34" s="16"/>
      <c r="R34" s="16"/>
      <c r="S34" s="16"/>
      <c r="T34" s="16"/>
      <c r="U34" s="46"/>
      <c r="V34" s="27"/>
      <c r="W34" s="16"/>
      <c r="X34" s="16"/>
      <c r="Y34" s="16"/>
      <c r="Z34" s="16"/>
      <c r="AA34" s="16"/>
      <c r="AB34" s="16"/>
      <c r="AC34" s="16"/>
      <c r="AD34" s="16"/>
      <c r="AE34" s="16"/>
      <c r="AF34" s="16"/>
      <c r="AG34" s="16"/>
      <c r="AH34" s="16"/>
      <c r="AI34" s="16"/>
      <c r="AJ34" s="16"/>
      <c r="AK34" s="16"/>
      <c r="AL34" s="24"/>
      <c r="AM34" s="46"/>
      <c r="AN34" s="16"/>
      <c r="AO34" s="16"/>
      <c r="AP34" s="16"/>
      <c r="AQ34" s="16"/>
    </row>
    <row r="35" spans="1:45" ht="10.4" customHeight="1" x14ac:dyDescent="0.2">
      <c r="A35" s="217"/>
      <c r="B35" s="477" t="s">
        <v>379</v>
      </c>
      <c r="C35" s="476"/>
      <c r="D35" s="51"/>
      <c r="E35" s="722" t="str">
        <f ca="1">VLOOKUP(INDIRECT(ADDRESS(ROW(),COLUMN()-3)),Language_Translations,MATCH(Language_Selected,Language_Options,0),FALSE)</f>
        <v>Entre (ÉVÈNEMENT) en (MOIS/ANNÉE) et (ÉVÈNEMENT) en (MOIS/ANNÉE), avez-vous ou votre partenaire utilisé une méthode de contraception ?</v>
      </c>
      <c r="F35" s="722"/>
      <c r="G35" s="722"/>
      <c r="H35" s="722"/>
      <c r="I35" s="722"/>
      <c r="J35" s="722"/>
      <c r="K35" s="722"/>
      <c r="L35" s="722"/>
      <c r="M35" s="722"/>
      <c r="N35" s="722"/>
      <c r="O35" s="722"/>
      <c r="P35" s="722"/>
      <c r="Q35" s="722"/>
      <c r="R35" s="722"/>
      <c r="S35" s="722"/>
      <c r="T35" s="722"/>
      <c r="U35" s="476"/>
      <c r="V35" s="51"/>
      <c r="AL35" s="25"/>
      <c r="AM35" s="476"/>
      <c r="AN35" s="217"/>
      <c r="AO35" s="217"/>
      <c r="AP35" s="217"/>
      <c r="AQ35" s="217"/>
    </row>
    <row r="36" spans="1:45" x14ac:dyDescent="0.2">
      <c r="A36" s="217"/>
      <c r="B36" s="477"/>
      <c r="C36" s="476"/>
      <c r="D36" s="51"/>
      <c r="E36" s="722"/>
      <c r="F36" s="722"/>
      <c r="G36" s="722"/>
      <c r="H36" s="722"/>
      <c r="I36" s="722"/>
      <c r="J36" s="722"/>
      <c r="K36" s="722"/>
      <c r="L36" s="722"/>
      <c r="M36" s="722"/>
      <c r="N36" s="722"/>
      <c r="O36" s="722"/>
      <c r="P36" s="722"/>
      <c r="Q36" s="722"/>
      <c r="R36" s="722"/>
      <c r="S36" s="722"/>
      <c r="T36" s="722"/>
      <c r="U36" s="476"/>
      <c r="V36" s="51"/>
      <c r="W36" s="217" t="s">
        <v>117</v>
      </c>
      <c r="X36" s="217"/>
      <c r="Y36" s="47" t="s">
        <v>9</v>
      </c>
      <c r="Z36" s="47"/>
      <c r="AA36" s="47"/>
      <c r="AB36" s="47"/>
      <c r="AC36" s="47"/>
      <c r="AD36" s="47"/>
      <c r="AE36" s="47"/>
      <c r="AF36" s="47"/>
      <c r="AG36" s="47"/>
      <c r="AH36" s="47"/>
      <c r="AI36" s="47"/>
      <c r="AJ36" s="47"/>
      <c r="AK36" s="47"/>
      <c r="AL36" s="75" t="s">
        <v>93</v>
      </c>
      <c r="AM36" s="109"/>
    </row>
    <row r="37" spans="1:45" x14ac:dyDescent="0.2">
      <c r="A37" s="217"/>
      <c r="B37" s="477"/>
      <c r="C37" s="476"/>
      <c r="D37" s="51"/>
      <c r="E37" s="722"/>
      <c r="F37" s="722"/>
      <c r="G37" s="722"/>
      <c r="H37" s="722"/>
      <c r="I37" s="722"/>
      <c r="J37" s="722"/>
      <c r="K37" s="722"/>
      <c r="L37" s="722"/>
      <c r="M37" s="722"/>
      <c r="N37" s="722"/>
      <c r="O37" s="722"/>
      <c r="P37" s="722"/>
      <c r="Q37" s="722"/>
      <c r="R37" s="722"/>
      <c r="S37" s="722"/>
      <c r="T37" s="722"/>
      <c r="U37" s="476"/>
      <c r="V37" s="51"/>
      <c r="W37" s="217" t="s">
        <v>118</v>
      </c>
      <c r="X37" s="217"/>
      <c r="Y37" s="47" t="s">
        <v>9</v>
      </c>
      <c r="Z37" s="47"/>
      <c r="AA37" s="47"/>
      <c r="AB37" s="47"/>
      <c r="AC37" s="47"/>
      <c r="AD37" s="47"/>
      <c r="AE37" s="47"/>
      <c r="AF37" s="47"/>
      <c r="AG37" s="47"/>
      <c r="AH37" s="47"/>
      <c r="AI37" s="47"/>
      <c r="AJ37" s="47"/>
      <c r="AK37" s="47"/>
      <c r="AL37" s="75" t="s">
        <v>95</v>
      </c>
      <c r="AM37" s="109"/>
      <c r="AP37" t="s">
        <v>380</v>
      </c>
    </row>
    <row r="38" spans="1:45" x14ac:dyDescent="0.2">
      <c r="A38" s="217"/>
      <c r="B38" s="477"/>
      <c r="C38" s="476"/>
      <c r="D38" s="51"/>
      <c r="E38" s="722"/>
      <c r="F38" s="722"/>
      <c r="G38" s="722"/>
      <c r="H38" s="722"/>
      <c r="I38" s="722"/>
      <c r="J38" s="722"/>
      <c r="K38" s="722"/>
      <c r="L38" s="722"/>
      <c r="M38" s="722"/>
      <c r="N38" s="722"/>
      <c r="O38" s="722"/>
      <c r="P38" s="722"/>
      <c r="Q38" s="722"/>
      <c r="R38" s="722"/>
      <c r="S38" s="722"/>
      <c r="T38" s="722"/>
      <c r="U38" s="476"/>
      <c r="V38" s="51"/>
      <c r="W38" s="217"/>
      <c r="X38" s="217"/>
      <c r="Y38" s="47"/>
      <c r="Z38" s="47"/>
      <c r="AA38" s="47"/>
      <c r="AB38" s="47"/>
      <c r="AC38" s="47"/>
      <c r="AD38" s="47"/>
      <c r="AE38" s="47"/>
      <c r="AF38" s="47"/>
      <c r="AG38" s="47"/>
      <c r="AH38" s="47"/>
      <c r="AI38" s="47"/>
      <c r="AJ38" s="47"/>
      <c r="AK38" s="47"/>
      <c r="AL38" s="75"/>
      <c r="AM38" s="109"/>
    </row>
    <row r="39" spans="1:45" ht="6" customHeight="1" x14ac:dyDescent="0.2">
      <c r="A39" s="77"/>
      <c r="B39" s="76"/>
      <c r="C39" s="48"/>
      <c r="D39" s="26"/>
      <c r="E39" s="77"/>
      <c r="F39" s="77"/>
      <c r="G39" s="77"/>
      <c r="H39" s="77"/>
      <c r="I39" s="77"/>
      <c r="J39" s="77"/>
      <c r="K39" s="77"/>
      <c r="L39" s="77"/>
      <c r="M39" s="77"/>
      <c r="N39" s="77"/>
      <c r="O39" s="77"/>
      <c r="P39" s="77"/>
      <c r="Q39" s="77"/>
      <c r="R39" s="77"/>
      <c r="S39" s="77"/>
      <c r="T39" s="77"/>
      <c r="U39" s="48"/>
      <c r="V39" s="26"/>
      <c r="W39" s="77"/>
      <c r="X39" s="77"/>
      <c r="Y39" s="77"/>
      <c r="Z39" s="77"/>
      <c r="AA39" s="77"/>
      <c r="AB39" s="77"/>
      <c r="AC39" s="77"/>
      <c r="AD39" s="77"/>
      <c r="AE39" s="77"/>
      <c r="AF39" s="77"/>
      <c r="AG39" s="77"/>
      <c r="AH39" s="77"/>
      <c r="AI39" s="77"/>
      <c r="AJ39" s="77"/>
      <c r="AK39" s="77"/>
      <c r="AL39" s="78"/>
      <c r="AM39" s="48"/>
      <c r="AN39" s="77"/>
      <c r="AO39" s="77"/>
      <c r="AP39" s="77"/>
      <c r="AQ39" s="77"/>
    </row>
    <row r="40" spans="1:45" ht="6" customHeight="1" x14ac:dyDescent="0.2">
      <c r="A40" s="16"/>
      <c r="B40" s="475"/>
      <c r="C40" s="46"/>
      <c r="D40" s="27"/>
      <c r="E40" s="16"/>
      <c r="F40" s="16"/>
      <c r="G40" s="16"/>
      <c r="H40" s="16"/>
      <c r="I40" s="16"/>
      <c r="J40" s="16"/>
      <c r="K40" s="16"/>
      <c r="L40" s="16"/>
      <c r="M40" s="16"/>
      <c r="N40" s="16"/>
      <c r="O40" s="16"/>
      <c r="P40" s="16"/>
      <c r="Q40" s="16"/>
      <c r="R40" s="16"/>
      <c r="S40" s="16"/>
      <c r="T40" s="16"/>
      <c r="U40" s="46"/>
      <c r="V40" s="27"/>
      <c r="W40" s="16"/>
      <c r="X40" s="16"/>
      <c r="Y40" s="16"/>
      <c r="Z40" s="16"/>
      <c r="AA40" s="16"/>
      <c r="AB40" s="16"/>
      <c r="AC40" s="16"/>
      <c r="AD40" s="16"/>
      <c r="AE40" s="16"/>
      <c r="AF40" s="16"/>
      <c r="AG40" s="16"/>
      <c r="AH40" s="16"/>
      <c r="AI40" s="16"/>
      <c r="AJ40" s="16"/>
      <c r="AK40" s="16"/>
      <c r="AL40" s="16"/>
      <c r="AM40" s="46"/>
      <c r="AN40" s="16"/>
      <c r="AO40" s="16"/>
      <c r="AP40" s="16"/>
      <c r="AQ40" s="16"/>
    </row>
    <row r="41" spans="1:45" ht="10.4" customHeight="1" x14ac:dyDescent="0.2">
      <c r="A41" s="217"/>
      <c r="B41" s="477" t="s">
        <v>381</v>
      </c>
      <c r="C41" s="476"/>
      <c r="D41" s="51"/>
      <c r="E41" s="730" t="str">
        <f ca="1">VLOOKUP(INDIRECT(ADDRESS(ROW(),COLUMN()-3)),Language_Translations,MATCH(Language_Selected,Language_Options,0),FALSE)</f>
        <v>Quelle était cette méthode ?</v>
      </c>
      <c r="F41" s="730"/>
      <c r="G41" s="730"/>
      <c r="H41" s="730"/>
      <c r="I41" s="730"/>
      <c r="J41" s="730"/>
      <c r="K41" s="730"/>
      <c r="L41" s="730"/>
      <c r="M41" s="730"/>
      <c r="N41" s="730"/>
      <c r="O41" s="730"/>
      <c r="P41" s="730"/>
      <c r="Q41" s="730"/>
      <c r="R41" s="730"/>
      <c r="S41" s="730"/>
      <c r="T41" s="730"/>
      <c r="U41" s="476"/>
      <c r="V41" s="51"/>
      <c r="X41" s="217"/>
      <c r="Y41" s="217"/>
      <c r="Z41" s="217"/>
      <c r="AA41" s="217"/>
      <c r="AB41" s="217"/>
      <c r="AD41" s="217"/>
      <c r="AE41" s="217"/>
      <c r="AF41" s="217"/>
      <c r="AG41" s="217"/>
      <c r="AH41" s="217"/>
      <c r="AI41" s="217"/>
      <c r="AJ41" s="476"/>
      <c r="AK41" s="16"/>
      <c r="AL41" s="46"/>
      <c r="AM41" s="476"/>
      <c r="AN41" s="217"/>
      <c r="AO41" s="217"/>
      <c r="AP41" s="217"/>
      <c r="AQ41" s="217"/>
    </row>
    <row r="42" spans="1:45" x14ac:dyDescent="0.2">
      <c r="A42" s="217"/>
      <c r="B42" s="477"/>
      <c r="C42" s="476"/>
      <c r="D42" s="51"/>
      <c r="E42" s="730"/>
      <c r="F42" s="730"/>
      <c r="G42" s="730"/>
      <c r="H42" s="730"/>
      <c r="I42" s="730"/>
      <c r="J42" s="730"/>
      <c r="K42" s="730"/>
      <c r="L42" s="730"/>
      <c r="M42" s="730"/>
      <c r="N42" s="730"/>
      <c r="O42" s="730"/>
      <c r="P42" s="730"/>
      <c r="Q42" s="730"/>
      <c r="R42" s="730"/>
      <c r="S42" s="730"/>
      <c r="T42" s="730"/>
      <c r="U42" s="476"/>
      <c r="V42" s="51"/>
      <c r="W42" s="217" t="s">
        <v>382</v>
      </c>
      <c r="X42" s="217"/>
      <c r="Y42" s="217"/>
      <c r="Z42" s="217"/>
      <c r="AA42" s="217"/>
      <c r="AB42" s="217"/>
      <c r="AC42" s="97" t="s">
        <v>9</v>
      </c>
      <c r="AD42" s="97"/>
      <c r="AE42" s="97"/>
      <c r="AF42" s="97"/>
      <c r="AG42" s="97"/>
      <c r="AH42" s="97"/>
      <c r="AI42" s="97"/>
      <c r="AJ42" s="353"/>
      <c r="AK42" s="77"/>
      <c r="AL42" s="48"/>
      <c r="AM42" s="476"/>
      <c r="AN42" s="217"/>
      <c r="AO42" s="217"/>
      <c r="AP42" s="217"/>
      <c r="AQ42" s="217"/>
    </row>
    <row r="43" spans="1:45" ht="6" customHeight="1" x14ac:dyDescent="0.2">
      <c r="A43" s="77"/>
      <c r="B43" s="76"/>
      <c r="C43" s="48"/>
      <c r="D43" s="26"/>
      <c r="E43" s="77"/>
      <c r="F43" s="77"/>
      <c r="G43" s="77"/>
      <c r="H43" s="77"/>
      <c r="I43" s="77"/>
      <c r="J43" s="77"/>
      <c r="K43" s="77"/>
      <c r="L43" s="77"/>
      <c r="M43" s="77"/>
      <c r="N43" s="77"/>
      <c r="O43" s="77"/>
      <c r="P43" s="77"/>
      <c r="Q43" s="77"/>
      <c r="R43" s="77"/>
      <c r="S43" s="77"/>
      <c r="T43" s="77"/>
      <c r="U43" s="48"/>
      <c r="V43" s="26"/>
      <c r="W43" s="77"/>
      <c r="X43" s="77"/>
      <c r="Y43" s="77"/>
      <c r="Z43" s="77"/>
      <c r="AA43" s="77"/>
      <c r="AB43" s="77"/>
      <c r="AC43" s="77"/>
      <c r="AD43" s="77"/>
      <c r="AE43" s="77"/>
      <c r="AF43" s="77"/>
      <c r="AG43" s="77"/>
      <c r="AH43" s="77"/>
      <c r="AI43" s="77"/>
      <c r="AJ43" s="77"/>
      <c r="AK43" s="77"/>
      <c r="AL43" s="77"/>
      <c r="AM43" s="48"/>
      <c r="AN43" s="77"/>
      <c r="AO43" s="77"/>
      <c r="AP43" s="77"/>
      <c r="AQ43" s="77"/>
    </row>
    <row r="44" spans="1:45" ht="6" customHeight="1" x14ac:dyDescent="0.2">
      <c r="A44" s="16"/>
      <c r="B44" s="475"/>
      <c r="C44" s="46"/>
      <c r="D44" s="27"/>
      <c r="E44" s="16"/>
      <c r="F44" s="16"/>
      <c r="G44" s="16"/>
      <c r="H44" s="16"/>
      <c r="I44" s="16"/>
      <c r="J44" s="16"/>
      <c r="K44" s="16"/>
      <c r="L44" s="16"/>
      <c r="M44" s="16"/>
      <c r="N44" s="16"/>
      <c r="O44" s="16"/>
      <c r="P44" s="16"/>
      <c r="Q44" s="16"/>
      <c r="R44" s="16"/>
      <c r="S44" s="16"/>
      <c r="T44" s="16"/>
      <c r="U44" s="46"/>
      <c r="V44" s="27"/>
      <c r="W44" s="16"/>
      <c r="X44" s="16"/>
      <c r="Y44" s="16"/>
      <c r="Z44" s="16"/>
      <c r="AA44" s="16"/>
      <c r="AB44" s="16"/>
      <c r="AC44" s="16"/>
      <c r="AD44" s="16"/>
      <c r="AE44" s="16"/>
      <c r="AF44" s="16"/>
      <c r="AG44" s="16"/>
      <c r="AH44" s="16"/>
      <c r="AI44" s="16"/>
      <c r="AJ44" s="16"/>
      <c r="AK44" s="16"/>
      <c r="AL44" s="24"/>
      <c r="AM44" s="46"/>
      <c r="AN44" s="16"/>
      <c r="AO44" s="16"/>
      <c r="AP44" s="16"/>
      <c r="AQ44" s="16"/>
      <c r="AR44" s="217"/>
      <c r="AS44" s="217"/>
    </row>
    <row r="45" spans="1:45" ht="10.4" customHeight="1" x14ac:dyDescent="0.2">
      <c r="A45" s="217"/>
      <c r="B45" s="477" t="s">
        <v>383</v>
      </c>
      <c r="C45" s="476"/>
      <c r="D45" s="51"/>
      <c r="E45" s="730" t="str">
        <f ca="1">VLOOKUP(INDIRECT(ADDRESS(ROW(),COLUMN()-3)),Language_Translations,MATCH(Language_Selected,Language_Options,0),FALSE)</f>
        <v>Combien de mois après (ÉVÈNEMENT) en (MOIS/ANNÉE) avez-vous commencé à utiliser (MÉTHODE) ?</v>
      </c>
      <c r="F45" s="730"/>
      <c r="G45" s="730"/>
      <c r="H45" s="730"/>
      <c r="I45" s="730"/>
      <c r="J45" s="730"/>
      <c r="K45" s="730"/>
      <c r="L45" s="730"/>
      <c r="M45" s="730"/>
      <c r="N45" s="730"/>
      <c r="O45" s="730"/>
      <c r="P45" s="730"/>
      <c r="Q45" s="730"/>
      <c r="R45" s="730"/>
      <c r="S45" s="730"/>
      <c r="T45" s="730"/>
      <c r="U45" s="476"/>
      <c r="V45" s="51"/>
      <c r="W45" s="217" t="s">
        <v>384</v>
      </c>
      <c r="X45" s="217"/>
      <c r="Y45" s="217"/>
      <c r="Z45" s="217"/>
      <c r="AA45" s="217"/>
      <c r="AB45" s="217"/>
      <c r="AC45" s="47" t="s">
        <v>9</v>
      </c>
      <c r="AD45" s="47"/>
      <c r="AE45" s="47"/>
      <c r="AF45" s="47"/>
      <c r="AG45" s="47"/>
      <c r="AH45" s="47"/>
      <c r="AI45" s="47"/>
      <c r="AJ45" s="47"/>
      <c r="AK45" s="47"/>
      <c r="AL45" s="75" t="s">
        <v>385</v>
      </c>
      <c r="AM45" s="476"/>
      <c r="AN45" s="217"/>
      <c r="AO45" s="217"/>
      <c r="AP45" s="217"/>
      <c r="AQ45" s="217"/>
    </row>
    <row r="46" spans="1:45" x14ac:dyDescent="0.2">
      <c r="A46" s="217"/>
      <c r="B46" s="477"/>
      <c r="C46" s="476"/>
      <c r="D46" s="51"/>
      <c r="E46" s="730"/>
      <c r="F46" s="730"/>
      <c r="G46" s="730"/>
      <c r="H46" s="730"/>
      <c r="I46" s="730"/>
      <c r="J46" s="730"/>
      <c r="K46" s="730"/>
      <c r="L46" s="730"/>
      <c r="M46" s="730"/>
      <c r="N46" s="730"/>
      <c r="O46" s="730"/>
      <c r="P46" s="730"/>
      <c r="Q46" s="730"/>
      <c r="R46" s="730"/>
      <c r="S46" s="730"/>
      <c r="T46" s="730"/>
      <c r="U46" s="476"/>
      <c r="V46" s="51"/>
      <c r="W46" s="217"/>
      <c r="X46" s="217"/>
      <c r="Y46" s="217"/>
      <c r="Z46" s="217"/>
      <c r="AA46" s="217"/>
      <c r="AB46" s="217"/>
      <c r="AC46" s="217"/>
      <c r="AD46" s="217"/>
      <c r="AE46" s="217"/>
      <c r="AF46" s="217"/>
      <c r="AG46" s="217"/>
      <c r="AH46" s="217"/>
      <c r="AI46" s="217"/>
      <c r="AJ46" s="217"/>
      <c r="AK46" s="217"/>
      <c r="AL46" s="74"/>
      <c r="AM46" s="476"/>
      <c r="AN46" s="217"/>
      <c r="AO46" s="217"/>
      <c r="AP46" s="743" t="s">
        <v>386</v>
      </c>
      <c r="AQ46" s="217"/>
    </row>
    <row r="47" spans="1:45" x14ac:dyDescent="0.2">
      <c r="A47" s="217"/>
      <c r="B47" s="477"/>
      <c r="C47" s="476"/>
      <c r="D47" s="51"/>
      <c r="E47" s="730"/>
      <c r="F47" s="730"/>
      <c r="G47" s="730"/>
      <c r="H47" s="730"/>
      <c r="I47" s="730"/>
      <c r="J47" s="730"/>
      <c r="K47" s="730"/>
      <c r="L47" s="730"/>
      <c r="M47" s="730"/>
      <c r="N47" s="730"/>
      <c r="O47" s="730"/>
      <c r="P47" s="730"/>
      <c r="Q47" s="730"/>
      <c r="R47" s="730"/>
      <c r="S47" s="730"/>
      <c r="T47" s="730"/>
      <c r="U47" s="476"/>
      <c r="V47" s="51"/>
      <c r="X47" s="217"/>
      <c r="Y47" s="217"/>
      <c r="Z47" s="217"/>
      <c r="AA47" s="217"/>
      <c r="AB47" s="217"/>
      <c r="AC47" s="217"/>
      <c r="AD47" s="217"/>
      <c r="AE47" s="217"/>
      <c r="AF47" s="217"/>
      <c r="AG47" s="217"/>
      <c r="AH47" s="217"/>
      <c r="AI47" s="27"/>
      <c r="AJ47" s="46"/>
      <c r="AK47" s="27"/>
      <c r="AL47" s="46"/>
      <c r="AM47" s="476"/>
      <c r="AN47" s="217"/>
      <c r="AO47" s="217"/>
      <c r="AP47" s="743"/>
      <c r="AQ47" s="217"/>
    </row>
    <row r="48" spans="1:45" ht="10" customHeight="1" x14ac:dyDescent="0.2">
      <c r="A48" s="217"/>
      <c r="B48" s="477"/>
      <c r="C48" s="476"/>
      <c r="D48" s="51"/>
      <c r="F48" s="530"/>
      <c r="G48" s="530"/>
      <c r="H48" s="530"/>
      <c r="I48" s="530"/>
      <c r="J48" s="530"/>
      <c r="K48" s="530"/>
      <c r="L48" s="530"/>
      <c r="M48" s="530"/>
      <c r="N48" s="530"/>
      <c r="O48" s="530"/>
      <c r="P48" s="530"/>
      <c r="Q48" s="530"/>
      <c r="R48" s="530"/>
      <c r="S48" s="530"/>
      <c r="T48" s="530"/>
      <c r="U48" s="476"/>
      <c r="V48" s="51"/>
      <c r="W48" s="217" t="s">
        <v>16</v>
      </c>
      <c r="X48" s="217"/>
      <c r="Y48" s="47" t="s">
        <v>9</v>
      </c>
      <c r="Z48" s="47"/>
      <c r="AA48" s="47"/>
      <c r="AB48" s="47"/>
      <c r="AC48" s="47"/>
      <c r="AD48" s="47"/>
      <c r="AE48" s="47"/>
      <c r="AF48" s="47"/>
      <c r="AG48" s="47"/>
      <c r="AH48" s="47"/>
      <c r="AI48" s="465"/>
      <c r="AJ48" s="48"/>
      <c r="AK48" s="26"/>
      <c r="AL48" s="48"/>
      <c r="AM48" s="476"/>
      <c r="AN48" s="217"/>
      <c r="AO48" s="217"/>
      <c r="AP48" s="217"/>
    </row>
    <row r="49" spans="1:43" ht="11.25" customHeight="1" x14ac:dyDescent="0.2">
      <c r="A49" s="217"/>
      <c r="B49" s="477"/>
      <c r="C49" s="476"/>
      <c r="D49" s="51"/>
      <c r="E49" s="723" t="s">
        <v>387</v>
      </c>
      <c r="F49" s="723"/>
      <c r="G49" s="723"/>
      <c r="H49" s="723"/>
      <c r="I49" s="723"/>
      <c r="J49" s="723"/>
      <c r="K49" s="723"/>
      <c r="L49" s="723"/>
      <c r="M49" s="723"/>
      <c r="N49" s="723"/>
      <c r="O49" s="723"/>
      <c r="P49" s="723"/>
      <c r="Q49" s="723"/>
      <c r="R49" s="723"/>
      <c r="S49" s="723"/>
      <c r="T49" s="723"/>
      <c r="U49" s="476"/>
      <c r="V49" s="51"/>
      <c r="W49" s="217"/>
      <c r="X49" s="217"/>
      <c r="Y49" s="217"/>
      <c r="Z49" s="2"/>
      <c r="AA49" s="2"/>
      <c r="AC49" s="2"/>
      <c r="AD49" s="2"/>
      <c r="AE49" s="2"/>
      <c r="AF49" s="2"/>
      <c r="AG49" s="2"/>
      <c r="AH49" s="2"/>
      <c r="AI49" s="2"/>
      <c r="AJ49" s="2"/>
      <c r="AK49" s="2"/>
      <c r="AL49" s="74"/>
      <c r="AM49" s="476"/>
      <c r="AN49" s="217"/>
      <c r="AO49" s="217"/>
      <c r="AP49" s="217"/>
    </row>
    <row r="50" spans="1:43" x14ac:dyDescent="0.2">
      <c r="A50" s="217"/>
      <c r="B50" s="477"/>
      <c r="C50" s="476"/>
      <c r="D50" s="51"/>
      <c r="E50" s="723"/>
      <c r="F50" s="723"/>
      <c r="G50" s="723"/>
      <c r="H50" s="723"/>
      <c r="I50" s="723"/>
      <c r="J50" s="723"/>
      <c r="K50" s="723"/>
      <c r="L50" s="723"/>
      <c r="M50" s="723"/>
      <c r="N50" s="723"/>
      <c r="O50" s="723"/>
      <c r="P50" s="723"/>
      <c r="Q50" s="723"/>
      <c r="R50" s="723"/>
      <c r="S50" s="723"/>
      <c r="T50" s="723"/>
      <c r="U50" s="476"/>
      <c r="V50" s="51"/>
      <c r="W50" s="217" t="s">
        <v>388</v>
      </c>
      <c r="X50" s="217"/>
      <c r="Y50" s="217"/>
      <c r="Z50" s="217"/>
      <c r="AA50" s="217"/>
      <c r="AB50" s="47" t="s">
        <v>9</v>
      </c>
      <c r="AC50" s="47"/>
      <c r="AD50" s="47"/>
      <c r="AE50" s="47"/>
      <c r="AF50" s="47"/>
      <c r="AG50" s="47"/>
      <c r="AH50" s="47"/>
      <c r="AI50" s="47"/>
      <c r="AJ50" s="47"/>
      <c r="AK50" s="47"/>
      <c r="AL50" s="75" t="s">
        <v>80</v>
      </c>
      <c r="AM50" s="476"/>
      <c r="AN50" s="217"/>
      <c r="AO50" s="217"/>
      <c r="AP50" s="217"/>
      <c r="AQ50" s="217"/>
    </row>
    <row r="51" spans="1:43" ht="6" customHeight="1" x14ac:dyDescent="0.2">
      <c r="A51" s="77"/>
      <c r="B51" s="76"/>
      <c r="C51" s="48"/>
      <c r="D51" s="26"/>
      <c r="E51" s="77"/>
      <c r="F51" s="77"/>
      <c r="G51" s="77"/>
      <c r="H51" s="77"/>
      <c r="I51" s="77"/>
      <c r="J51" s="77"/>
      <c r="K51" s="77"/>
      <c r="L51" s="77"/>
      <c r="M51" s="77"/>
      <c r="N51" s="77"/>
      <c r="O51" s="77"/>
      <c r="P51" s="77"/>
      <c r="Q51" s="77"/>
      <c r="R51" s="77"/>
      <c r="S51" s="77"/>
      <c r="T51" s="77"/>
      <c r="U51" s="48"/>
      <c r="V51" s="26"/>
      <c r="W51" s="77"/>
      <c r="X51" s="77"/>
      <c r="Y51" s="77"/>
      <c r="Z51" s="77"/>
      <c r="AA51" s="77"/>
      <c r="AB51" s="77"/>
      <c r="AC51" s="77"/>
      <c r="AD51" s="77"/>
      <c r="AE51" s="77"/>
      <c r="AF51" s="77"/>
      <c r="AG51" s="77"/>
      <c r="AH51" s="77"/>
      <c r="AI51" s="77"/>
      <c r="AJ51" s="77"/>
      <c r="AK51" s="77"/>
      <c r="AL51" s="78"/>
      <c r="AM51" s="48"/>
      <c r="AN51" s="77"/>
      <c r="AO51" s="77"/>
      <c r="AP51" s="77"/>
      <c r="AQ51" s="77"/>
    </row>
    <row r="52" spans="1:43" ht="6" customHeight="1" x14ac:dyDescent="0.2">
      <c r="A52" s="16"/>
      <c r="B52" s="475"/>
      <c r="C52" s="46"/>
      <c r="D52" s="27"/>
      <c r="E52" s="16"/>
      <c r="F52" s="16"/>
      <c r="G52" s="16"/>
      <c r="H52" s="16"/>
      <c r="I52" s="16"/>
      <c r="J52" s="16"/>
      <c r="K52" s="16"/>
      <c r="L52" s="16"/>
      <c r="M52" s="16"/>
      <c r="N52" s="16"/>
      <c r="O52" s="16"/>
      <c r="P52" s="16"/>
      <c r="Q52" s="16"/>
      <c r="R52" s="16"/>
      <c r="S52" s="16"/>
      <c r="T52" s="16"/>
      <c r="U52" s="46"/>
      <c r="V52" s="27"/>
      <c r="W52" s="16"/>
      <c r="X52" s="16"/>
      <c r="Y52" s="16"/>
      <c r="Z52" s="16"/>
      <c r="AA52" s="16"/>
      <c r="AB52" s="16"/>
      <c r="AC52" s="16"/>
      <c r="AD52" s="16"/>
      <c r="AE52" s="16"/>
      <c r="AF52" s="16"/>
      <c r="AG52" s="16"/>
      <c r="AH52" s="16"/>
      <c r="AI52" s="16"/>
      <c r="AJ52" s="16"/>
      <c r="AK52" s="16"/>
      <c r="AL52" s="16"/>
      <c r="AM52" s="46"/>
      <c r="AN52" s="16"/>
      <c r="AO52" s="16"/>
      <c r="AP52" s="16"/>
      <c r="AQ52" s="16"/>
    </row>
    <row r="53" spans="1:43" ht="11.25" customHeight="1" x14ac:dyDescent="0.2">
      <c r="A53" s="217"/>
      <c r="B53" s="477" t="s">
        <v>389</v>
      </c>
      <c r="C53" s="476"/>
      <c r="D53" s="51"/>
      <c r="E53" s="704" t="s">
        <v>390</v>
      </c>
      <c r="F53" s="704"/>
      <c r="G53" s="704"/>
      <c r="H53" s="704"/>
      <c r="I53" s="704"/>
      <c r="J53" s="704"/>
      <c r="K53" s="704"/>
      <c r="L53" s="704"/>
      <c r="M53" s="704"/>
      <c r="N53" s="704"/>
      <c r="O53" s="704"/>
      <c r="P53" s="704"/>
      <c r="Q53" s="704"/>
      <c r="R53" s="704"/>
      <c r="S53" s="704"/>
      <c r="T53" s="704"/>
      <c r="U53" s="476"/>
      <c r="V53" s="51"/>
      <c r="X53" s="217"/>
      <c r="Y53" s="217"/>
      <c r="Z53" s="217"/>
      <c r="AA53" s="217"/>
      <c r="AB53" s="217"/>
      <c r="AC53" s="217"/>
      <c r="AD53" s="217"/>
      <c r="AE53" s="217"/>
      <c r="AF53" s="217"/>
      <c r="AG53" s="217"/>
      <c r="AH53" s="476"/>
      <c r="AI53" s="16"/>
      <c r="AJ53" s="16"/>
      <c r="AK53" s="27"/>
      <c r="AL53" s="46"/>
      <c r="AM53" s="476"/>
      <c r="AN53" s="217"/>
      <c r="AO53" s="217"/>
      <c r="AP53" s="217"/>
      <c r="AQ53" s="217"/>
    </row>
    <row r="54" spans="1:43" x14ac:dyDescent="0.2">
      <c r="A54" s="217"/>
      <c r="B54" s="477"/>
      <c r="C54" s="476"/>
      <c r="D54" s="51"/>
      <c r="E54" s="704"/>
      <c r="F54" s="704"/>
      <c r="G54" s="704"/>
      <c r="H54" s="704"/>
      <c r="I54" s="704"/>
      <c r="J54" s="704"/>
      <c r="K54" s="704"/>
      <c r="L54" s="704"/>
      <c r="M54" s="704"/>
      <c r="N54" s="704"/>
      <c r="O54" s="704"/>
      <c r="P54" s="704"/>
      <c r="Q54" s="704"/>
      <c r="R54" s="704"/>
      <c r="S54" s="704"/>
      <c r="T54" s="704"/>
      <c r="U54" s="476"/>
      <c r="V54" s="51"/>
      <c r="W54" s="217" t="s">
        <v>16</v>
      </c>
      <c r="X54" s="217"/>
      <c r="Y54" s="47" t="s">
        <v>9</v>
      </c>
      <c r="Z54" s="47"/>
      <c r="AA54" s="97"/>
      <c r="AB54" s="47"/>
      <c r="AC54" s="47"/>
      <c r="AD54" s="47"/>
      <c r="AE54" s="47"/>
      <c r="AF54" s="47"/>
      <c r="AG54" s="47"/>
      <c r="AH54" s="351"/>
      <c r="AI54" s="77"/>
      <c r="AJ54" s="77"/>
      <c r="AK54" s="26"/>
      <c r="AL54" s="48"/>
      <c r="AM54" s="476"/>
      <c r="AN54" s="217"/>
      <c r="AO54" s="217"/>
      <c r="AP54" s="217"/>
      <c r="AQ54" s="217"/>
    </row>
    <row r="55" spans="1:43" ht="6" customHeight="1" x14ac:dyDescent="0.2">
      <c r="A55" s="217"/>
      <c r="B55" s="477"/>
      <c r="C55" s="476"/>
      <c r="D55" s="51"/>
      <c r="E55" s="704"/>
      <c r="F55" s="704"/>
      <c r="G55" s="704"/>
      <c r="H55" s="704"/>
      <c r="I55" s="704"/>
      <c r="J55" s="704"/>
      <c r="K55" s="704"/>
      <c r="L55" s="704"/>
      <c r="M55" s="704"/>
      <c r="N55" s="704"/>
      <c r="O55" s="704"/>
      <c r="P55" s="704"/>
      <c r="Q55" s="704"/>
      <c r="R55" s="704"/>
      <c r="S55" s="704"/>
      <c r="T55" s="704"/>
      <c r="U55" s="476"/>
      <c r="V55" s="51"/>
      <c r="X55" s="217"/>
      <c r="Y55" s="217"/>
      <c r="Z55" s="217"/>
      <c r="AA55" s="217"/>
      <c r="AB55" s="217"/>
      <c r="AC55" s="217"/>
      <c r="AD55" s="217"/>
      <c r="AE55" s="77"/>
      <c r="AF55" s="77"/>
      <c r="AG55" s="77"/>
      <c r="AH55" s="77"/>
      <c r="AI55" s="352"/>
      <c r="AJ55" s="352"/>
      <c r="AK55" s="352"/>
      <c r="AL55" s="352"/>
      <c r="AM55" s="476"/>
      <c r="AN55" s="217"/>
      <c r="AO55" s="217"/>
      <c r="AP55" s="217"/>
      <c r="AQ55" s="217"/>
    </row>
    <row r="56" spans="1:43" x14ac:dyDescent="0.2">
      <c r="A56" s="217"/>
      <c r="B56" s="477"/>
      <c r="C56" s="476"/>
      <c r="D56" s="51"/>
      <c r="E56" s="704"/>
      <c r="F56" s="704"/>
      <c r="G56" s="704"/>
      <c r="H56" s="704"/>
      <c r="I56" s="704"/>
      <c r="J56" s="704"/>
      <c r="K56" s="704"/>
      <c r="L56" s="704"/>
      <c r="M56" s="704"/>
      <c r="N56" s="704"/>
      <c r="O56" s="704"/>
      <c r="P56" s="704"/>
      <c r="Q56" s="704"/>
      <c r="R56" s="704"/>
      <c r="S56" s="704"/>
      <c r="T56" s="704"/>
      <c r="U56" s="476"/>
      <c r="V56" s="51"/>
      <c r="X56" s="217"/>
      <c r="Y56" s="217"/>
      <c r="Z56" s="217"/>
      <c r="AA56" s="217"/>
      <c r="AB56" s="217"/>
      <c r="AC56" s="217"/>
      <c r="AD56" s="476"/>
      <c r="AE56" s="16"/>
      <c r="AF56" s="46"/>
      <c r="AG56" s="16"/>
      <c r="AH56" s="46"/>
      <c r="AI56" s="16"/>
      <c r="AJ56" s="46"/>
      <c r="AK56" s="16"/>
      <c r="AL56" s="46"/>
      <c r="AM56" s="476"/>
      <c r="AN56" s="217"/>
      <c r="AO56" s="217"/>
      <c r="AP56" s="217"/>
      <c r="AQ56" s="217"/>
    </row>
    <row r="57" spans="1:43" x14ac:dyDescent="0.2">
      <c r="A57" s="217"/>
      <c r="B57" s="477"/>
      <c r="C57" s="476"/>
      <c r="D57" s="51"/>
      <c r="E57" s="704"/>
      <c r="F57" s="704"/>
      <c r="G57" s="704"/>
      <c r="H57" s="704"/>
      <c r="I57" s="704"/>
      <c r="J57" s="704"/>
      <c r="K57" s="704"/>
      <c r="L57" s="704"/>
      <c r="M57" s="704"/>
      <c r="N57" s="704"/>
      <c r="O57" s="704"/>
      <c r="P57" s="704"/>
      <c r="Q57" s="704"/>
      <c r="R57" s="704"/>
      <c r="S57" s="704"/>
      <c r="T57" s="704"/>
      <c r="U57" s="476"/>
      <c r="V57" s="51"/>
      <c r="W57" s="2" t="s">
        <v>17</v>
      </c>
      <c r="X57" s="217"/>
      <c r="Y57" s="217"/>
      <c r="Z57" s="47" t="s">
        <v>9</v>
      </c>
      <c r="AA57" s="97"/>
      <c r="AB57" s="47"/>
      <c r="AC57" s="47"/>
      <c r="AD57" s="351"/>
      <c r="AE57" s="77"/>
      <c r="AF57" s="48"/>
      <c r="AG57" s="77"/>
      <c r="AH57" s="48"/>
      <c r="AI57" s="77"/>
      <c r="AJ57" s="48"/>
      <c r="AK57" s="77"/>
      <c r="AL57" s="48"/>
      <c r="AM57" s="476"/>
      <c r="AN57" s="217"/>
      <c r="AO57" s="217"/>
      <c r="AP57" s="217"/>
      <c r="AQ57" s="217"/>
    </row>
    <row r="58" spans="1:43" ht="6" customHeight="1" x14ac:dyDescent="0.2">
      <c r="A58" s="77"/>
      <c r="B58" s="76"/>
      <c r="C58" s="48"/>
      <c r="D58" s="26"/>
      <c r="E58" s="77"/>
      <c r="F58" s="77"/>
      <c r="G58" s="77"/>
      <c r="H58" s="77"/>
      <c r="I58" s="77"/>
      <c r="J58" s="77"/>
      <c r="K58" s="77"/>
      <c r="L58" s="77"/>
      <c r="M58" s="77"/>
      <c r="N58" s="77"/>
      <c r="O58" s="77"/>
      <c r="P58" s="77"/>
      <c r="Q58" s="77"/>
      <c r="R58" s="77"/>
      <c r="S58" s="77"/>
      <c r="T58" s="77"/>
      <c r="U58" s="48"/>
      <c r="V58" s="26"/>
      <c r="W58" s="77"/>
      <c r="X58" s="77"/>
      <c r="Y58" s="77"/>
      <c r="Z58" s="77"/>
      <c r="AA58" s="77"/>
      <c r="AB58" s="77"/>
      <c r="AC58" s="77"/>
      <c r="AD58" s="77"/>
      <c r="AE58" s="77"/>
      <c r="AF58" s="77"/>
      <c r="AG58" s="77"/>
      <c r="AH58" s="77"/>
      <c r="AI58" s="77"/>
      <c r="AJ58" s="77"/>
      <c r="AK58" s="77"/>
      <c r="AL58" s="77"/>
      <c r="AM58" s="48"/>
      <c r="AN58" s="77"/>
      <c r="AO58" s="77"/>
      <c r="AP58" s="77"/>
      <c r="AQ58" s="77"/>
    </row>
    <row r="59" spans="1:43" ht="6" customHeight="1" x14ac:dyDescent="0.2">
      <c r="A59" s="16"/>
      <c r="B59" s="475"/>
      <c r="C59" s="46"/>
      <c r="D59" s="27"/>
      <c r="E59" s="16"/>
      <c r="F59" s="16"/>
      <c r="G59" s="16"/>
      <c r="H59" s="16"/>
      <c r="I59" s="16"/>
      <c r="J59" s="16"/>
      <c r="K59" s="16"/>
      <c r="L59" s="16"/>
      <c r="M59" s="16"/>
      <c r="N59" s="16"/>
      <c r="O59" s="16"/>
      <c r="P59" s="16"/>
      <c r="Q59" s="16"/>
      <c r="R59" s="16"/>
      <c r="S59" s="16"/>
      <c r="T59" s="16"/>
      <c r="U59" s="46"/>
      <c r="V59" s="27"/>
      <c r="W59" s="16"/>
      <c r="X59" s="16"/>
      <c r="Y59" s="16"/>
      <c r="Z59" s="16"/>
      <c r="AA59" s="16"/>
      <c r="AB59" s="16"/>
      <c r="AC59" s="16"/>
      <c r="AD59" s="16"/>
      <c r="AE59" s="16"/>
      <c r="AF59" s="16"/>
      <c r="AG59" s="16"/>
      <c r="AH59" s="16"/>
      <c r="AI59" s="16"/>
      <c r="AJ59" s="16"/>
      <c r="AK59" s="16"/>
      <c r="AL59" s="16"/>
      <c r="AM59" s="46"/>
      <c r="AN59" s="16"/>
      <c r="AO59" s="16"/>
      <c r="AP59" s="16"/>
      <c r="AQ59" s="16"/>
    </row>
    <row r="60" spans="1:43" ht="11.25" customHeight="1" x14ac:dyDescent="0.2">
      <c r="A60" s="217"/>
      <c r="B60" s="477" t="s">
        <v>386</v>
      </c>
      <c r="C60" s="476"/>
      <c r="D60" s="51"/>
      <c r="E60" s="730" t="str">
        <f ca="1">VLOOKUP(INDIRECT(ADDRESS(ROW(),COLUMN()-3)),Language_Translations,MATCH(Language_Selected,Language_Options,0),FALSE)</f>
        <v>Pendant combien de mois avez-vous utilisé (MÉTHODE) ?</v>
      </c>
      <c r="F60" s="730"/>
      <c r="G60" s="730"/>
      <c r="H60" s="730"/>
      <c r="I60" s="730"/>
      <c r="J60" s="730"/>
      <c r="K60" s="730"/>
      <c r="L60" s="730"/>
      <c r="M60" s="730"/>
      <c r="N60" s="730"/>
      <c r="O60" s="730"/>
      <c r="P60" s="730"/>
      <c r="Q60" s="730"/>
      <c r="R60" s="730"/>
      <c r="S60" s="730"/>
      <c r="T60" s="730"/>
      <c r="U60" s="476"/>
      <c r="V60" s="51"/>
      <c r="X60" s="217"/>
      <c r="Y60" s="217"/>
      <c r="Z60" s="217"/>
      <c r="AA60" s="217"/>
      <c r="AB60" s="217"/>
      <c r="AC60" s="217"/>
      <c r="AD60" s="217"/>
      <c r="AE60" s="217"/>
      <c r="AF60" s="217"/>
      <c r="AG60" s="217"/>
      <c r="AH60" s="476"/>
      <c r="AI60" s="16"/>
      <c r="AJ60" s="46"/>
      <c r="AK60" s="16"/>
      <c r="AL60" s="46"/>
      <c r="AM60" s="476"/>
      <c r="AN60" s="217"/>
      <c r="AO60" s="217"/>
      <c r="AP60" s="743" t="s">
        <v>391</v>
      </c>
      <c r="AQ60" s="217"/>
    </row>
    <row r="61" spans="1:43" x14ac:dyDescent="0.2">
      <c r="A61" s="217"/>
      <c r="B61" s="477"/>
      <c r="C61" s="476"/>
      <c r="D61" s="51"/>
      <c r="E61" s="730"/>
      <c r="F61" s="730"/>
      <c r="G61" s="730"/>
      <c r="H61" s="730"/>
      <c r="I61" s="730"/>
      <c r="J61" s="730"/>
      <c r="K61" s="730"/>
      <c r="L61" s="730"/>
      <c r="M61" s="730"/>
      <c r="N61" s="730"/>
      <c r="O61" s="730"/>
      <c r="P61" s="730"/>
      <c r="Q61" s="730"/>
      <c r="R61" s="730"/>
      <c r="S61" s="730"/>
      <c r="T61" s="730"/>
      <c r="U61" s="476"/>
      <c r="V61" s="51"/>
      <c r="W61" s="217" t="s">
        <v>16</v>
      </c>
      <c r="X61" s="217"/>
      <c r="Y61" s="47" t="s">
        <v>9</v>
      </c>
      <c r="Z61" s="47"/>
      <c r="AA61" s="47"/>
      <c r="AB61" s="97"/>
      <c r="AC61" s="47"/>
      <c r="AD61" s="47"/>
      <c r="AE61" s="47"/>
      <c r="AF61" s="47"/>
      <c r="AG61" s="47"/>
      <c r="AH61" s="351"/>
      <c r="AI61" s="77"/>
      <c r="AJ61" s="48"/>
      <c r="AK61" s="77"/>
      <c r="AL61" s="48"/>
      <c r="AM61" s="476"/>
      <c r="AN61" s="217"/>
      <c r="AO61" s="217"/>
      <c r="AP61" s="743"/>
      <c r="AQ61" s="217"/>
    </row>
    <row r="62" spans="1:43" ht="11.25" customHeight="1" x14ac:dyDescent="0.2">
      <c r="A62" s="217"/>
      <c r="B62" s="477"/>
      <c r="C62" s="476"/>
      <c r="D62" s="51"/>
      <c r="E62" s="704" t="s">
        <v>392</v>
      </c>
      <c r="F62" s="704"/>
      <c r="G62" s="704"/>
      <c r="H62" s="704"/>
      <c r="I62" s="704"/>
      <c r="J62" s="704"/>
      <c r="K62" s="704"/>
      <c r="L62" s="704"/>
      <c r="M62" s="704"/>
      <c r="N62" s="704"/>
      <c r="O62" s="704"/>
      <c r="P62" s="704"/>
      <c r="Q62" s="704"/>
      <c r="R62" s="704"/>
      <c r="S62" s="704"/>
      <c r="T62" s="704"/>
      <c r="U62" s="476"/>
      <c r="V62" s="51"/>
      <c r="W62" s="217"/>
      <c r="X62" s="217"/>
      <c r="Y62" s="217"/>
      <c r="Z62" s="2"/>
      <c r="AA62" s="2"/>
      <c r="AB62" s="2"/>
      <c r="AC62" s="2"/>
      <c r="AD62" s="2"/>
      <c r="AE62" s="2"/>
      <c r="AF62" s="2"/>
      <c r="AG62" s="2"/>
      <c r="AH62" s="2"/>
      <c r="AI62" s="2"/>
      <c r="AJ62" s="2"/>
      <c r="AK62" s="2"/>
      <c r="AL62" s="217"/>
      <c r="AM62" s="476"/>
      <c r="AN62" s="217"/>
      <c r="AO62" s="217"/>
      <c r="AP62" s="217"/>
      <c r="AQ62" s="217"/>
    </row>
    <row r="63" spans="1:43" ht="11.25" customHeight="1" x14ac:dyDescent="0.2">
      <c r="A63" s="217"/>
      <c r="B63" s="477"/>
      <c r="C63" s="476"/>
      <c r="D63" s="51"/>
      <c r="E63" s="704"/>
      <c r="F63" s="704"/>
      <c r="G63" s="704"/>
      <c r="H63" s="704"/>
      <c r="I63" s="704"/>
      <c r="J63" s="704"/>
      <c r="K63" s="704"/>
      <c r="L63" s="704"/>
      <c r="M63" s="704"/>
      <c r="N63" s="704"/>
      <c r="O63" s="704"/>
      <c r="P63" s="704"/>
      <c r="Q63" s="704"/>
      <c r="R63" s="704"/>
      <c r="S63" s="704"/>
      <c r="T63" s="704"/>
      <c r="U63" s="476"/>
      <c r="V63" s="51"/>
      <c r="W63" s="217" t="s">
        <v>388</v>
      </c>
      <c r="X63" s="217"/>
      <c r="Y63" s="217"/>
      <c r="Z63" s="217"/>
      <c r="AA63" s="217"/>
      <c r="AB63" s="47" t="s">
        <v>9</v>
      </c>
      <c r="AC63" s="47"/>
      <c r="AD63" s="97"/>
      <c r="AE63" s="97"/>
      <c r="AF63" s="97"/>
      <c r="AG63" s="97"/>
      <c r="AH63" s="97"/>
      <c r="AI63" s="97"/>
      <c r="AJ63" s="97"/>
      <c r="AK63" s="97"/>
      <c r="AL63" s="75" t="s">
        <v>80</v>
      </c>
      <c r="AM63" s="476"/>
      <c r="AN63" s="217"/>
      <c r="AO63" s="217"/>
      <c r="AP63" s="217"/>
      <c r="AQ63" s="217"/>
    </row>
    <row r="64" spans="1:43" ht="6" customHeight="1" x14ac:dyDescent="0.2">
      <c r="A64" s="77"/>
      <c r="B64" s="76"/>
      <c r="C64" s="48"/>
      <c r="D64" s="26"/>
      <c r="E64" s="77"/>
      <c r="F64" s="77"/>
      <c r="G64" s="77"/>
      <c r="H64" s="77"/>
      <c r="I64" s="77"/>
      <c r="J64" s="77"/>
      <c r="K64" s="77"/>
      <c r="L64" s="77"/>
      <c r="M64" s="77"/>
      <c r="N64" s="77"/>
      <c r="O64" s="77"/>
      <c r="P64" s="77"/>
      <c r="Q64" s="77"/>
      <c r="R64" s="77"/>
      <c r="S64" s="77"/>
      <c r="T64" s="77"/>
      <c r="U64" s="48"/>
      <c r="V64" s="26"/>
      <c r="W64" s="77"/>
      <c r="X64" s="77"/>
      <c r="Y64" s="77"/>
      <c r="Z64" s="77"/>
      <c r="AA64" s="77"/>
      <c r="AB64" s="77"/>
      <c r="AC64" s="77"/>
      <c r="AD64" s="77"/>
      <c r="AE64" s="77"/>
      <c r="AF64" s="77"/>
      <c r="AG64" s="77"/>
      <c r="AH64" s="77"/>
      <c r="AI64" s="77"/>
      <c r="AJ64" s="77"/>
      <c r="AK64" s="77"/>
      <c r="AL64" s="77"/>
      <c r="AM64" s="48"/>
      <c r="AN64" s="77"/>
      <c r="AO64" s="77"/>
      <c r="AP64" s="77"/>
      <c r="AQ64" s="77"/>
    </row>
    <row r="65" spans="1:43" ht="6" customHeight="1" x14ac:dyDescent="0.2">
      <c r="A65" s="16"/>
      <c r="B65" s="475"/>
      <c r="C65" s="46"/>
      <c r="D65" s="27"/>
      <c r="E65" s="16"/>
      <c r="F65" s="16"/>
      <c r="G65" s="16"/>
      <c r="H65" s="16"/>
      <c r="I65" s="16"/>
      <c r="J65" s="16"/>
      <c r="K65" s="16"/>
      <c r="L65" s="16"/>
      <c r="M65" s="16"/>
      <c r="N65" s="16"/>
      <c r="O65" s="16"/>
      <c r="P65" s="16"/>
      <c r="Q65" s="16"/>
      <c r="R65" s="16"/>
      <c r="S65" s="16"/>
      <c r="T65" s="16"/>
      <c r="U65" s="46"/>
      <c r="V65" s="27"/>
      <c r="W65" s="16"/>
      <c r="X65" s="16"/>
      <c r="Y65" s="16"/>
      <c r="Z65" s="16"/>
      <c r="AA65" s="16"/>
      <c r="AB65" s="16"/>
      <c r="AC65" s="16"/>
      <c r="AD65" s="16"/>
      <c r="AE65" s="16"/>
      <c r="AF65" s="16"/>
      <c r="AG65" s="16"/>
      <c r="AH65" s="16"/>
      <c r="AI65" s="16"/>
      <c r="AJ65" s="16"/>
      <c r="AK65" s="16"/>
      <c r="AL65" s="16"/>
      <c r="AM65" s="46"/>
      <c r="AN65" s="16"/>
      <c r="AO65" s="16"/>
      <c r="AP65" s="16"/>
      <c r="AQ65" s="16"/>
    </row>
    <row r="66" spans="1:43" ht="10.4" customHeight="1" x14ac:dyDescent="0.2">
      <c r="A66" s="217"/>
      <c r="B66" s="477" t="s">
        <v>393</v>
      </c>
      <c r="C66" s="476"/>
      <c r="D66" s="51"/>
      <c r="E66" s="704" t="s">
        <v>394</v>
      </c>
      <c r="F66" s="704"/>
      <c r="G66" s="704"/>
      <c r="H66" s="704"/>
      <c r="I66" s="704"/>
      <c r="J66" s="704"/>
      <c r="K66" s="704"/>
      <c r="L66" s="704"/>
      <c r="M66" s="704"/>
      <c r="N66" s="704"/>
      <c r="O66" s="704"/>
      <c r="P66" s="704"/>
      <c r="Q66" s="704"/>
      <c r="R66" s="704"/>
      <c r="S66" s="704"/>
      <c r="T66" s="704"/>
      <c r="U66" s="476"/>
      <c r="V66" s="51"/>
      <c r="X66" s="217"/>
      <c r="Y66" s="217"/>
      <c r="Z66" s="217"/>
      <c r="AA66" s="217"/>
      <c r="AB66" s="217"/>
      <c r="AC66" s="217"/>
      <c r="AD66" s="217"/>
      <c r="AE66" s="217"/>
      <c r="AF66" s="217"/>
      <c r="AG66" s="217"/>
      <c r="AH66" s="476"/>
      <c r="AI66" s="16"/>
      <c r="AJ66" s="16"/>
      <c r="AK66" s="27"/>
      <c r="AL66" s="46"/>
      <c r="AM66" s="476"/>
      <c r="AN66" s="217"/>
      <c r="AO66" s="217"/>
      <c r="AP66" s="217"/>
      <c r="AQ66" s="217"/>
    </row>
    <row r="67" spans="1:43" x14ac:dyDescent="0.2">
      <c r="A67" s="217"/>
      <c r="B67" s="477"/>
      <c r="C67" s="476"/>
      <c r="D67" s="51"/>
      <c r="E67" s="704"/>
      <c r="F67" s="704"/>
      <c r="G67" s="704"/>
      <c r="H67" s="704"/>
      <c r="I67" s="704"/>
      <c r="J67" s="704"/>
      <c r="K67" s="704"/>
      <c r="L67" s="704"/>
      <c r="M67" s="704"/>
      <c r="N67" s="704"/>
      <c r="O67" s="704"/>
      <c r="P67" s="704"/>
      <c r="Q67" s="704"/>
      <c r="R67" s="704"/>
      <c r="S67" s="704"/>
      <c r="T67" s="704"/>
      <c r="U67" s="476"/>
      <c r="V67" s="51"/>
      <c r="W67" s="217" t="s">
        <v>16</v>
      </c>
      <c r="X67" s="217"/>
      <c r="Y67" s="47" t="s">
        <v>9</v>
      </c>
      <c r="Z67" s="47"/>
      <c r="AA67" s="97"/>
      <c r="AB67" s="47"/>
      <c r="AC67" s="47"/>
      <c r="AD67" s="47"/>
      <c r="AE67" s="47"/>
      <c r="AF67" s="47"/>
      <c r="AG67" s="47"/>
      <c r="AH67" s="351"/>
      <c r="AI67" s="77"/>
      <c r="AJ67" s="77"/>
      <c r="AK67" s="26"/>
      <c r="AL67" s="48"/>
      <c r="AM67" s="476"/>
      <c r="AN67" s="217"/>
      <c r="AO67" s="217"/>
      <c r="AP67" s="217"/>
      <c r="AQ67" s="217"/>
    </row>
    <row r="68" spans="1:43" ht="6" customHeight="1" x14ac:dyDescent="0.2">
      <c r="A68" s="217"/>
      <c r="B68" s="477"/>
      <c r="C68" s="476"/>
      <c r="D68" s="51"/>
      <c r="E68" s="704"/>
      <c r="F68" s="704"/>
      <c r="G68" s="704"/>
      <c r="H68" s="704"/>
      <c r="I68" s="704"/>
      <c r="J68" s="704"/>
      <c r="K68" s="704"/>
      <c r="L68" s="704"/>
      <c r="M68" s="704"/>
      <c r="N68" s="704"/>
      <c r="O68" s="704"/>
      <c r="P68" s="704"/>
      <c r="Q68" s="704"/>
      <c r="R68" s="704"/>
      <c r="S68" s="704"/>
      <c r="T68" s="704"/>
      <c r="U68" s="476"/>
      <c r="V68" s="51"/>
      <c r="X68" s="217"/>
      <c r="Y68" s="217"/>
      <c r="Z68" s="217"/>
      <c r="AA68" s="217"/>
      <c r="AB68" s="217"/>
      <c r="AC68" s="217"/>
      <c r="AD68" s="217"/>
      <c r="AE68" s="77"/>
      <c r="AF68" s="77"/>
      <c r="AG68" s="77"/>
      <c r="AH68" s="77"/>
      <c r="AI68" s="352"/>
      <c r="AJ68" s="352"/>
      <c r="AK68" s="352"/>
      <c r="AL68" s="352"/>
      <c r="AM68" s="476"/>
      <c r="AN68" s="217"/>
      <c r="AO68" s="217"/>
      <c r="AP68" s="217"/>
      <c r="AQ68" s="217"/>
    </row>
    <row r="69" spans="1:43" x14ac:dyDescent="0.2">
      <c r="A69" s="217"/>
      <c r="B69" s="477"/>
      <c r="C69" s="476"/>
      <c r="D69" s="51"/>
      <c r="E69" s="704"/>
      <c r="F69" s="704"/>
      <c r="G69" s="704"/>
      <c r="H69" s="704"/>
      <c r="I69" s="704"/>
      <c r="J69" s="704"/>
      <c r="K69" s="704"/>
      <c r="L69" s="704"/>
      <c r="M69" s="704"/>
      <c r="N69" s="704"/>
      <c r="O69" s="704"/>
      <c r="P69" s="704"/>
      <c r="Q69" s="704"/>
      <c r="R69" s="704"/>
      <c r="S69" s="704"/>
      <c r="T69" s="704"/>
      <c r="U69" s="476"/>
      <c r="V69" s="51"/>
      <c r="X69" s="217"/>
      <c r="Y69" s="217"/>
      <c r="Z69" s="217"/>
      <c r="AA69" s="217"/>
      <c r="AB69" s="217"/>
      <c r="AC69" s="217"/>
      <c r="AD69" s="476"/>
      <c r="AE69" s="16"/>
      <c r="AF69" s="46"/>
      <c r="AG69" s="16"/>
      <c r="AH69" s="46"/>
      <c r="AI69" s="16"/>
      <c r="AJ69" s="46"/>
      <c r="AK69" s="16"/>
      <c r="AL69" s="46"/>
      <c r="AM69" s="476"/>
      <c r="AN69" s="217"/>
      <c r="AO69" s="217"/>
      <c r="AP69" s="217"/>
      <c r="AQ69" s="217"/>
    </row>
    <row r="70" spans="1:43" x14ac:dyDescent="0.2">
      <c r="A70" s="217"/>
      <c r="B70" s="477"/>
      <c r="C70" s="476"/>
      <c r="D70" s="51"/>
      <c r="E70" s="704"/>
      <c r="F70" s="704"/>
      <c r="G70" s="704"/>
      <c r="H70" s="704"/>
      <c r="I70" s="704"/>
      <c r="J70" s="704"/>
      <c r="K70" s="704"/>
      <c r="L70" s="704"/>
      <c r="M70" s="704"/>
      <c r="N70" s="704"/>
      <c r="O70" s="704"/>
      <c r="P70" s="704"/>
      <c r="Q70" s="704"/>
      <c r="R70" s="704"/>
      <c r="S70" s="704"/>
      <c r="T70" s="704"/>
      <c r="U70" s="476"/>
      <c r="V70" s="51"/>
      <c r="W70" s="2" t="s">
        <v>17</v>
      </c>
      <c r="X70" s="217"/>
      <c r="Y70" s="217"/>
      <c r="Z70" s="47" t="s">
        <v>9</v>
      </c>
      <c r="AA70" s="97"/>
      <c r="AB70" s="47"/>
      <c r="AC70" s="47"/>
      <c r="AD70" s="351"/>
      <c r="AE70" s="77"/>
      <c r="AF70" s="48"/>
      <c r="AG70" s="77"/>
      <c r="AH70" s="48"/>
      <c r="AI70" s="77"/>
      <c r="AJ70" s="48"/>
      <c r="AK70" s="77"/>
      <c r="AL70" s="48"/>
      <c r="AM70" s="476"/>
      <c r="AN70" s="217"/>
      <c r="AO70" s="217"/>
      <c r="AP70" s="217"/>
      <c r="AQ70" s="217"/>
    </row>
    <row r="71" spans="1:43" ht="6" customHeight="1" x14ac:dyDescent="0.2">
      <c r="A71" s="77"/>
      <c r="B71" s="76"/>
      <c r="C71" s="48"/>
      <c r="D71" s="26"/>
      <c r="E71" s="77"/>
      <c r="F71" s="77"/>
      <c r="G71" s="77"/>
      <c r="H71" s="77"/>
      <c r="I71" s="77"/>
      <c r="J71" s="77"/>
      <c r="K71" s="77"/>
      <c r="L71" s="77"/>
      <c r="M71" s="77"/>
      <c r="N71" s="77"/>
      <c r="O71" s="77"/>
      <c r="P71" s="77"/>
      <c r="Q71" s="77"/>
      <c r="R71" s="77"/>
      <c r="S71" s="77"/>
      <c r="T71" s="77"/>
      <c r="U71" s="48"/>
      <c r="V71" s="26"/>
      <c r="W71" s="354"/>
      <c r="X71" s="77"/>
      <c r="Y71" s="77"/>
      <c r="Z71" s="77"/>
      <c r="AA71" s="77"/>
      <c r="AB71" s="77"/>
      <c r="AC71" s="77"/>
      <c r="AD71" s="77"/>
      <c r="AE71" s="77"/>
      <c r="AF71" s="77"/>
      <c r="AG71" s="77"/>
      <c r="AH71" s="77"/>
      <c r="AI71" s="77"/>
      <c r="AJ71" s="77"/>
      <c r="AK71" s="77"/>
      <c r="AL71" s="77"/>
      <c r="AM71" s="48"/>
      <c r="AN71" s="77"/>
      <c r="AO71" s="77"/>
      <c r="AP71" s="77"/>
      <c r="AQ71" s="77"/>
    </row>
    <row r="72" spans="1:43" ht="6" customHeight="1" x14ac:dyDescent="0.2">
      <c r="A72" s="16"/>
      <c r="B72" s="475"/>
      <c r="C72" s="46"/>
      <c r="D72" s="27"/>
      <c r="E72" s="16"/>
      <c r="F72" s="16"/>
      <c r="G72" s="16"/>
      <c r="H72" s="16"/>
      <c r="I72" s="16"/>
      <c r="J72" s="16"/>
      <c r="K72" s="16"/>
      <c r="L72" s="16"/>
      <c r="M72" s="16"/>
      <c r="N72" s="16"/>
      <c r="O72" s="16"/>
      <c r="P72" s="16"/>
      <c r="Q72" s="16"/>
      <c r="R72" s="16"/>
      <c r="S72" s="16"/>
      <c r="T72" s="16"/>
      <c r="U72" s="46"/>
      <c r="V72" s="27"/>
      <c r="W72" s="355"/>
      <c r="X72" s="16"/>
      <c r="Y72" s="16"/>
      <c r="Z72" s="16"/>
      <c r="AA72" s="16"/>
      <c r="AB72" s="16"/>
      <c r="AC72" s="16"/>
      <c r="AD72" s="16"/>
      <c r="AE72" s="16"/>
      <c r="AF72" s="16"/>
      <c r="AG72" s="16"/>
      <c r="AH72" s="16"/>
      <c r="AI72" s="16"/>
      <c r="AJ72" s="16"/>
      <c r="AK72" s="16"/>
      <c r="AL72" s="16"/>
      <c r="AM72" s="46"/>
      <c r="AN72" s="16"/>
      <c r="AO72" s="16"/>
      <c r="AP72" s="16"/>
      <c r="AQ72" s="16"/>
    </row>
    <row r="73" spans="1:43" ht="10.4" customHeight="1" x14ac:dyDescent="0.2">
      <c r="A73" s="217"/>
      <c r="B73" s="477" t="s">
        <v>391</v>
      </c>
      <c r="C73" s="476"/>
      <c r="D73" s="51"/>
      <c r="E73" s="730" t="str">
        <f ca="1">VLOOKUP(INDIRECT(ADDRESS(ROW(),COLUMN()-3)),Language_Translations,MATCH(Language_Selected,Language_Options,0),FALSE)</f>
        <v>Pourquoi avez-vous arrêté d'utiliser (MÉTHODE) ?</v>
      </c>
      <c r="F73" s="730"/>
      <c r="G73" s="730"/>
      <c r="H73" s="730"/>
      <c r="I73" s="730"/>
      <c r="J73" s="730"/>
      <c r="K73" s="730"/>
      <c r="L73" s="730"/>
      <c r="M73" s="730"/>
      <c r="N73" s="730"/>
      <c r="O73" s="730"/>
      <c r="P73" s="730"/>
      <c r="Q73" s="730"/>
      <c r="R73" s="730"/>
      <c r="S73" s="730"/>
      <c r="T73" s="730"/>
      <c r="U73" s="476"/>
      <c r="V73" s="51"/>
      <c r="W73" s="217"/>
      <c r="X73" s="217"/>
      <c r="Y73" s="217"/>
      <c r="Z73" s="217"/>
      <c r="AA73" s="217"/>
      <c r="AB73" s="217"/>
      <c r="AD73" s="217"/>
      <c r="AE73" s="217"/>
      <c r="AF73" s="217"/>
      <c r="AG73" s="217"/>
      <c r="AH73" s="217"/>
      <c r="AI73" s="217"/>
      <c r="AJ73" s="476"/>
      <c r="AK73" s="16"/>
      <c r="AL73" s="46"/>
      <c r="AM73" s="476"/>
      <c r="AN73" s="217"/>
      <c r="AO73" s="217"/>
      <c r="AP73" s="217"/>
      <c r="AQ73" s="217"/>
    </row>
    <row r="74" spans="1:43" x14ac:dyDescent="0.2">
      <c r="A74" s="217"/>
      <c r="B74" s="477"/>
      <c r="C74" s="476"/>
      <c r="D74" s="51"/>
      <c r="E74" s="730"/>
      <c r="F74" s="730"/>
      <c r="G74" s="730"/>
      <c r="H74" s="730"/>
      <c r="I74" s="730"/>
      <c r="J74" s="730"/>
      <c r="K74" s="730"/>
      <c r="L74" s="730"/>
      <c r="M74" s="730"/>
      <c r="N74" s="730"/>
      <c r="O74" s="730"/>
      <c r="P74" s="730"/>
      <c r="Q74" s="730"/>
      <c r="R74" s="730"/>
      <c r="S74" s="730"/>
      <c r="T74" s="730"/>
      <c r="U74" s="476"/>
      <c r="V74" s="51"/>
      <c r="W74" t="s">
        <v>395</v>
      </c>
      <c r="X74" s="217"/>
      <c r="Y74" s="217"/>
      <c r="Z74" s="217"/>
      <c r="AA74" s="217"/>
      <c r="AC74" s="97"/>
      <c r="AD74" s="47"/>
      <c r="AE74" s="47"/>
      <c r="AF74" s="47"/>
      <c r="AG74" s="47" t="s">
        <v>9</v>
      </c>
      <c r="AH74" s="47"/>
      <c r="AI74" s="47"/>
      <c r="AJ74" s="351"/>
      <c r="AK74" s="77"/>
      <c r="AL74" s="48"/>
      <c r="AM74" s="476"/>
      <c r="AN74" s="217"/>
      <c r="AO74" s="217"/>
      <c r="AP74" s="217"/>
      <c r="AQ74" s="217"/>
    </row>
    <row r="75" spans="1:43" ht="6" customHeight="1" thickBot="1" x14ac:dyDescent="0.25">
      <c r="A75" s="217"/>
      <c r="B75" s="477"/>
      <c r="C75" s="476"/>
      <c r="D75" s="51"/>
      <c r="E75" s="217"/>
      <c r="F75" s="217"/>
      <c r="G75" s="217"/>
      <c r="H75" s="217"/>
      <c r="I75" s="217"/>
      <c r="J75" s="217"/>
      <c r="K75" s="217"/>
      <c r="L75" s="217"/>
      <c r="M75" s="217"/>
      <c r="N75" s="217"/>
      <c r="O75" s="217"/>
      <c r="P75" s="217"/>
      <c r="Q75" s="217"/>
      <c r="R75" s="217"/>
      <c r="S75" s="217"/>
      <c r="T75" s="217"/>
      <c r="U75" s="476"/>
      <c r="V75" s="51"/>
      <c r="W75" s="4"/>
      <c r="X75" s="237"/>
      <c r="Y75" s="237"/>
      <c r="Z75" s="237"/>
      <c r="AA75" s="237"/>
      <c r="AB75" s="237"/>
      <c r="AC75" s="237"/>
      <c r="AD75" s="237"/>
      <c r="AE75" s="237"/>
      <c r="AF75" s="237"/>
      <c r="AG75" s="237"/>
      <c r="AH75" s="237"/>
      <c r="AI75" s="237"/>
      <c r="AJ75" s="237"/>
      <c r="AK75" s="237"/>
      <c r="AL75" s="4"/>
      <c r="AM75" s="476"/>
      <c r="AN75" s="217"/>
      <c r="AO75" s="217"/>
      <c r="AP75" s="217"/>
      <c r="AQ75" s="217"/>
    </row>
    <row r="76" spans="1:43" ht="6" customHeight="1" x14ac:dyDescent="0.2">
      <c r="A76" s="82"/>
      <c r="B76" s="83"/>
      <c r="C76" s="84"/>
      <c r="D76" s="85"/>
      <c r="E76" s="1"/>
      <c r="F76" s="1"/>
      <c r="G76" s="1"/>
      <c r="H76" s="1"/>
      <c r="I76" s="1"/>
      <c r="J76" s="1"/>
      <c r="K76" s="1"/>
      <c r="L76" s="1"/>
      <c r="M76" s="1"/>
      <c r="N76" s="1"/>
      <c r="O76" s="1"/>
      <c r="P76" s="1"/>
      <c r="Q76" s="1"/>
      <c r="R76" s="1"/>
      <c r="S76" s="1"/>
      <c r="T76" s="1"/>
      <c r="U76" s="1"/>
      <c r="V76" s="1"/>
      <c r="W76" s="356"/>
      <c r="X76" s="357"/>
      <c r="Y76" s="357"/>
      <c r="Z76" s="357"/>
      <c r="AA76" s="357"/>
      <c r="AB76" s="358"/>
      <c r="AC76" s="357"/>
      <c r="AD76" s="357"/>
      <c r="AE76" s="357"/>
      <c r="AF76" s="357"/>
      <c r="AG76" s="357"/>
      <c r="AH76" s="357"/>
      <c r="AI76" s="357"/>
      <c r="AJ76" s="357"/>
      <c r="AK76" s="357"/>
      <c r="AL76" s="356"/>
      <c r="AM76" s="84"/>
      <c r="AN76" s="1"/>
      <c r="AO76" s="1"/>
      <c r="AP76" s="1"/>
      <c r="AQ76" s="87"/>
    </row>
    <row r="77" spans="1:43" ht="10.4" customHeight="1" x14ac:dyDescent="0.2">
      <c r="A77" s="88"/>
      <c r="B77" s="477" t="s">
        <v>380</v>
      </c>
      <c r="C77" s="476"/>
      <c r="D77" s="51"/>
      <c r="E77" s="717" t="s">
        <v>396</v>
      </c>
      <c r="F77" s="717"/>
      <c r="G77" s="717"/>
      <c r="H77" s="717"/>
      <c r="I77" s="717"/>
      <c r="J77" s="717"/>
      <c r="K77" s="717"/>
      <c r="L77" s="717"/>
      <c r="M77" s="717"/>
      <c r="N77" s="717"/>
      <c r="O77" s="717"/>
      <c r="P77" s="717"/>
      <c r="Q77" s="717"/>
      <c r="R77" s="717"/>
      <c r="S77" s="717"/>
      <c r="T77" s="717"/>
      <c r="U77" s="717"/>
      <c r="V77" s="717"/>
      <c r="W77" s="717"/>
      <c r="X77" s="717"/>
      <c r="Y77" s="717"/>
      <c r="Z77" s="717"/>
      <c r="AA77" s="717"/>
      <c r="AB77" s="717"/>
      <c r="AC77" s="717"/>
      <c r="AD77" s="717"/>
      <c r="AE77" s="717"/>
      <c r="AF77" s="717"/>
      <c r="AG77" s="717"/>
      <c r="AH77" s="717"/>
      <c r="AI77" s="717"/>
      <c r="AJ77" s="717"/>
      <c r="AK77" s="717"/>
      <c r="AL77" s="717"/>
      <c r="AM77" s="476"/>
      <c r="AN77" s="217"/>
      <c r="AO77" s="217"/>
      <c r="AP77" s="217"/>
      <c r="AQ77" s="89"/>
    </row>
    <row r="78" spans="1:43" ht="6" customHeight="1" thickBot="1" x14ac:dyDescent="0.25">
      <c r="A78" s="90"/>
      <c r="B78" s="319"/>
      <c r="C78" s="72"/>
      <c r="D78" s="73"/>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2"/>
      <c r="AN78" s="71"/>
      <c r="AO78" s="71"/>
      <c r="AP78" s="71"/>
      <c r="AQ78" s="92"/>
    </row>
    <row r="79" spans="1:43" ht="6" customHeight="1" x14ac:dyDescent="0.2">
      <c r="A79" s="196"/>
      <c r="B79" s="346"/>
      <c r="C79" s="196"/>
      <c r="D79" s="196"/>
      <c r="E79" s="196"/>
      <c r="F79" s="196"/>
      <c r="G79" s="196"/>
      <c r="H79" s="196"/>
      <c r="I79" s="196"/>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96"/>
      <c r="AQ79" s="196"/>
    </row>
    <row r="255" spans="23:23" x14ac:dyDescent="0.2">
      <c r="W255" t="s">
        <v>55</v>
      </c>
    </row>
  </sheetData>
  <sheetProtection formatCells="0" formatRows="0" insertRows="0" deleteRows="0"/>
  <mergeCells count="26">
    <mergeCell ref="A1:AQ1"/>
    <mergeCell ref="E9:G13"/>
    <mergeCell ref="Y9:AA13"/>
    <mergeCell ref="E3:T3"/>
    <mergeCell ref="W3:AL3"/>
    <mergeCell ref="H9:V13"/>
    <mergeCell ref="E5:L5"/>
    <mergeCell ref="AC9:AP13"/>
    <mergeCell ref="AN3:AQ3"/>
    <mergeCell ref="J7:R7"/>
    <mergeCell ref="E49:T50"/>
    <mergeCell ref="E41:T42"/>
    <mergeCell ref="E45:T47"/>
    <mergeCell ref="E77:AL77"/>
    <mergeCell ref="E20:AP21"/>
    <mergeCell ref="H22:AP25"/>
    <mergeCell ref="E73:T74"/>
    <mergeCell ref="E66:T70"/>
    <mergeCell ref="E60:T61"/>
    <mergeCell ref="E62:T63"/>
    <mergeCell ref="E22:G25"/>
    <mergeCell ref="E53:T57"/>
    <mergeCell ref="AP60:AP61"/>
    <mergeCell ref="AP46:AP47"/>
    <mergeCell ref="E35:T38"/>
    <mergeCell ref="E28:T30"/>
  </mergeCells>
  <printOptions horizontalCentered="1"/>
  <pageMargins left="0.5" right="0.5" top="0.5" bottom="0.5" header="0.3" footer="0.3"/>
  <pageSetup paperSize="9" scale="99" orientation="portrait" r:id="rId1"/>
  <headerFooter>
    <oddFooter>&amp;CW-&amp;P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d16efad5-0601-4cf0-b7c2-89968258c777">VMX3MACP777Z-1201013908-6263</_dlc_DocId>
    <_dlc_DocIdUrl xmlns="d16efad5-0601-4cf0-b7c2-89968258c777">
      <Url>https://icfonline.sharepoint.com/sites/ihd-dhs/Standard8/_layouts/15/DocIdRedir.aspx?ID=VMX3MACP777Z-1201013908-6263</Url>
      <Description>VMX3MACP777Z-1201013908-6263</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9E0BC70FB04E14C8ED45C26FF73C393" ma:contentTypeVersion="535" ma:contentTypeDescription="Create a new document." ma:contentTypeScope="" ma:versionID="1a4879245aeaf315472c738f78c34c73">
  <xsd:schema xmlns:xsd="http://www.w3.org/2001/XMLSchema" xmlns:xs="http://www.w3.org/2001/XMLSchema" xmlns:p="http://schemas.microsoft.com/office/2006/metadata/properties" xmlns:ns2="d16efad5-0601-4cf0-b7c2-89968258c777" xmlns:ns3="d58a30a2-7d65-49ea-9133-261ce59728b8" targetNamespace="http://schemas.microsoft.com/office/2006/metadata/properties" ma:root="true" ma:fieldsID="00bafadfb022bf6519c00dc9da116f57" ns2:_="" ns3:_="">
    <xsd:import namespace="d16efad5-0601-4cf0-b7c2-89968258c777"/>
    <xsd:import namespace="d58a30a2-7d65-49ea-9133-261ce59728b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efad5-0601-4cf0-b7c2-89968258c77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8a30a2-7d65-49ea-9133-261ce59728b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FC432DF-0E50-4C45-84BA-D5C18B9B5916}">
  <ds:schemaRefs>
    <ds:schemaRef ds:uri="http://schemas.microsoft.com/sharepoint/v3/contenttype/forms"/>
  </ds:schemaRefs>
</ds:datastoreItem>
</file>

<file path=customXml/itemProps2.xml><?xml version="1.0" encoding="utf-8"?>
<ds:datastoreItem xmlns:ds="http://schemas.openxmlformats.org/officeDocument/2006/customXml" ds:itemID="{388D4CE0-3DEE-4FF5-B47A-0F96A4305F48}">
  <ds:schemaRefs>
    <ds:schemaRef ds:uri="http://schemas.microsoft.com/office/2006/metadata/properties"/>
    <ds:schemaRef ds:uri="http://purl.org/dc/dcmitype/"/>
    <ds:schemaRef ds:uri="http://purl.org/dc/elements/1.1/"/>
    <ds:schemaRef ds:uri="http://purl.org/dc/terms/"/>
    <ds:schemaRef ds:uri="http://www.w3.org/XML/1998/namespace"/>
    <ds:schemaRef ds:uri="d16efad5-0601-4cf0-b7c2-89968258c777"/>
    <ds:schemaRef ds:uri="http://schemas.openxmlformats.org/package/2006/metadata/core-properties"/>
    <ds:schemaRef ds:uri="http://schemas.microsoft.com/office/2006/documentManagement/types"/>
    <ds:schemaRef ds:uri="http://schemas.microsoft.com/office/infopath/2007/PartnerControls"/>
    <ds:schemaRef ds:uri="35783acc-2ba5-441d-990e-3f57567eeeff"/>
  </ds:schemaRefs>
</ds:datastoreItem>
</file>

<file path=customXml/itemProps3.xml><?xml version="1.0" encoding="utf-8"?>
<ds:datastoreItem xmlns:ds="http://schemas.openxmlformats.org/officeDocument/2006/customXml" ds:itemID="{7D8CDB03-65B7-48F8-B02C-1C7F3923D64C}"/>
</file>

<file path=customXml/itemProps4.xml><?xml version="1.0" encoding="utf-8"?>
<ds:datastoreItem xmlns:ds="http://schemas.openxmlformats.org/officeDocument/2006/customXml" ds:itemID="{F7179F3B-04A8-46EB-976B-860CC9EB151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49</vt:i4>
      </vt:variant>
    </vt:vector>
  </HeadingPairs>
  <TitlesOfParts>
    <vt:vector size="75" baseType="lpstr">
      <vt:lpstr>Cover</vt:lpstr>
      <vt:lpstr>1</vt:lpstr>
      <vt:lpstr>2-1</vt:lpstr>
      <vt:lpstr>2-2</vt:lpstr>
      <vt:lpstr>2-3</vt:lpstr>
      <vt:lpstr>3-1</vt:lpstr>
      <vt:lpstr>3-2</vt:lpstr>
      <vt:lpstr>3-3 (PAPIER)</vt:lpstr>
      <vt:lpstr>3-3 (CAPI)</vt:lpstr>
      <vt:lpstr>3-4</vt:lpstr>
      <vt:lpstr>3 FN</vt:lpstr>
      <vt:lpstr>4</vt:lpstr>
      <vt:lpstr>5</vt:lpstr>
      <vt:lpstr>5 FN</vt:lpstr>
      <vt:lpstr>6-1</vt:lpstr>
      <vt:lpstr>6-2</vt:lpstr>
      <vt:lpstr>6 FN</vt:lpstr>
      <vt:lpstr>7</vt:lpstr>
      <vt:lpstr>8</vt:lpstr>
      <vt:lpstr>9</vt:lpstr>
      <vt:lpstr>10</vt:lpstr>
      <vt:lpstr>11</vt:lpstr>
      <vt:lpstr>Calendar</vt:lpstr>
      <vt:lpstr>Int.Obs.</vt:lpstr>
      <vt:lpstr>translations</vt:lpstr>
      <vt:lpstr>reference dates</vt:lpstr>
      <vt:lpstr>CHILD_OVER_5_YRS</vt:lpstr>
      <vt:lpstr>CHILD_UNDER_16_YRS</vt:lpstr>
      <vt:lpstr>CHILD_UNDER_3_YRS</vt:lpstr>
      <vt:lpstr>CHILD_UNDER_4_YRS</vt:lpstr>
      <vt:lpstr>FIVE_YRS_BEFORE_SRVY</vt:lpstr>
      <vt:lpstr>FW_YR</vt:lpstr>
      <vt:lpstr>Language_Options</vt:lpstr>
      <vt:lpstr>Language_Selected</vt:lpstr>
      <vt:lpstr>Language_Translations</vt:lpstr>
      <vt:lpstr>'1'!Print_Area</vt:lpstr>
      <vt:lpstr>'10'!Print_Area</vt:lpstr>
      <vt:lpstr>'11'!Print_Area</vt:lpstr>
      <vt:lpstr>'2-1'!Print_Area</vt:lpstr>
      <vt:lpstr>'2-2'!Print_Area</vt:lpstr>
      <vt:lpstr>'2-3'!Print_Area</vt:lpstr>
      <vt:lpstr>'3 FN'!Print_Area</vt:lpstr>
      <vt:lpstr>'3-1'!Print_Area</vt:lpstr>
      <vt:lpstr>'3-2'!Print_Area</vt:lpstr>
      <vt:lpstr>'3-3 (CAPI)'!Print_Area</vt:lpstr>
      <vt:lpstr>'3-3 (PAPIER)'!Print_Area</vt:lpstr>
      <vt:lpstr>'3-4'!Print_Area</vt:lpstr>
      <vt:lpstr>'4'!Print_Area</vt:lpstr>
      <vt:lpstr>'5'!Print_Area</vt:lpstr>
      <vt:lpstr>'5 FN'!Print_Area</vt:lpstr>
      <vt:lpstr>'6 FN'!Print_Area</vt:lpstr>
      <vt:lpstr>'6-1'!Print_Area</vt:lpstr>
      <vt:lpstr>'6-2'!Print_Area</vt:lpstr>
      <vt:lpstr>'7'!Print_Area</vt:lpstr>
      <vt:lpstr>'8'!Print_Area</vt:lpstr>
      <vt:lpstr>'9'!Print_Area</vt:lpstr>
      <vt:lpstr>Calendar!Print_Area</vt:lpstr>
      <vt:lpstr>Cover!Print_Area</vt:lpstr>
      <vt:lpstr>Int.Obs.!Print_Area</vt:lpstr>
      <vt:lpstr>'1'!Print_Titles</vt:lpstr>
      <vt:lpstr>'10'!Print_Titles</vt:lpstr>
      <vt:lpstr>'11'!Print_Titles</vt:lpstr>
      <vt:lpstr>'2-1'!Print_Titles</vt:lpstr>
      <vt:lpstr>'2-3'!Print_Titles</vt:lpstr>
      <vt:lpstr>'3-1'!Print_Titles</vt:lpstr>
      <vt:lpstr>'3-2'!Print_Titles</vt:lpstr>
      <vt:lpstr>'3-3 (PAPIER)'!Print_Titles</vt:lpstr>
      <vt:lpstr>'3-4'!Print_Titles</vt:lpstr>
      <vt:lpstr>'4'!Print_Titles</vt:lpstr>
      <vt:lpstr>'5'!Print_Titles</vt:lpstr>
      <vt:lpstr>'6-1'!Print_Titles</vt:lpstr>
      <vt:lpstr>'6-2'!Print_Titles</vt:lpstr>
      <vt:lpstr>'7'!Print_Titles</vt:lpstr>
      <vt:lpstr>'8'!Print_Titles</vt:lpstr>
      <vt:lpstr>'9'!Print_Titles</vt:lpstr>
    </vt:vector>
  </TitlesOfParts>
  <Manager/>
  <Company>ICF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Joy Fishel</dc:creator>
  <cp:keywords/>
  <dc:description/>
  <cp:lastModifiedBy>Fishel, Joy</cp:lastModifiedBy>
  <cp:revision/>
  <cp:lastPrinted>2022-05-27T22:11:11Z</cp:lastPrinted>
  <dcterms:created xsi:type="dcterms:W3CDTF">2014-06-19T20:45:36Z</dcterms:created>
  <dcterms:modified xsi:type="dcterms:W3CDTF">2022-05-27T22:13:44Z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0x010100A9E0BC70FB04E14C8ED45C26FF73C393</vt:lpwstr>
  </property>
  <property fmtid="{D5CDD505-2E9C-101B-9397-08002B2CF9AE}" pid="3" name="_dlc_DocIdItemGuid">
    <vt:lpwstr>d6a42f99-b66f-46b5-b644-d114f0e5d6b6</vt:lpwstr>
  </property>
</Properties>
</file>